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achter\workspaces\vibraslab\slab_36x32\"/>
    </mc:Choice>
  </mc:AlternateContent>
  <xr:revisionPtr revIDLastSave="0" documentId="13_ncr:1_{D275D2BD-9C9E-4A78-9377-52B1B501FC61}" xr6:coauthVersionLast="40" xr6:coauthVersionMax="40" xr10:uidLastSave="{00000000-0000-0000-0000-000000000000}"/>
  <bookViews>
    <workbookView xWindow="0" yWindow="0" windowWidth="21570" windowHeight="6480" activeTab="4" xr2:uid="{00000000-000D-0000-FFFF-FFFF00000000}"/>
  </bookViews>
  <sheets>
    <sheet name="Slab_Properties" sheetId="1" r:id="rId1"/>
    <sheet name="AISC_DG_11_Sensitive_Equipment" sheetId="2" r:id="rId2"/>
    <sheet name="Batch calculations -&gt;" sheetId="3" r:id="rId3"/>
    <sheet name="Rho_default" sheetId="4" r:id="rId4"/>
    <sheet name="Drop_panel_default" sheetId="5" r:id="rId5"/>
    <sheet name="thickness_default" sheetId="6" r:id="rId6"/>
    <sheet name="thickness_study" sheetId="7" r:id="rId7"/>
    <sheet name="interior_study" sheetId="8" r:id="rId8"/>
    <sheet name="exterior_study" sheetId="9" r:id="rId9"/>
    <sheet name="50%_study" sheetId="10" r:id="rId10"/>
    <sheet name="25%_study" sheetId="11" r:id="rId11"/>
    <sheet name="25%col_study" sheetId="12" r:id="rId12"/>
    <sheet name="50%col_study" sheetId="13" r:id="rId13"/>
    <sheet name="drop_panel_study" sheetId="14" r:id="rId14"/>
  </sheets>
  <externalReferences>
    <externalReference r:id="rId15"/>
  </externalReferences>
  <definedNames>
    <definedName name="_xlnm._FilterDatabase" localSheetId="4" hidden="1">Drop_panel_default!$A$2:$AM$240</definedName>
    <definedName name="_xlnm._FilterDatabase" localSheetId="13" hidden="1">drop_panel_study!$A$1:$AN$18</definedName>
    <definedName name="_xlnm._FilterDatabase" localSheetId="8" hidden="1">exterior_study!$A$2:$AI$317</definedName>
    <definedName name="c_1" localSheetId="4">#REF!</definedName>
    <definedName name="c_1" localSheetId="0">Slab_Properties!$B$6</definedName>
    <definedName name="c_1">#REF!</definedName>
    <definedName name="c_2" localSheetId="4">#REF!</definedName>
    <definedName name="c_2" localSheetId="0">Slab_Properties!$B$7</definedName>
    <definedName name="c_2">#REF!</definedName>
    <definedName name="d" localSheetId="4">#REF!</definedName>
    <definedName name="d" localSheetId="0">Slab_Properties!$B$13</definedName>
    <definedName name="d">#REF!</definedName>
    <definedName name="E_c" localSheetId="4">#REF!</definedName>
    <definedName name="E_c" localSheetId="0">Slab_Properties!$B$11</definedName>
    <definedName name="E_c">#REF!</definedName>
    <definedName name="f_c" localSheetId="4">#REF!</definedName>
    <definedName name="f_c" localSheetId="0">Slab_Properties!$B$9</definedName>
    <definedName name="f_c">#REF!</definedName>
    <definedName name="f_n" localSheetId="4">[1]Slab_Properties!$B$124</definedName>
    <definedName name="f_n">Slab_Properties!$B$124</definedName>
    <definedName name="f_r" localSheetId="4">#REF!</definedName>
    <definedName name="f_r" localSheetId="0">Slab_Properties!$B$18</definedName>
    <definedName name="f_r">#REF!</definedName>
    <definedName name="f_y" localSheetId="4">#REF!</definedName>
    <definedName name="f_y" localSheetId="0">Slab_Properties!$B$10</definedName>
    <definedName name="f_y">#REF!</definedName>
    <definedName name="gamma" localSheetId="4">#REF!</definedName>
    <definedName name="gamma" localSheetId="0">Slab_Properties!$B$123</definedName>
    <definedName name="gamma">#REF!</definedName>
    <definedName name="h" localSheetId="4">#REF!</definedName>
    <definedName name="h" localSheetId="0">Slab_Properties!$B$12</definedName>
    <definedName name="h">#REF!</definedName>
    <definedName name="k_1" localSheetId="4">#REF!</definedName>
    <definedName name="k_1" localSheetId="0">Slab_Properties!$B$118</definedName>
    <definedName name="k_1">#REF!</definedName>
    <definedName name="k_2" localSheetId="4">#REF!</definedName>
    <definedName name="k_2" localSheetId="0">Slab_Properties!$B$121</definedName>
    <definedName name="k_2">#REF!</definedName>
    <definedName name="l_1" localSheetId="4">#REF!</definedName>
    <definedName name="l_1" localSheetId="0">Slab_Properties!$B$3</definedName>
    <definedName name="l_1">#REF!</definedName>
    <definedName name="l_1c" localSheetId="4">#REF!</definedName>
    <definedName name="l_1c" localSheetId="0">Slab_Properties!$B$22</definedName>
    <definedName name="l_1c">#REF!</definedName>
    <definedName name="l_1m" localSheetId="4">#REF!</definedName>
    <definedName name="l_1m" localSheetId="0">Slab_Properties!$C$22</definedName>
    <definedName name="l_1m">#REF!</definedName>
    <definedName name="l_2" localSheetId="4">#REF!</definedName>
    <definedName name="l_2" localSheetId="0">Slab_Properties!$B$4</definedName>
    <definedName name="l_2">#REF!</definedName>
    <definedName name="l_2c" localSheetId="4">#REF!</definedName>
    <definedName name="l_2c" localSheetId="0">Slab_Properties!$B$23</definedName>
    <definedName name="l_2c">#REF!</definedName>
    <definedName name="l_2m" localSheetId="4">#REF!</definedName>
    <definedName name="l_2m" localSheetId="0">Slab_Properties!$C$23</definedName>
    <definedName name="l_2m">#REF!</definedName>
    <definedName name="lambda_cw" localSheetId="4">#REF!</definedName>
    <definedName name="lambda_cw" localSheetId="0">Slab_Properties!$B$17</definedName>
    <definedName name="lambda_cw">#REF!</definedName>
    <definedName name="lambda_i_sq" localSheetId="4">#REF!</definedName>
    <definedName name="lambda_i_sq" localSheetId="0">Slab_Properties!$B$122</definedName>
    <definedName name="lambda_i_sq">#REF!</definedName>
    <definedName name="lambda_w" localSheetId="4">#REF!</definedName>
    <definedName name="lambda_w" localSheetId="0">Slab_Properties!$B$17</definedName>
    <definedName name="lambda_w">#REF!</definedName>
    <definedName name="LL" localSheetId="4">#REF!</definedName>
    <definedName name="LL" localSheetId="0">Slab_Properties!$B$27</definedName>
    <definedName name="LL">#REF!</definedName>
    <definedName name="LLvib" localSheetId="4">#REF!</definedName>
    <definedName name="LLvib" localSheetId="0">Slab_Properties!$B$28</definedName>
    <definedName name="LLvib">#REF!</definedName>
    <definedName name="mass" localSheetId="4">#REF!</definedName>
    <definedName name="mass" localSheetId="0">Slab_Properties!$B$30</definedName>
    <definedName name="mass">#REF!</definedName>
    <definedName name="n" localSheetId="4">#REF!</definedName>
    <definedName name="n" localSheetId="0">Slab_Properties!$B$16</definedName>
    <definedName name="n">#REF!</definedName>
    <definedName name="nu" localSheetId="4">#REF!</definedName>
    <definedName name="nu" localSheetId="0">Slab_Properties!$B$8</definedName>
    <definedName name="nu">#REF!</definedName>
    <definedName name="q_u" localSheetId="4">[1]Slab_Properties!$B$36</definedName>
    <definedName name="q_u">Slab_Properties!$B$36</definedName>
    <definedName name="qu">Slab_Properties!$B$36</definedName>
    <definedName name="SDL" localSheetId="4">#REF!</definedName>
    <definedName name="SDL" localSheetId="0">Slab_Properties!$B$26</definedName>
    <definedName name="SDL">#REF!</definedName>
    <definedName name="SW" localSheetId="4">#REF!</definedName>
    <definedName name="SW" localSheetId="0">Slab_Properties!$B$29</definedName>
    <definedName name="SW">#REF!</definedName>
    <definedName name="v" localSheetId="4">#REF!</definedName>
    <definedName name="v" localSheetId="0">Slab_Properties!$B$8</definedName>
    <definedName name="v">#REF!</definedName>
    <definedName name="w_c" localSheetId="4">#REF!</definedName>
    <definedName name="w_c" localSheetId="0">Slab_Properties!$B$14</definedName>
    <definedName name="w_c">#REF!</definedName>
    <definedName name="y_t" localSheetId="4">#REF!</definedName>
    <definedName name="y_t" localSheetId="0">Slab_Properties!$B$15</definedName>
    <definedName name="y_t">#REF!</definedName>
  </definedNames>
  <calcPr calcId="181029"/>
</workbook>
</file>

<file path=xl/calcChain.xml><?xml version="1.0" encoding="utf-8"?>
<calcChain xmlns="http://schemas.openxmlformats.org/spreadsheetml/2006/main">
  <c r="AM317" i="13" l="1"/>
  <c r="AL317" i="13"/>
  <c r="AK317" i="13"/>
  <c r="AJ317" i="13"/>
  <c r="AM316" i="13"/>
  <c r="AL316" i="13"/>
  <c r="AK316" i="13"/>
  <c r="AJ316" i="13"/>
  <c r="AM315" i="13"/>
  <c r="AL315" i="13"/>
  <c r="AK315" i="13"/>
  <c r="AJ315" i="13"/>
  <c r="AM314" i="13"/>
  <c r="AL314" i="13"/>
  <c r="AK314" i="13"/>
  <c r="AJ314" i="13"/>
  <c r="AM313" i="13"/>
  <c r="AL313" i="13"/>
  <c r="AK313" i="13"/>
  <c r="AJ313" i="13"/>
  <c r="AM312" i="13"/>
  <c r="AL312" i="13"/>
  <c r="AK312" i="13"/>
  <c r="AJ312" i="13"/>
  <c r="AM311" i="13"/>
  <c r="AL311" i="13"/>
  <c r="AK311" i="13"/>
  <c r="AJ311" i="13"/>
  <c r="AM310" i="13"/>
  <c r="AL310" i="13"/>
  <c r="AK310" i="13"/>
  <c r="AJ310" i="13"/>
  <c r="AM309" i="13"/>
  <c r="AL309" i="13"/>
  <c r="AK309" i="13"/>
  <c r="AJ309" i="13"/>
  <c r="AM308" i="13"/>
  <c r="AL308" i="13"/>
  <c r="AK308" i="13"/>
  <c r="AJ308" i="13"/>
  <c r="AM307" i="13"/>
  <c r="AL307" i="13"/>
  <c r="AK307" i="13"/>
  <c r="AJ307" i="13"/>
  <c r="AM306" i="13"/>
  <c r="AL306" i="13"/>
  <c r="AK306" i="13"/>
  <c r="AJ306" i="13"/>
  <c r="AM305" i="13"/>
  <c r="AL305" i="13"/>
  <c r="AK305" i="13"/>
  <c r="AJ305" i="13"/>
  <c r="AM304" i="13"/>
  <c r="AL304" i="13"/>
  <c r="AK304" i="13"/>
  <c r="AJ304" i="13"/>
  <c r="AM303" i="13"/>
  <c r="AL303" i="13"/>
  <c r="AK303" i="13"/>
  <c r="AJ303" i="13"/>
  <c r="AM302" i="13"/>
  <c r="AL302" i="13"/>
  <c r="AK302" i="13"/>
  <c r="AJ302" i="13"/>
  <c r="AM301" i="13"/>
  <c r="AL301" i="13"/>
  <c r="AK301" i="13"/>
  <c r="AJ301" i="13"/>
  <c r="AM300" i="13"/>
  <c r="AL300" i="13"/>
  <c r="AK300" i="13"/>
  <c r="AJ300" i="13"/>
  <c r="AM299" i="13"/>
  <c r="AL299" i="13"/>
  <c r="AK299" i="13"/>
  <c r="AJ299" i="13"/>
  <c r="AM298" i="13"/>
  <c r="AL298" i="13"/>
  <c r="AK298" i="13"/>
  <c r="AJ298" i="13"/>
  <c r="AM297" i="13"/>
  <c r="AL297" i="13"/>
  <c r="AK297" i="13"/>
  <c r="AJ297" i="13"/>
  <c r="AM296" i="13"/>
  <c r="AL296" i="13"/>
  <c r="AK296" i="13"/>
  <c r="AJ296" i="13"/>
  <c r="AM295" i="13"/>
  <c r="AL295" i="13"/>
  <c r="AK295" i="13"/>
  <c r="AJ295" i="13"/>
  <c r="AM294" i="13"/>
  <c r="AL294" i="13"/>
  <c r="AK294" i="13"/>
  <c r="AJ294" i="13"/>
  <c r="AM293" i="13"/>
  <c r="AL293" i="13"/>
  <c r="AK293" i="13"/>
  <c r="AJ293" i="13"/>
  <c r="AM292" i="13"/>
  <c r="AL292" i="13"/>
  <c r="AK292" i="13"/>
  <c r="AJ292" i="13"/>
  <c r="AM291" i="13"/>
  <c r="AL291" i="13"/>
  <c r="AK291" i="13"/>
  <c r="AJ291" i="13"/>
  <c r="AM290" i="13"/>
  <c r="AL290" i="13"/>
  <c r="AK290" i="13"/>
  <c r="AJ290" i="13"/>
  <c r="AM289" i="13"/>
  <c r="AL289" i="13"/>
  <c r="AK289" i="13"/>
  <c r="AJ289" i="13"/>
  <c r="AM288" i="13"/>
  <c r="AL288" i="13"/>
  <c r="AK288" i="13"/>
  <c r="AJ288" i="13"/>
  <c r="AM287" i="13"/>
  <c r="AL287" i="13"/>
  <c r="AK287" i="13"/>
  <c r="AJ287" i="13"/>
  <c r="AM286" i="13"/>
  <c r="AL286" i="13"/>
  <c r="AK286" i="13"/>
  <c r="AJ286" i="13"/>
  <c r="AM285" i="13"/>
  <c r="AL285" i="13"/>
  <c r="AK285" i="13"/>
  <c r="AJ285" i="13"/>
  <c r="AM284" i="13"/>
  <c r="AL284" i="13"/>
  <c r="AK284" i="13"/>
  <c r="AJ284" i="13"/>
  <c r="AM283" i="13"/>
  <c r="AL283" i="13"/>
  <c r="AK283" i="13"/>
  <c r="AJ283" i="13"/>
  <c r="AM282" i="13"/>
  <c r="AL282" i="13"/>
  <c r="AK282" i="13"/>
  <c r="AJ282" i="13"/>
  <c r="AM281" i="13"/>
  <c r="AL281" i="13"/>
  <c r="AK281" i="13"/>
  <c r="AJ281" i="13"/>
  <c r="AM280" i="13"/>
  <c r="AL280" i="13"/>
  <c r="AK280" i="13"/>
  <c r="AJ280" i="13"/>
  <c r="AM279" i="13"/>
  <c r="AL279" i="13"/>
  <c r="AK279" i="13"/>
  <c r="AJ279" i="13"/>
  <c r="AM278" i="13"/>
  <c r="AL278" i="13"/>
  <c r="AK278" i="13"/>
  <c r="AJ278" i="13"/>
  <c r="AM277" i="13"/>
  <c r="AL277" i="13"/>
  <c r="AK277" i="13"/>
  <c r="AJ277" i="13"/>
  <c r="AM276" i="13"/>
  <c r="AL276" i="13"/>
  <c r="AK276" i="13"/>
  <c r="AJ276" i="13"/>
  <c r="AM275" i="13"/>
  <c r="AL275" i="13"/>
  <c r="AK275" i="13"/>
  <c r="AJ275" i="13"/>
  <c r="AM274" i="13"/>
  <c r="AL274" i="13"/>
  <c r="AK274" i="13"/>
  <c r="AJ274" i="13"/>
  <c r="AM273" i="13"/>
  <c r="AL273" i="13"/>
  <c r="AK273" i="13"/>
  <c r="AJ273" i="13"/>
  <c r="AM272" i="13"/>
  <c r="AL272" i="13"/>
  <c r="AK272" i="13"/>
  <c r="AJ272" i="13"/>
  <c r="AM271" i="13"/>
  <c r="AL271" i="13"/>
  <c r="AK271" i="13"/>
  <c r="AJ271" i="13"/>
  <c r="AM270" i="13"/>
  <c r="AL270" i="13"/>
  <c r="AK270" i="13"/>
  <c r="AJ270" i="13"/>
  <c r="AM269" i="13"/>
  <c r="AL269" i="13"/>
  <c r="AK269" i="13"/>
  <c r="AJ269" i="13"/>
  <c r="AM268" i="13"/>
  <c r="AL268" i="13"/>
  <c r="AK268" i="13"/>
  <c r="AJ268" i="13"/>
  <c r="AM267" i="13"/>
  <c r="AL267" i="13"/>
  <c r="AK267" i="13"/>
  <c r="AJ267" i="13"/>
  <c r="AM266" i="13"/>
  <c r="AL266" i="13"/>
  <c r="AK266" i="13"/>
  <c r="AJ266" i="13"/>
  <c r="AM265" i="13"/>
  <c r="AL265" i="13"/>
  <c r="AK265" i="13"/>
  <c r="AJ265" i="13"/>
  <c r="AM264" i="13"/>
  <c r="AL264" i="13"/>
  <c r="AK264" i="13"/>
  <c r="AJ264" i="13"/>
  <c r="AM263" i="13"/>
  <c r="AL263" i="13"/>
  <c r="AK263" i="13"/>
  <c r="AJ263" i="13"/>
  <c r="AM262" i="13"/>
  <c r="AL262" i="13"/>
  <c r="AK262" i="13"/>
  <c r="AJ262" i="13"/>
  <c r="AM261" i="13"/>
  <c r="AL261" i="13"/>
  <c r="AK261" i="13"/>
  <c r="AJ261" i="13"/>
  <c r="AM260" i="13"/>
  <c r="AL260" i="13"/>
  <c r="AK260" i="13"/>
  <c r="AJ260" i="13"/>
  <c r="AM259" i="13"/>
  <c r="AL259" i="13"/>
  <c r="AK259" i="13"/>
  <c r="AJ259" i="13"/>
  <c r="AM258" i="13"/>
  <c r="AL258" i="13"/>
  <c r="AK258" i="13"/>
  <c r="AJ258" i="13"/>
  <c r="AM257" i="13"/>
  <c r="AL257" i="13"/>
  <c r="AK257" i="13"/>
  <c r="AJ257" i="13"/>
  <c r="AM256" i="13"/>
  <c r="AL256" i="13"/>
  <c r="AK256" i="13"/>
  <c r="AJ256" i="13"/>
  <c r="AM255" i="13"/>
  <c r="AL255" i="13"/>
  <c r="AK255" i="13"/>
  <c r="AJ255" i="13"/>
  <c r="AM254" i="13"/>
  <c r="AL254" i="13"/>
  <c r="AK254" i="13"/>
  <c r="AJ254" i="13"/>
  <c r="AM253" i="13"/>
  <c r="AL253" i="13"/>
  <c r="AK253" i="13"/>
  <c r="AJ253" i="13"/>
  <c r="AM252" i="13"/>
  <c r="AL252" i="13"/>
  <c r="AK252" i="13"/>
  <c r="AJ252" i="13"/>
  <c r="AM251" i="13"/>
  <c r="AL251" i="13"/>
  <c r="AK251" i="13"/>
  <c r="AJ251" i="13"/>
  <c r="AM250" i="13"/>
  <c r="AL250" i="13"/>
  <c r="AK250" i="13"/>
  <c r="AJ250" i="13"/>
  <c r="AM249" i="13"/>
  <c r="AL249" i="13"/>
  <c r="AK249" i="13"/>
  <c r="AJ249" i="13"/>
  <c r="AM248" i="13"/>
  <c r="AL248" i="13"/>
  <c r="AK248" i="13"/>
  <c r="AJ248" i="13"/>
  <c r="AM247" i="13"/>
  <c r="AL247" i="13"/>
  <c r="AK247" i="13"/>
  <c r="AJ247" i="13"/>
  <c r="AM246" i="13"/>
  <c r="AL246" i="13"/>
  <c r="AK246" i="13"/>
  <c r="AJ246" i="13"/>
  <c r="AM245" i="13"/>
  <c r="AL245" i="13"/>
  <c r="AK245" i="13"/>
  <c r="AJ245" i="13"/>
  <c r="AM244" i="13"/>
  <c r="AL244" i="13"/>
  <c r="AK244" i="13"/>
  <c r="AJ244" i="13"/>
  <c r="AM243" i="13"/>
  <c r="AL243" i="13"/>
  <c r="AK243" i="13"/>
  <c r="AJ243" i="13"/>
  <c r="AM242" i="13"/>
  <c r="AL242" i="13"/>
  <c r="AK242" i="13"/>
  <c r="AJ242" i="13"/>
  <c r="AM241" i="13"/>
  <c r="AL241" i="13"/>
  <c r="AK241" i="13"/>
  <c r="AJ241" i="13"/>
  <c r="AM240" i="13"/>
  <c r="AL240" i="13"/>
  <c r="AK240" i="13"/>
  <c r="AJ240" i="13"/>
  <c r="AM239" i="13"/>
  <c r="AL239" i="13"/>
  <c r="AK239" i="13"/>
  <c r="AJ239" i="13"/>
  <c r="AM238" i="13"/>
  <c r="AL238" i="13"/>
  <c r="AK238" i="13"/>
  <c r="AJ238" i="13"/>
  <c r="AM237" i="13"/>
  <c r="AL237" i="13"/>
  <c r="AK237" i="13"/>
  <c r="AJ237" i="13"/>
  <c r="AM236" i="13"/>
  <c r="AL236" i="13"/>
  <c r="AK236" i="13"/>
  <c r="AJ236" i="13"/>
  <c r="AM235" i="13"/>
  <c r="AL235" i="13"/>
  <c r="AK235" i="13"/>
  <c r="AJ235" i="13"/>
  <c r="AM234" i="13"/>
  <c r="AL234" i="13"/>
  <c r="AK234" i="13"/>
  <c r="AJ234" i="13"/>
  <c r="AM233" i="13"/>
  <c r="AL233" i="13"/>
  <c r="AK233" i="13"/>
  <c r="AJ233" i="13"/>
  <c r="AM232" i="13"/>
  <c r="AL232" i="13"/>
  <c r="AK232" i="13"/>
  <c r="AJ232" i="13"/>
  <c r="AM231" i="13"/>
  <c r="AL231" i="13"/>
  <c r="AK231" i="13"/>
  <c r="AJ231" i="13"/>
  <c r="AM230" i="13"/>
  <c r="AL230" i="13"/>
  <c r="AK230" i="13"/>
  <c r="AJ230" i="13"/>
  <c r="AM229" i="13"/>
  <c r="AL229" i="13"/>
  <c r="AK229" i="13"/>
  <c r="AJ229" i="13"/>
  <c r="AM228" i="13"/>
  <c r="AL228" i="13"/>
  <c r="AK228" i="13"/>
  <c r="AJ228" i="13"/>
  <c r="AM227" i="13"/>
  <c r="AL227" i="13"/>
  <c r="AK227" i="13"/>
  <c r="AJ227" i="13"/>
  <c r="AM226" i="13"/>
  <c r="AL226" i="13"/>
  <c r="AK226" i="13"/>
  <c r="AJ226" i="13"/>
  <c r="AM225" i="13"/>
  <c r="AL225" i="13"/>
  <c r="AK225" i="13"/>
  <c r="AJ225" i="13"/>
  <c r="AM224" i="13"/>
  <c r="AL224" i="13"/>
  <c r="AK224" i="13"/>
  <c r="AJ224" i="13"/>
  <c r="AM223" i="13"/>
  <c r="AL223" i="13"/>
  <c r="AK223" i="13"/>
  <c r="AJ223" i="13"/>
  <c r="AM222" i="13"/>
  <c r="AL222" i="13"/>
  <c r="AK222" i="13"/>
  <c r="AJ222" i="13"/>
  <c r="AM221" i="13"/>
  <c r="AL221" i="13"/>
  <c r="AK221" i="13"/>
  <c r="AJ221" i="13"/>
  <c r="AM220" i="13"/>
  <c r="AL220" i="13"/>
  <c r="AK220" i="13"/>
  <c r="AJ220" i="13"/>
  <c r="AM219" i="13"/>
  <c r="AL219" i="13"/>
  <c r="AK219" i="13"/>
  <c r="AJ219" i="13"/>
  <c r="AM218" i="13"/>
  <c r="AL218" i="13"/>
  <c r="AK218" i="13"/>
  <c r="AJ218" i="13"/>
  <c r="AM217" i="13"/>
  <c r="AL217" i="13"/>
  <c r="AK217" i="13"/>
  <c r="AJ217" i="13"/>
  <c r="AM216" i="13"/>
  <c r="AL216" i="13"/>
  <c r="AK216" i="13"/>
  <c r="AJ216" i="13"/>
  <c r="AM215" i="13"/>
  <c r="AL215" i="13"/>
  <c r="AK215" i="13"/>
  <c r="AJ215" i="13"/>
  <c r="AM214" i="13"/>
  <c r="AL214" i="13"/>
  <c r="AK214" i="13"/>
  <c r="AJ214" i="13"/>
  <c r="AM213" i="13"/>
  <c r="AL213" i="13"/>
  <c r="AK213" i="13"/>
  <c r="AJ213" i="13"/>
  <c r="AM212" i="13"/>
  <c r="AL212" i="13"/>
  <c r="AK212" i="13"/>
  <c r="AJ212" i="13"/>
  <c r="AM211" i="13"/>
  <c r="AL211" i="13"/>
  <c r="AK211" i="13"/>
  <c r="AJ211" i="13"/>
  <c r="AM210" i="13"/>
  <c r="AL210" i="13"/>
  <c r="AK210" i="13"/>
  <c r="AJ210" i="13"/>
  <c r="AM209" i="13"/>
  <c r="AL209" i="13"/>
  <c r="AK209" i="13"/>
  <c r="AJ209" i="13"/>
  <c r="AM208" i="13"/>
  <c r="AL208" i="13"/>
  <c r="AK208" i="13"/>
  <c r="AJ208" i="13"/>
  <c r="AM207" i="13"/>
  <c r="AL207" i="13"/>
  <c r="AK207" i="13"/>
  <c r="AJ207" i="13"/>
  <c r="AM206" i="13"/>
  <c r="AL206" i="13"/>
  <c r="AK206" i="13"/>
  <c r="AJ206" i="13"/>
  <c r="AM205" i="13"/>
  <c r="AL205" i="13"/>
  <c r="AK205" i="13"/>
  <c r="AJ205" i="13"/>
  <c r="AM204" i="13"/>
  <c r="AL204" i="13"/>
  <c r="AK204" i="13"/>
  <c r="AJ204" i="13"/>
  <c r="AM203" i="13"/>
  <c r="AL203" i="13"/>
  <c r="AK203" i="13"/>
  <c r="AJ203" i="13"/>
  <c r="AM202" i="13"/>
  <c r="AL202" i="13"/>
  <c r="AK202" i="13"/>
  <c r="AJ202" i="13"/>
  <c r="AM201" i="13"/>
  <c r="AL201" i="13"/>
  <c r="AK201" i="13"/>
  <c r="AJ201" i="13"/>
  <c r="AM200" i="13"/>
  <c r="AL200" i="13"/>
  <c r="AK200" i="13"/>
  <c r="AJ200" i="13"/>
  <c r="AM199" i="13"/>
  <c r="AL199" i="13"/>
  <c r="AK199" i="13"/>
  <c r="AJ199" i="13"/>
  <c r="AM198" i="13"/>
  <c r="AL198" i="13"/>
  <c r="AK198" i="13"/>
  <c r="AJ198" i="13"/>
  <c r="AM197" i="13"/>
  <c r="AL197" i="13"/>
  <c r="AK197" i="13"/>
  <c r="AJ197" i="13"/>
  <c r="AM196" i="13"/>
  <c r="AL196" i="13"/>
  <c r="AK196" i="13"/>
  <c r="AJ196" i="13"/>
  <c r="AM195" i="13"/>
  <c r="AL195" i="13"/>
  <c r="AK195" i="13"/>
  <c r="AJ195" i="13"/>
  <c r="AM194" i="13"/>
  <c r="AL194" i="13"/>
  <c r="AK194" i="13"/>
  <c r="AJ194" i="13"/>
  <c r="AM193" i="13"/>
  <c r="AL193" i="13"/>
  <c r="AK193" i="13"/>
  <c r="AJ193" i="13"/>
  <c r="AM192" i="13"/>
  <c r="AL192" i="13"/>
  <c r="AK192" i="13"/>
  <c r="AJ192" i="13"/>
  <c r="AM191" i="13"/>
  <c r="AL191" i="13"/>
  <c r="AK191" i="13"/>
  <c r="AJ191" i="13"/>
  <c r="AM190" i="13"/>
  <c r="AL190" i="13"/>
  <c r="AK190" i="13"/>
  <c r="AJ190" i="13"/>
  <c r="AM189" i="13"/>
  <c r="AL189" i="13"/>
  <c r="AK189" i="13"/>
  <c r="AJ189" i="13"/>
  <c r="AM188" i="13"/>
  <c r="AL188" i="13"/>
  <c r="AK188" i="13"/>
  <c r="AJ188" i="13"/>
  <c r="AM187" i="13"/>
  <c r="AL187" i="13"/>
  <c r="AK187" i="13"/>
  <c r="AJ187" i="13"/>
  <c r="AM186" i="13"/>
  <c r="AL186" i="13"/>
  <c r="AK186" i="13"/>
  <c r="AJ186" i="13"/>
  <c r="AM185" i="13"/>
  <c r="AL185" i="13"/>
  <c r="AK185" i="13"/>
  <c r="AJ185" i="13"/>
  <c r="AM184" i="13"/>
  <c r="AL184" i="13"/>
  <c r="AK184" i="13"/>
  <c r="AJ184" i="13"/>
  <c r="AM183" i="13"/>
  <c r="AL183" i="13"/>
  <c r="AK183" i="13"/>
  <c r="AJ183" i="13"/>
  <c r="AM182" i="13"/>
  <c r="AL182" i="13"/>
  <c r="AK182" i="13"/>
  <c r="AJ182" i="13"/>
  <c r="AM181" i="13"/>
  <c r="AL181" i="13"/>
  <c r="AK181" i="13"/>
  <c r="AJ181" i="13"/>
  <c r="AM180" i="13"/>
  <c r="AL180" i="13"/>
  <c r="AK180" i="13"/>
  <c r="AJ180" i="13"/>
  <c r="AM179" i="13"/>
  <c r="AL179" i="13"/>
  <c r="AK179" i="13"/>
  <c r="AJ179" i="13"/>
  <c r="AM178" i="13"/>
  <c r="AL178" i="13"/>
  <c r="AK178" i="13"/>
  <c r="AJ178" i="13"/>
  <c r="AM177" i="13"/>
  <c r="AL177" i="13"/>
  <c r="AK177" i="13"/>
  <c r="AJ177" i="13"/>
  <c r="AM176" i="13"/>
  <c r="AL176" i="13"/>
  <c r="AK176" i="13"/>
  <c r="AJ176" i="13"/>
  <c r="AM175" i="13"/>
  <c r="AL175" i="13"/>
  <c r="AK175" i="13"/>
  <c r="AJ175" i="13"/>
  <c r="AM174" i="13"/>
  <c r="AL174" i="13"/>
  <c r="AK174" i="13"/>
  <c r="AJ174" i="13"/>
  <c r="AM173" i="13"/>
  <c r="AL173" i="13"/>
  <c r="AK173" i="13"/>
  <c r="AJ173" i="13"/>
  <c r="AM172" i="13"/>
  <c r="AL172" i="13"/>
  <c r="AK172" i="13"/>
  <c r="AJ172" i="13"/>
  <c r="AM171" i="13"/>
  <c r="AL171" i="13"/>
  <c r="AK171" i="13"/>
  <c r="AJ171" i="13"/>
  <c r="AM170" i="13"/>
  <c r="AL170" i="13"/>
  <c r="AK170" i="13"/>
  <c r="AJ170" i="13"/>
  <c r="AM169" i="13"/>
  <c r="AL169" i="13"/>
  <c r="AK169" i="13"/>
  <c r="AJ169" i="13"/>
  <c r="AM168" i="13"/>
  <c r="AL168" i="13"/>
  <c r="AK168" i="13"/>
  <c r="AJ168" i="13"/>
  <c r="AM167" i="13"/>
  <c r="AL167" i="13"/>
  <c r="AK167" i="13"/>
  <c r="AJ167" i="13"/>
  <c r="AM166" i="13"/>
  <c r="AL166" i="13"/>
  <c r="AK166" i="13"/>
  <c r="AJ166" i="13"/>
  <c r="AM165" i="13"/>
  <c r="AL165" i="13"/>
  <c r="AK165" i="13"/>
  <c r="AJ165" i="13"/>
  <c r="AM164" i="13"/>
  <c r="AL164" i="13"/>
  <c r="AK164" i="13"/>
  <c r="AJ164" i="13"/>
  <c r="AM163" i="13"/>
  <c r="AL163" i="13"/>
  <c r="AK163" i="13"/>
  <c r="AJ163" i="13"/>
  <c r="AM162" i="13"/>
  <c r="AL162" i="13"/>
  <c r="AK162" i="13"/>
  <c r="AJ162" i="13"/>
  <c r="AM161" i="13"/>
  <c r="AL161" i="13"/>
  <c r="AK161" i="13"/>
  <c r="AJ161" i="13"/>
  <c r="AM160" i="13"/>
  <c r="AL160" i="13"/>
  <c r="AK160" i="13"/>
  <c r="AJ160" i="13"/>
  <c r="AM159" i="13"/>
  <c r="AL159" i="13"/>
  <c r="AK159" i="13"/>
  <c r="AJ159" i="13"/>
  <c r="AM158" i="13"/>
  <c r="AL158" i="13"/>
  <c r="AK158" i="13"/>
  <c r="AJ158" i="13"/>
  <c r="AM157" i="13"/>
  <c r="AL157" i="13"/>
  <c r="AK157" i="13"/>
  <c r="AJ157" i="13"/>
  <c r="AM156" i="13"/>
  <c r="AL156" i="13"/>
  <c r="AK156" i="13"/>
  <c r="AJ156" i="13"/>
  <c r="AM155" i="13"/>
  <c r="AL155" i="13"/>
  <c r="AK155" i="13"/>
  <c r="AJ155" i="13"/>
  <c r="AM154" i="13"/>
  <c r="AL154" i="13"/>
  <c r="AK154" i="13"/>
  <c r="AJ154" i="13"/>
  <c r="AM153" i="13"/>
  <c r="AL153" i="13"/>
  <c r="AK153" i="13"/>
  <c r="AJ153" i="13"/>
  <c r="AM152" i="13"/>
  <c r="AL152" i="13"/>
  <c r="AK152" i="13"/>
  <c r="AJ152" i="13"/>
  <c r="AM151" i="13"/>
  <c r="AL151" i="13"/>
  <c r="AK151" i="13"/>
  <c r="AJ151" i="13"/>
  <c r="AM150" i="13"/>
  <c r="AL150" i="13"/>
  <c r="AK150" i="13"/>
  <c r="AJ150" i="13"/>
  <c r="AM149" i="13"/>
  <c r="AL149" i="13"/>
  <c r="AK149" i="13"/>
  <c r="AJ149" i="13"/>
  <c r="AM148" i="13"/>
  <c r="AL148" i="13"/>
  <c r="AK148" i="13"/>
  <c r="AJ148" i="13"/>
  <c r="AM147" i="13"/>
  <c r="AL147" i="13"/>
  <c r="AK147" i="13"/>
  <c r="AJ147" i="13"/>
  <c r="AM146" i="13"/>
  <c r="AL146" i="13"/>
  <c r="AK146" i="13"/>
  <c r="AJ146" i="13"/>
  <c r="AM145" i="13"/>
  <c r="AL145" i="13"/>
  <c r="AK145" i="13"/>
  <c r="AJ145" i="13"/>
  <c r="AM144" i="13"/>
  <c r="AL144" i="13"/>
  <c r="AK144" i="13"/>
  <c r="AJ144" i="13"/>
  <c r="AM143" i="13"/>
  <c r="AL143" i="13"/>
  <c r="AK143" i="13"/>
  <c r="AJ143" i="13"/>
  <c r="AM142" i="13"/>
  <c r="AL142" i="13"/>
  <c r="AK142" i="13"/>
  <c r="AJ142" i="13"/>
  <c r="AM141" i="13"/>
  <c r="AL141" i="13"/>
  <c r="AK141" i="13"/>
  <c r="AJ141" i="13"/>
  <c r="AM140" i="13"/>
  <c r="AL140" i="13"/>
  <c r="AK140" i="13"/>
  <c r="AJ140" i="13"/>
  <c r="AM139" i="13"/>
  <c r="AL139" i="13"/>
  <c r="AK139" i="13"/>
  <c r="AJ139" i="13"/>
  <c r="AM138" i="13"/>
  <c r="AL138" i="13"/>
  <c r="AK138" i="13"/>
  <c r="AJ138" i="13"/>
  <c r="AM137" i="13"/>
  <c r="AL137" i="13"/>
  <c r="AK137" i="13"/>
  <c r="AJ137" i="13"/>
  <c r="AM136" i="13"/>
  <c r="AL136" i="13"/>
  <c r="AK136" i="13"/>
  <c r="AJ136" i="13"/>
  <c r="AM135" i="13"/>
  <c r="AL135" i="13"/>
  <c r="AK135" i="13"/>
  <c r="AJ135" i="13"/>
  <c r="AM134" i="13"/>
  <c r="AL134" i="13"/>
  <c r="AK134" i="13"/>
  <c r="AJ134" i="13"/>
  <c r="AM133" i="13"/>
  <c r="AL133" i="13"/>
  <c r="AK133" i="13"/>
  <c r="AJ133" i="13"/>
  <c r="AM132" i="13"/>
  <c r="AL132" i="13"/>
  <c r="AK132" i="13"/>
  <c r="AJ132" i="13"/>
  <c r="AM131" i="13"/>
  <c r="AL131" i="13"/>
  <c r="AK131" i="13"/>
  <c r="AJ131" i="13"/>
  <c r="AM130" i="13"/>
  <c r="AL130" i="13"/>
  <c r="AK130" i="13"/>
  <c r="AJ130" i="13"/>
  <c r="AM129" i="13"/>
  <c r="AL129" i="13"/>
  <c r="AK129" i="13"/>
  <c r="AJ129" i="13"/>
  <c r="AM128" i="13"/>
  <c r="AL128" i="13"/>
  <c r="AK128" i="13"/>
  <c r="AJ128" i="13"/>
  <c r="AM127" i="13"/>
  <c r="AL127" i="13"/>
  <c r="AK127" i="13"/>
  <c r="AJ127" i="13"/>
  <c r="AM126" i="13"/>
  <c r="AL126" i="13"/>
  <c r="AK126" i="13"/>
  <c r="AJ126" i="13"/>
  <c r="AM125" i="13"/>
  <c r="AL125" i="13"/>
  <c r="AK125" i="13"/>
  <c r="AJ125" i="13"/>
  <c r="AM124" i="13"/>
  <c r="AL124" i="13"/>
  <c r="AK124" i="13"/>
  <c r="AJ124" i="13"/>
  <c r="AM123" i="13"/>
  <c r="AL123" i="13"/>
  <c r="AK123" i="13"/>
  <c r="AJ123" i="13"/>
  <c r="AM122" i="13"/>
  <c r="AL122" i="13"/>
  <c r="AK122" i="13"/>
  <c r="AJ122" i="13"/>
  <c r="AM121" i="13"/>
  <c r="AL121" i="13"/>
  <c r="AK121" i="13"/>
  <c r="AJ121" i="13"/>
  <c r="AM120" i="13"/>
  <c r="AL120" i="13"/>
  <c r="AK120" i="13"/>
  <c r="AJ120" i="13"/>
  <c r="AM119" i="13"/>
  <c r="AL119" i="13"/>
  <c r="AK119" i="13"/>
  <c r="AJ119" i="13"/>
  <c r="AM118" i="13"/>
  <c r="AL118" i="13"/>
  <c r="AK118" i="13"/>
  <c r="AJ118" i="13"/>
  <c r="AM117" i="13"/>
  <c r="AL117" i="13"/>
  <c r="AK117" i="13"/>
  <c r="AJ117" i="13"/>
  <c r="AM116" i="13"/>
  <c r="AL116" i="13"/>
  <c r="AK116" i="13"/>
  <c r="AJ116" i="13"/>
  <c r="AM115" i="13"/>
  <c r="AL115" i="13"/>
  <c r="AK115" i="13"/>
  <c r="AJ115" i="13"/>
  <c r="AM114" i="13"/>
  <c r="AL114" i="13"/>
  <c r="AK114" i="13"/>
  <c r="AJ114" i="13"/>
  <c r="AM113" i="13"/>
  <c r="AL113" i="13"/>
  <c r="AK113" i="13"/>
  <c r="AJ113" i="13"/>
  <c r="AM112" i="13"/>
  <c r="AL112" i="13"/>
  <c r="AK112" i="13"/>
  <c r="AJ112" i="13"/>
  <c r="AM111" i="13"/>
  <c r="AL111" i="13"/>
  <c r="AK111" i="13"/>
  <c r="AJ111" i="13"/>
  <c r="AM110" i="13"/>
  <c r="AL110" i="13"/>
  <c r="AK110" i="13"/>
  <c r="AJ110" i="13"/>
  <c r="AM109" i="13"/>
  <c r="AL109" i="13"/>
  <c r="AK109" i="13"/>
  <c r="AJ109" i="13"/>
  <c r="AM108" i="13"/>
  <c r="AL108" i="13"/>
  <c r="AK108" i="13"/>
  <c r="AJ108" i="13"/>
  <c r="AM107" i="13"/>
  <c r="AL107" i="13"/>
  <c r="AK107" i="13"/>
  <c r="AJ107" i="13"/>
  <c r="AM106" i="13"/>
  <c r="AL106" i="13"/>
  <c r="AK106" i="13"/>
  <c r="AJ106" i="13"/>
  <c r="AM105" i="13"/>
  <c r="AL105" i="13"/>
  <c r="AK105" i="13"/>
  <c r="AJ105" i="13"/>
  <c r="AM104" i="13"/>
  <c r="AL104" i="13"/>
  <c r="AK104" i="13"/>
  <c r="AJ104" i="13"/>
  <c r="AM103" i="13"/>
  <c r="AL103" i="13"/>
  <c r="AK103" i="13"/>
  <c r="AJ103" i="13"/>
  <c r="AM102" i="13"/>
  <c r="AL102" i="13"/>
  <c r="AK102" i="13"/>
  <c r="AJ102" i="13"/>
  <c r="AM101" i="13"/>
  <c r="AL101" i="13"/>
  <c r="AK101" i="13"/>
  <c r="AJ101" i="13"/>
  <c r="AM100" i="13"/>
  <c r="AL100" i="13"/>
  <c r="AK100" i="13"/>
  <c r="AJ100" i="13"/>
  <c r="AM99" i="13"/>
  <c r="AL99" i="13"/>
  <c r="AK99" i="13"/>
  <c r="AJ99" i="13"/>
  <c r="AM98" i="13"/>
  <c r="AL98" i="13"/>
  <c r="AK98" i="13"/>
  <c r="AJ98" i="13"/>
  <c r="AM97" i="13"/>
  <c r="AL97" i="13"/>
  <c r="AK97" i="13"/>
  <c r="AJ97" i="13"/>
  <c r="AM96" i="13"/>
  <c r="AL96" i="13"/>
  <c r="AK96" i="13"/>
  <c r="AJ96" i="13"/>
  <c r="AM95" i="13"/>
  <c r="AL95" i="13"/>
  <c r="AK95" i="13"/>
  <c r="AJ95" i="13"/>
  <c r="AM94" i="13"/>
  <c r="AL94" i="13"/>
  <c r="AK94" i="13"/>
  <c r="AJ94" i="13"/>
  <c r="AM93" i="13"/>
  <c r="AL93" i="13"/>
  <c r="AK93" i="13"/>
  <c r="AJ93" i="13"/>
  <c r="AM92" i="13"/>
  <c r="AL92" i="13"/>
  <c r="AK92" i="13"/>
  <c r="AJ92" i="13"/>
  <c r="AM91" i="13"/>
  <c r="AL91" i="13"/>
  <c r="AK91" i="13"/>
  <c r="AJ91" i="13"/>
  <c r="AM90" i="13"/>
  <c r="AL90" i="13"/>
  <c r="AK90" i="13"/>
  <c r="AJ90" i="13"/>
  <c r="AM89" i="13"/>
  <c r="AL89" i="13"/>
  <c r="AK89" i="13"/>
  <c r="AJ89" i="13"/>
  <c r="AM88" i="13"/>
  <c r="AL88" i="13"/>
  <c r="AK88" i="13"/>
  <c r="AJ88" i="13"/>
  <c r="AM87" i="13"/>
  <c r="AL87" i="13"/>
  <c r="AK87" i="13"/>
  <c r="AJ87" i="13"/>
  <c r="AM86" i="13"/>
  <c r="AL86" i="13"/>
  <c r="AK86" i="13"/>
  <c r="AJ86" i="13"/>
  <c r="AM85" i="13"/>
  <c r="AL85" i="13"/>
  <c r="AK85" i="13"/>
  <c r="AJ85" i="13"/>
  <c r="AM84" i="13"/>
  <c r="AL84" i="13"/>
  <c r="AK84" i="13"/>
  <c r="AJ84" i="13"/>
  <c r="AM83" i="13"/>
  <c r="AL83" i="13"/>
  <c r="AK83" i="13"/>
  <c r="AJ83" i="13"/>
  <c r="AM82" i="13"/>
  <c r="AL82" i="13"/>
  <c r="AK82" i="13"/>
  <c r="AJ82" i="13"/>
  <c r="AM81" i="13"/>
  <c r="AL81" i="13"/>
  <c r="AK81" i="13"/>
  <c r="AJ81" i="13"/>
  <c r="AM80" i="13"/>
  <c r="AL80" i="13"/>
  <c r="AK80" i="13"/>
  <c r="AJ80" i="13"/>
  <c r="AM79" i="13"/>
  <c r="AL79" i="13"/>
  <c r="AK79" i="13"/>
  <c r="AJ79" i="13"/>
  <c r="AM78" i="13"/>
  <c r="AL78" i="13"/>
  <c r="AK78" i="13"/>
  <c r="AJ78" i="13"/>
  <c r="AM77" i="13"/>
  <c r="AL77" i="13"/>
  <c r="AK77" i="13"/>
  <c r="AJ77" i="13"/>
  <c r="AM76" i="13"/>
  <c r="AL76" i="13"/>
  <c r="AK76" i="13"/>
  <c r="AJ76" i="13"/>
  <c r="AM75" i="13"/>
  <c r="AL75" i="13"/>
  <c r="AK75" i="13"/>
  <c r="AJ75" i="13"/>
  <c r="AM74" i="13"/>
  <c r="AL74" i="13"/>
  <c r="AK74" i="13"/>
  <c r="AJ74" i="13"/>
  <c r="AM73" i="13"/>
  <c r="AL73" i="13"/>
  <c r="AK73" i="13"/>
  <c r="AJ73" i="13"/>
  <c r="AM72" i="13"/>
  <c r="AL72" i="13"/>
  <c r="AK72" i="13"/>
  <c r="AJ72" i="13"/>
  <c r="AM71" i="13"/>
  <c r="AL71" i="13"/>
  <c r="AK71" i="13"/>
  <c r="AJ71" i="13"/>
  <c r="AM70" i="13"/>
  <c r="AL70" i="13"/>
  <c r="AK70" i="13"/>
  <c r="AJ70" i="13"/>
  <c r="AM69" i="13"/>
  <c r="AL69" i="13"/>
  <c r="AK69" i="13"/>
  <c r="AJ69" i="13"/>
  <c r="AM68" i="13"/>
  <c r="AL68" i="13"/>
  <c r="AK68" i="13"/>
  <c r="AJ68" i="13"/>
  <c r="AM67" i="13"/>
  <c r="AL67" i="13"/>
  <c r="AK67" i="13"/>
  <c r="AJ67" i="13"/>
  <c r="AM66" i="13"/>
  <c r="AL66" i="13"/>
  <c r="AK66" i="13"/>
  <c r="AJ66" i="13"/>
  <c r="AM65" i="13"/>
  <c r="AL65" i="13"/>
  <c r="AK65" i="13"/>
  <c r="AJ65" i="13"/>
  <c r="AM64" i="13"/>
  <c r="AL64" i="13"/>
  <c r="AK64" i="13"/>
  <c r="AJ64" i="13"/>
  <c r="AM63" i="13"/>
  <c r="AL63" i="13"/>
  <c r="AK63" i="13"/>
  <c r="AJ63" i="13"/>
  <c r="AM62" i="13"/>
  <c r="AL62" i="13"/>
  <c r="AK62" i="13"/>
  <c r="AJ62" i="13"/>
  <c r="AM61" i="13"/>
  <c r="AL61" i="13"/>
  <c r="AK61" i="13"/>
  <c r="AJ61" i="13"/>
  <c r="AM60" i="13"/>
  <c r="AL60" i="13"/>
  <c r="AK60" i="13"/>
  <c r="AJ60" i="13"/>
  <c r="AM59" i="13"/>
  <c r="AL59" i="13"/>
  <c r="AK59" i="13"/>
  <c r="AJ59" i="13"/>
  <c r="AM58" i="13"/>
  <c r="AL58" i="13"/>
  <c r="AK58" i="13"/>
  <c r="AJ58" i="13"/>
  <c r="AM57" i="13"/>
  <c r="AL57" i="13"/>
  <c r="AK57" i="13"/>
  <c r="AJ57" i="13"/>
  <c r="AM56" i="13"/>
  <c r="AL56" i="13"/>
  <c r="AK56" i="13"/>
  <c r="AJ56" i="13"/>
  <c r="AM55" i="13"/>
  <c r="AL55" i="13"/>
  <c r="AK55" i="13"/>
  <c r="AJ55" i="13"/>
  <c r="AM54" i="13"/>
  <c r="AL54" i="13"/>
  <c r="AK54" i="13"/>
  <c r="AJ54" i="13"/>
  <c r="AM53" i="13"/>
  <c r="AL53" i="13"/>
  <c r="AK53" i="13"/>
  <c r="AJ53" i="13"/>
  <c r="AM52" i="13"/>
  <c r="AL52" i="13"/>
  <c r="AK52" i="13"/>
  <c r="AJ52" i="13"/>
  <c r="AM51" i="13"/>
  <c r="AL51" i="13"/>
  <c r="AK51" i="13"/>
  <c r="AJ51" i="13"/>
  <c r="AM50" i="13"/>
  <c r="AL50" i="13"/>
  <c r="AK50" i="13"/>
  <c r="AJ50" i="13"/>
  <c r="AM49" i="13"/>
  <c r="AL49" i="13"/>
  <c r="AK49" i="13"/>
  <c r="AJ49" i="13"/>
  <c r="AM48" i="13"/>
  <c r="AL48" i="13"/>
  <c r="AK48" i="13"/>
  <c r="AJ48" i="13"/>
  <c r="AM47" i="13"/>
  <c r="AL47" i="13"/>
  <c r="AK47" i="13"/>
  <c r="AJ47" i="13"/>
  <c r="AM46" i="13"/>
  <c r="AL46" i="13"/>
  <c r="AK46" i="13"/>
  <c r="AJ46" i="13"/>
  <c r="AM45" i="13"/>
  <c r="AL45" i="13"/>
  <c r="AK45" i="13"/>
  <c r="AJ45" i="13"/>
  <c r="AM44" i="13"/>
  <c r="AL44" i="13"/>
  <c r="AK44" i="13"/>
  <c r="AJ44" i="13"/>
  <c r="AM43" i="13"/>
  <c r="AL43" i="13"/>
  <c r="AK43" i="13"/>
  <c r="AJ43" i="13"/>
  <c r="AM42" i="13"/>
  <c r="AL42" i="13"/>
  <c r="AK42" i="13"/>
  <c r="AJ42" i="13"/>
  <c r="AM41" i="13"/>
  <c r="AL41" i="13"/>
  <c r="AK41" i="13"/>
  <c r="AJ41" i="13"/>
  <c r="AM40" i="13"/>
  <c r="AL40" i="13"/>
  <c r="AK40" i="13"/>
  <c r="AJ40" i="13"/>
  <c r="AM39" i="13"/>
  <c r="AL39" i="13"/>
  <c r="AK39" i="13"/>
  <c r="AJ39" i="13"/>
  <c r="AM38" i="13"/>
  <c r="AL38" i="13"/>
  <c r="AK38" i="13"/>
  <c r="AJ38" i="13"/>
  <c r="AM37" i="13"/>
  <c r="AL37" i="13"/>
  <c r="AK37" i="13"/>
  <c r="AJ37" i="13"/>
  <c r="AM36" i="13"/>
  <c r="AL36" i="13"/>
  <c r="AK36" i="13"/>
  <c r="AJ36" i="13"/>
  <c r="AM35" i="13"/>
  <c r="AL35" i="13"/>
  <c r="AK35" i="13"/>
  <c r="AJ35" i="13"/>
  <c r="AM34" i="13"/>
  <c r="AL34" i="13"/>
  <c r="AK34" i="13"/>
  <c r="AJ34" i="13"/>
  <c r="AM33" i="13"/>
  <c r="AL33" i="13"/>
  <c r="AK33" i="13"/>
  <c r="AJ33" i="13"/>
  <c r="AM32" i="13"/>
  <c r="AL32" i="13"/>
  <c r="AK32" i="13"/>
  <c r="AJ32" i="13"/>
  <c r="AM31" i="13"/>
  <c r="AL31" i="13"/>
  <c r="AK31" i="13"/>
  <c r="AJ31" i="13"/>
  <c r="AM30" i="13"/>
  <c r="AL30" i="13"/>
  <c r="AK30" i="13"/>
  <c r="AJ30" i="13"/>
  <c r="AM29" i="13"/>
  <c r="AL29" i="13"/>
  <c r="AK29" i="13"/>
  <c r="AJ29" i="13"/>
  <c r="AM28" i="13"/>
  <c r="AL28" i="13"/>
  <c r="AK28" i="13"/>
  <c r="AJ28" i="13"/>
  <c r="AM27" i="13"/>
  <c r="AL27" i="13"/>
  <c r="AK27" i="13"/>
  <c r="AJ27" i="13"/>
  <c r="AM26" i="13"/>
  <c r="AL26" i="13"/>
  <c r="AK26" i="13"/>
  <c r="AJ26" i="13"/>
  <c r="AM25" i="13"/>
  <c r="AL25" i="13"/>
  <c r="AK25" i="13"/>
  <c r="AJ25" i="13"/>
  <c r="AM24" i="13"/>
  <c r="AL24" i="13"/>
  <c r="AK24" i="13"/>
  <c r="AJ24" i="13"/>
  <c r="AM23" i="13"/>
  <c r="AL23" i="13"/>
  <c r="AK23" i="13"/>
  <c r="AJ23" i="13"/>
  <c r="AM22" i="13"/>
  <c r="AL22" i="13"/>
  <c r="AK22" i="13"/>
  <c r="AJ22" i="13"/>
  <c r="AM21" i="13"/>
  <c r="AL21" i="13"/>
  <c r="AK21" i="13"/>
  <c r="AJ21" i="13"/>
  <c r="AM20" i="13"/>
  <c r="AL20" i="13"/>
  <c r="AK20" i="13"/>
  <c r="AJ20" i="13"/>
  <c r="AM19" i="13"/>
  <c r="AL19" i="13"/>
  <c r="AK19" i="13"/>
  <c r="AJ19" i="13"/>
  <c r="AM18" i="13"/>
  <c r="AL18" i="13"/>
  <c r="AK18" i="13"/>
  <c r="AJ18" i="13"/>
  <c r="AM17" i="13"/>
  <c r="AL17" i="13"/>
  <c r="AK17" i="13"/>
  <c r="AJ17" i="13"/>
  <c r="AM16" i="13"/>
  <c r="AL16" i="13"/>
  <c r="AK16" i="13"/>
  <c r="AJ16" i="13"/>
  <c r="AM15" i="13"/>
  <c r="AL15" i="13"/>
  <c r="AK15" i="13"/>
  <c r="AJ15" i="13"/>
  <c r="AM14" i="13"/>
  <c r="AL14" i="13"/>
  <c r="AK14" i="13"/>
  <c r="AJ14" i="13"/>
  <c r="AM13" i="13"/>
  <c r="AL13" i="13"/>
  <c r="AK13" i="13"/>
  <c r="AJ13" i="13"/>
  <c r="AM12" i="13"/>
  <c r="AL12" i="13"/>
  <c r="AK12" i="13"/>
  <c r="AJ12" i="13"/>
  <c r="AM11" i="13"/>
  <c r="AL11" i="13"/>
  <c r="AK11" i="13"/>
  <c r="AJ11" i="13"/>
  <c r="AM10" i="13"/>
  <c r="AL10" i="13"/>
  <c r="AK10" i="13"/>
  <c r="AJ10" i="13"/>
  <c r="AM9" i="13"/>
  <c r="AL9" i="13"/>
  <c r="AK9" i="13"/>
  <c r="AJ9" i="13"/>
  <c r="AM8" i="13"/>
  <c r="AL8" i="13"/>
  <c r="AK8" i="13"/>
  <c r="AJ8" i="13"/>
  <c r="AM7" i="13"/>
  <c r="AL7" i="13"/>
  <c r="AK7" i="13"/>
  <c r="AJ7" i="13"/>
  <c r="AM6" i="13"/>
  <c r="AL6" i="13"/>
  <c r="AK6" i="13"/>
  <c r="AJ6" i="13"/>
  <c r="AM5" i="13"/>
  <c r="AL5" i="13"/>
  <c r="AK5" i="13"/>
  <c r="AJ5" i="13"/>
  <c r="AM4" i="13"/>
  <c r="AL4" i="13"/>
  <c r="AK4" i="13"/>
  <c r="AJ4" i="13"/>
  <c r="AM3" i="13"/>
  <c r="AL3" i="13"/>
  <c r="AK3" i="13"/>
  <c r="AJ3" i="13"/>
  <c r="AM317" i="12"/>
  <c r="AL317" i="12"/>
  <c r="AK317" i="12"/>
  <c r="AJ317" i="12"/>
  <c r="AM316" i="12"/>
  <c r="AL316" i="12"/>
  <c r="AK316" i="12"/>
  <c r="AJ316" i="12"/>
  <c r="AM315" i="12"/>
  <c r="AL315" i="12"/>
  <c r="AK315" i="12"/>
  <c r="AJ315" i="12"/>
  <c r="AM314" i="12"/>
  <c r="AL314" i="12"/>
  <c r="AK314" i="12"/>
  <c r="AJ314" i="12"/>
  <c r="AM313" i="12"/>
  <c r="AL313" i="12"/>
  <c r="AK313" i="12"/>
  <c r="AJ313" i="12"/>
  <c r="AM312" i="12"/>
  <c r="AL312" i="12"/>
  <c r="AK312" i="12"/>
  <c r="AJ312" i="12"/>
  <c r="AM311" i="12"/>
  <c r="AL311" i="12"/>
  <c r="AK311" i="12"/>
  <c r="AJ311" i="12"/>
  <c r="AM310" i="12"/>
  <c r="AL310" i="12"/>
  <c r="AK310" i="12"/>
  <c r="AJ310" i="12"/>
  <c r="AM309" i="12"/>
  <c r="AL309" i="12"/>
  <c r="AK309" i="12"/>
  <c r="AJ309" i="12"/>
  <c r="AM308" i="12"/>
  <c r="AL308" i="12"/>
  <c r="AK308" i="12"/>
  <c r="AJ308" i="12"/>
  <c r="AM307" i="12"/>
  <c r="AL307" i="12"/>
  <c r="AK307" i="12"/>
  <c r="AJ307" i="12"/>
  <c r="AM306" i="12"/>
  <c r="AL306" i="12"/>
  <c r="AK306" i="12"/>
  <c r="AJ306" i="12"/>
  <c r="AM305" i="12"/>
  <c r="AL305" i="12"/>
  <c r="AK305" i="12"/>
  <c r="AJ305" i="12"/>
  <c r="AM304" i="12"/>
  <c r="AL304" i="12"/>
  <c r="AK304" i="12"/>
  <c r="AJ304" i="12"/>
  <c r="AM303" i="12"/>
  <c r="AL303" i="12"/>
  <c r="AK303" i="12"/>
  <c r="AJ303" i="12"/>
  <c r="AM302" i="12"/>
  <c r="AL302" i="12"/>
  <c r="AK302" i="12"/>
  <c r="AJ302" i="12"/>
  <c r="AM301" i="12"/>
  <c r="AL301" i="12"/>
  <c r="AK301" i="12"/>
  <c r="AJ301" i="12"/>
  <c r="AM300" i="12"/>
  <c r="AL300" i="12"/>
  <c r="AK300" i="12"/>
  <c r="AJ300" i="12"/>
  <c r="AM299" i="12"/>
  <c r="AL299" i="12"/>
  <c r="AK299" i="12"/>
  <c r="AJ299" i="12"/>
  <c r="AM298" i="12"/>
  <c r="AL298" i="12"/>
  <c r="AK298" i="12"/>
  <c r="AJ298" i="12"/>
  <c r="AM297" i="12"/>
  <c r="AL297" i="12"/>
  <c r="AK297" i="12"/>
  <c r="AJ297" i="12"/>
  <c r="AM296" i="12"/>
  <c r="AL296" i="12"/>
  <c r="AK296" i="12"/>
  <c r="AJ296" i="12"/>
  <c r="AM295" i="12"/>
  <c r="AL295" i="12"/>
  <c r="AK295" i="12"/>
  <c r="AJ295" i="12"/>
  <c r="AM294" i="12"/>
  <c r="AL294" i="12"/>
  <c r="AK294" i="12"/>
  <c r="AJ294" i="12"/>
  <c r="AM293" i="12"/>
  <c r="AL293" i="12"/>
  <c r="AK293" i="12"/>
  <c r="AJ293" i="12"/>
  <c r="AM292" i="12"/>
  <c r="AL292" i="12"/>
  <c r="AK292" i="12"/>
  <c r="AJ292" i="12"/>
  <c r="AM291" i="12"/>
  <c r="AL291" i="12"/>
  <c r="AK291" i="12"/>
  <c r="AJ291" i="12"/>
  <c r="AM290" i="12"/>
  <c r="AL290" i="12"/>
  <c r="AK290" i="12"/>
  <c r="AJ290" i="12"/>
  <c r="AM289" i="12"/>
  <c r="AL289" i="12"/>
  <c r="AK289" i="12"/>
  <c r="AJ289" i="12"/>
  <c r="AM288" i="12"/>
  <c r="AL288" i="12"/>
  <c r="AK288" i="12"/>
  <c r="AJ288" i="12"/>
  <c r="AM287" i="12"/>
  <c r="AL287" i="12"/>
  <c r="AK287" i="12"/>
  <c r="AJ287" i="12"/>
  <c r="AM286" i="12"/>
  <c r="AL286" i="12"/>
  <c r="AK286" i="12"/>
  <c r="AJ286" i="12"/>
  <c r="AM285" i="12"/>
  <c r="AL285" i="12"/>
  <c r="AK285" i="12"/>
  <c r="AJ285" i="12"/>
  <c r="AM284" i="12"/>
  <c r="AL284" i="12"/>
  <c r="AK284" i="12"/>
  <c r="AJ284" i="12"/>
  <c r="AM283" i="12"/>
  <c r="AL283" i="12"/>
  <c r="AK283" i="12"/>
  <c r="AJ283" i="12"/>
  <c r="AM282" i="12"/>
  <c r="AL282" i="12"/>
  <c r="AK282" i="12"/>
  <c r="AJ282" i="12"/>
  <c r="AM281" i="12"/>
  <c r="AL281" i="12"/>
  <c r="AK281" i="12"/>
  <c r="AJ281" i="12"/>
  <c r="AM280" i="12"/>
  <c r="AL280" i="12"/>
  <c r="AK280" i="12"/>
  <c r="AJ280" i="12"/>
  <c r="AM279" i="12"/>
  <c r="AL279" i="12"/>
  <c r="AK279" i="12"/>
  <c r="AJ279" i="12"/>
  <c r="AM278" i="12"/>
  <c r="AL278" i="12"/>
  <c r="AK278" i="12"/>
  <c r="AJ278" i="12"/>
  <c r="AM277" i="12"/>
  <c r="AL277" i="12"/>
  <c r="AK277" i="12"/>
  <c r="AJ277" i="12"/>
  <c r="AM276" i="12"/>
  <c r="AL276" i="12"/>
  <c r="AK276" i="12"/>
  <c r="AJ276" i="12"/>
  <c r="AM275" i="12"/>
  <c r="AL275" i="12"/>
  <c r="AK275" i="12"/>
  <c r="AJ275" i="12"/>
  <c r="AM274" i="12"/>
  <c r="AL274" i="12"/>
  <c r="AK274" i="12"/>
  <c r="AJ274" i="12"/>
  <c r="AM273" i="12"/>
  <c r="AL273" i="12"/>
  <c r="AK273" i="12"/>
  <c r="AJ273" i="12"/>
  <c r="AM272" i="12"/>
  <c r="AL272" i="12"/>
  <c r="AK272" i="12"/>
  <c r="AJ272" i="12"/>
  <c r="AM271" i="12"/>
  <c r="AL271" i="12"/>
  <c r="AK271" i="12"/>
  <c r="AJ271" i="12"/>
  <c r="AM270" i="12"/>
  <c r="AL270" i="12"/>
  <c r="AK270" i="12"/>
  <c r="AJ270" i="12"/>
  <c r="AM269" i="12"/>
  <c r="AL269" i="12"/>
  <c r="AK269" i="12"/>
  <c r="AJ269" i="12"/>
  <c r="AM268" i="12"/>
  <c r="AL268" i="12"/>
  <c r="AK268" i="12"/>
  <c r="AJ268" i="12"/>
  <c r="AM267" i="12"/>
  <c r="AL267" i="12"/>
  <c r="AK267" i="12"/>
  <c r="AJ267" i="12"/>
  <c r="AM266" i="12"/>
  <c r="AL266" i="12"/>
  <c r="AK266" i="12"/>
  <c r="AJ266" i="12"/>
  <c r="AM265" i="12"/>
  <c r="AL265" i="12"/>
  <c r="AK265" i="12"/>
  <c r="AJ265" i="12"/>
  <c r="AM264" i="12"/>
  <c r="AL264" i="12"/>
  <c r="AK264" i="12"/>
  <c r="AJ264" i="12"/>
  <c r="AM263" i="12"/>
  <c r="AL263" i="12"/>
  <c r="AK263" i="12"/>
  <c r="AJ263" i="12"/>
  <c r="AM262" i="12"/>
  <c r="AL262" i="12"/>
  <c r="AK262" i="12"/>
  <c r="AJ262" i="12"/>
  <c r="AM261" i="12"/>
  <c r="AL261" i="12"/>
  <c r="AK261" i="12"/>
  <c r="AJ261" i="12"/>
  <c r="AM260" i="12"/>
  <c r="AL260" i="12"/>
  <c r="AK260" i="12"/>
  <c r="AJ260" i="12"/>
  <c r="AM259" i="12"/>
  <c r="AL259" i="12"/>
  <c r="AK259" i="12"/>
  <c r="AJ259" i="12"/>
  <c r="AM258" i="12"/>
  <c r="AL258" i="12"/>
  <c r="AK258" i="12"/>
  <c r="AJ258" i="12"/>
  <c r="AM257" i="12"/>
  <c r="AL257" i="12"/>
  <c r="AK257" i="12"/>
  <c r="AJ257" i="12"/>
  <c r="AM256" i="12"/>
  <c r="AL256" i="12"/>
  <c r="AK256" i="12"/>
  <c r="AJ256" i="12"/>
  <c r="AM255" i="12"/>
  <c r="AL255" i="12"/>
  <c r="AK255" i="12"/>
  <c r="AJ255" i="12"/>
  <c r="AM254" i="12"/>
  <c r="AL254" i="12"/>
  <c r="AK254" i="12"/>
  <c r="AJ254" i="12"/>
  <c r="AM253" i="12"/>
  <c r="AL253" i="12"/>
  <c r="AK253" i="12"/>
  <c r="AJ253" i="12"/>
  <c r="AM252" i="12"/>
  <c r="AL252" i="12"/>
  <c r="AK252" i="12"/>
  <c r="AJ252" i="12"/>
  <c r="AM251" i="12"/>
  <c r="AL251" i="12"/>
  <c r="AK251" i="12"/>
  <c r="AJ251" i="12"/>
  <c r="AM250" i="12"/>
  <c r="AL250" i="12"/>
  <c r="AK250" i="12"/>
  <c r="AJ250" i="12"/>
  <c r="AM249" i="12"/>
  <c r="AL249" i="12"/>
  <c r="AK249" i="12"/>
  <c r="AJ249" i="12"/>
  <c r="AM248" i="12"/>
  <c r="AL248" i="12"/>
  <c r="AK248" i="12"/>
  <c r="AJ248" i="12"/>
  <c r="AM247" i="12"/>
  <c r="AL247" i="12"/>
  <c r="AK247" i="12"/>
  <c r="AJ247" i="12"/>
  <c r="AM246" i="12"/>
  <c r="AL246" i="12"/>
  <c r="AK246" i="12"/>
  <c r="AJ246" i="12"/>
  <c r="AM245" i="12"/>
  <c r="AL245" i="12"/>
  <c r="AK245" i="12"/>
  <c r="AJ245" i="12"/>
  <c r="AM244" i="12"/>
  <c r="AL244" i="12"/>
  <c r="AK244" i="12"/>
  <c r="AJ244" i="12"/>
  <c r="AM243" i="12"/>
  <c r="AL243" i="12"/>
  <c r="AK243" i="12"/>
  <c r="AJ243" i="12"/>
  <c r="AM242" i="12"/>
  <c r="AL242" i="12"/>
  <c r="AK242" i="12"/>
  <c r="AJ242" i="12"/>
  <c r="AM241" i="12"/>
  <c r="AL241" i="12"/>
  <c r="AK241" i="12"/>
  <c r="AJ241" i="12"/>
  <c r="AM240" i="12"/>
  <c r="AL240" i="12"/>
  <c r="AK240" i="12"/>
  <c r="AJ240" i="12"/>
  <c r="AM239" i="12"/>
  <c r="AL239" i="12"/>
  <c r="AK239" i="12"/>
  <c r="AJ239" i="12"/>
  <c r="AM238" i="12"/>
  <c r="AL238" i="12"/>
  <c r="AK238" i="12"/>
  <c r="AJ238" i="12"/>
  <c r="AM237" i="12"/>
  <c r="AL237" i="12"/>
  <c r="AK237" i="12"/>
  <c r="AJ237" i="12"/>
  <c r="AM236" i="12"/>
  <c r="AL236" i="12"/>
  <c r="AK236" i="12"/>
  <c r="AJ236" i="12"/>
  <c r="AM235" i="12"/>
  <c r="AL235" i="12"/>
  <c r="AK235" i="12"/>
  <c r="AJ235" i="12"/>
  <c r="AM234" i="12"/>
  <c r="AL234" i="12"/>
  <c r="AK234" i="12"/>
  <c r="AJ234" i="12"/>
  <c r="AM233" i="12"/>
  <c r="AL233" i="12"/>
  <c r="AK233" i="12"/>
  <c r="AJ233" i="12"/>
  <c r="AM232" i="12"/>
  <c r="AL232" i="12"/>
  <c r="AK232" i="12"/>
  <c r="AJ232" i="12"/>
  <c r="AM231" i="12"/>
  <c r="AL231" i="12"/>
  <c r="AK231" i="12"/>
  <c r="AJ231" i="12"/>
  <c r="AM230" i="12"/>
  <c r="AL230" i="12"/>
  <c r="AK230" i="12"/>
  <c r="AJ230" i="12"/>
  <c r="AM229" i="12"/>
  <c r="AL229" i="12"/>
  <c r="AK229" i="12"/>
  <c r="AJ229" i="12"/>
  <c r="AM228" i="12"/>
  <c r="AL228" i="12"/>
  <c r="AK228" i="12"/>
  <c r="AJ228" i="12"/>
  <c r="AM227" i="12"/>
  <c r="AL227" i="12"/>
  <c r="AK227" i="12"/>
  <c r="AJ227" i="12"/>
  <c r="AM226" i="12"/>
  <c r="AL226" i="12"/>
  <c r="AK226" i="12"/>
  <c r="AJ226" i="12"/>
  <c r="AM225" i="12"/>
  <c r="AL225" i="12"/>
  <c r="AK225" i="12"/>
  <c r="AJ225" i="12"/>
  <c r="AM224" i="12"/>
  <c r="AL224" i="12"/>
  <c r="AK224" i="12"/>
  <c r="AJ224" i="12"/>
  <c r="AM223" i="12"/>
  <c r="AL223" i="12"/>
  <c r="AK223" i="12"/>
  <c r="AJ223" i="12"/>
  <c r="AM222" i="12"/>
  <c r="AL222" i="12"/>
  <c r="AK222" i="12"/>
  <c r="AJ222" i="12"/>
  <c r="AM221" i="12"/>
  <c r="AL221" i="12"/>
  <c r="AK221" i="12"/>
  <c r="AJ221" i="12"/>
  <c r="AM220" i="12"/>
  <c r="AL220" i="12"/>
  <c r="AK220" i="12"/>
  <c r="AJ220" i="12"/>
  <c r="AM219" i="12"/>
  <c r="AL219" i="12"/>
  <c r="AK219" i="12"/>
  <c r="AJ219" i="12"/>
  <c r="AM218" i="12"/>
  <c r="AL218" i="12"/>
  <c r="AK218" i="12"/>
  <c r="AJ218" i="12"/>
  <c r="AM217" i="12"/>
  <c r="AL217" i="12"/>
  <c r="AK217" i="12"/>
  <c r="AJ217" i="12"/>
  <c r="AM216" i="12"/>
  <c r="AL216" i="12"/>
  <c r="AK216" i="12"/>
  <c r="AJ216" i="12"/>
  <c r="AM215" i="12"/>
  <c r="AL215" i="12"/>
  <c r="AK215" i="12"/>
  <c r="AJ215" i="12"/>
  <c r="AM214" i="12"/>
  <c r="AL214" i="12"/>
  <c r="AK214" i="12"/>
  <c r="AJ214" i="12"/>
  <c r="AM213" i="12"/>
  <c r="AL213" i="12"/>
  <c r="AK213" i="12"/>
  <c r="AJ213" i="12"/>
  <c r="AM212" i="12"/>
  <c r="AL212" i="12"/>
  <c r="AK212" i="12"/>
  <c r="AJ212" i="12"/>
  <c r="AM211" i="12"/>
  <c r="AL211" i="12"/>
  <c r="AK211" i="12"/>
  <c r="AJ211" i="12"/>
  <c r="AM210" i="12"/>
  <c r="AL210" i="12"/>
  <c r="AK210" i="12"/>
  <c r="AJ210" i="12"/>
  <c r="AM209" i="12"/>
  <c r="AL209" i="12"/>
  <c r="AK209" i="12"/>
  <c r="AJ209" i="12"/>
  <c r="AM208" i="12"/>
  <c r="AL208" i="12"/>
  <c r="AK208" i="12"/>
  <c r="AJ208" i="12"/>
  <c r="AM207" i="12"/>
  <c r="AL207" i="12"/>
  <c r="AK207" i="12"/>
  <c r="AJ207" i="12"/>
  <c r="AM206" i="12"/>
  <c r="AL206" i="12"/>
  <c r="AK206" i="12"/>
  <c r="AJ206" i="12"/>
  <c r="AM205" i="12"/>
  <c r="AL205" i="12"/>
  <c r="AK205" i="12"/>
  <c r="AJ205" i="12"/>
  <c r="AM204" i="12"/>
  <c r="AL204" i="12"/>
  <c r="AK204" i="12"/>
  <c r="AJ204" i="12"/>
  <c r="AM203" i="12"/>
  <c r="AL203" i="12"/>
  <c r="AK203" i="12"/>
  <c r="AJ203" i="12"/>
  <c r="AM202" i="12"/>
  <c r="AL202" i="12"/>
  <c r="AK202" i="12"/>
  <c r="AJ202" i="12"/>
  <c r="AM201" i="12"/>
  <c r="AL201" i="12"/>
  <c r="AK201" i="12"/>
  <c r="AJ201" i="12"/>
  <c r="AM200" i="12"/>
  <c r="AL200" i="12"/>
  <c r="AK200" i="12"/>
  <c r="AJ200" i="12"/>
  <c r="AM199" i="12"/>
  <c r="AL199" i="12"/>
  <c r="AK199" i="12"/>
  <c r="AJ199" i="12"/>
  <c r="AM198" i="12"/>
  <c r="AL198" i="12"/>
  <c r="AK198" i="12"/>
  <c r="AJ198" i="12"/>
  <c r="AM197" i="12"/>
  <c r="AL197" i="12"/>
  <c r="AK197" i="12"/>
  <c r="AJ197" i="12"/>
  <c r="AM196" i="12"/>
  <c r="AL196" i="12"/>
  <c r="AK196" i="12"/>
  <c r="AJ196" i="12"/>
  <c r="AM195" i="12"/>
  <c r="AL195" i="12"/>
  <c r="AK195" i="12"/>
  <c r="AJ195" i="12"/>
  <c r="AM194" i="12"/>
  <c r="AL194" i="12"/>
  <c r="AK194" i="12"/>
  <c r="AJ194" i="12"/>
  <c r="AM193" i="12"/>
  <c r="AL193" i="12"/>
  <c r="AK193" i="12"/>
  <c r="AJ193" i="12"/>
  <c r="AM192" i="12"/>
  <c r="AL192" i="12"/>
  <c r="AK192" i="12"/>
  <c r="AJ192" i="12"/>
  <c r="AM191" i="12"/>
  <c r="AL191" i="12"/>
  <c r="AK191" i="12"/>
  <c r="AJ191" i="12"/>
  <c r="AM190" i="12"/>
  <c r="AL190" i="12"/>
  <c r="AK190" i="12"/>
  <c r="AJ190" i="12"/>
  <c r="AM189" i="12"/>
  <c r="AL189" i="12"/>
  <c r="AK189" i="12"/>
  <c r="AJ189" i="12"/>
  <c r="AM188" i="12"/>
  <c r="AL188" i="12"/>
  <c r="AK188" i="12"/>
  <c r="AJ188" i="12"/>
  <c r="AM187" i="12"/>
  <c r="AL187" i="12"/>
  <c r="AK187" i="12"/>
  <c r="AJ187" i="12"/>
  <c r="AM186" i="12"/>
  <c r="AL186" i="12"/>
  <c r="AK186" i="12"/>
  <c r="AJ186" i="12"/>
  <c r="AM185" i="12"/>
  <c r="AL185" i="12"/>
  <c r="AK185" i="12"/>
  <c r="AJ185" i="12"/>
  <c r="AM184" i="12"/>
  <c r="AL184" i="12"/>
  <c r="AK184" i="12"/>
  <c r="AJ184" i="12"/>
  <c r="AM183" i="12"/>
  <c r="AL183" i="12"/>
  <c r="AK183" i="12"/>
  <c r="AJ183" i="12"/>
  <c r="AM182" i="12"/>
  <c r="AL182" i="12"/>
  <c r="AK182" i="12"/>
  <c r="AJ182" i="12"/>
  <c r="AM181" i="12"/>
  <c r="AL181" i="12"/>
  <c r="AK181" i="12"/>
  <c r="AJ181" i="12"/>
  <c r="AM180" i="12"/>
  <c r="AL180" i="12"/>
  <c r="AK180" i="12"/>
  <c r="AJ180" i="12"/>
  <c r="AM179" i="12"/>
  <c r="AL179" i="12"/>
  <c r="AK179" i="12"/>
  <c r="AJ179" i="12"/>
  <c r="AM178" i="12"/>
  <c r="AL178" i="12"/>
  <c r="AK178" i="12"/>
  <c r="AJ178" i="12"/>
  <c r="AM177" i="12"/>
  <c r="AL177" i="12"/>
  <c r="AK177" i="12"/>
  <c r="AJ177" i="12"/>
  <c r="AM176" i="12"/>
  <c r="AL176" i="12"/>
  <c r="AK176" i="12"/>
  <c r="AJ176" i="12"/>
  <c r="AM175" i="12"/>
  <c r="AL175" i="12"/>
  <c r="AK175" i="12"/>
  <c r="AJ175" i="12"/>
  <c r="AM174" i="12"/>
  <c r="AL174" i="12"/>
  <c r="AK174" i="12"/>
  <c r="AJ174" i="12"/>
  <c r="AM173" i="12"/>
  <c r="AL173" i="12"/>
  <c r="AK173" i="12"/>
  <c r="AJ173" i="12"/>
  <c r="AM172" i="12"/>
  <c r="AL172" i="12"/>
  <c r="AK172" i="12"/>
  <c r="AJ172" i="12"/>
  <c r="AM171" i="12"/>
  <c r="AL171" i="12"/>
  <c r="AK171" i="12"/>
  <c r="AJ171" i="12"/>
  <c r="AM170" i="12"/>
  <c r="AL170" i="12"/>
  <c r="AK170" i="12"/>
  <c r="AJ170" i="12"/>
  <c r="AM169" i="12"/>
  <c r="AL169" i="12"/>
  <c r="AK169" i="12"/>
  <c r="AJ169" i="12"/>
  <c r="AM168" i="12"/>
  <c r="AL168" i="12"/>
  <c r="AK168" i="12"/>
  <c r="AJ168" i="12"/>
  <c r="AM167" i="12"/>
  <c r="AL167" i="12"/>
  <c r="AK167" i="12"/>
  <c r="AJ167" i="12"/>
  <c r="AM166" i="12"/>
  <c r="AL166" i="12"/>
  <c r="AK166" i="12"/>
  <c r="AJ166" i="12"/>
  <c r="AM165" i="12"/>
  <c r="AL165" i="12"/>
  <c r="AK165" i="12"/>
  <c r="AJ165" i="12"/>
  <c r="AM164" i="12"/>
  <c r="AL164" i="12"/>
  <c r="AK164" i="12"/>
  <c r="AJ164" i="12"/>
  <c r="AM163" i="12"/>
  <c r="AL163" i="12"/>
  <c r="AK163" i="12"/>
  <c r="AJ163" i="12"/>
  <c r="AM162" i="12"/>
  <c r="AL162" i="12"/>
  <c r="AK162" i="12"/>
  <c r="AJ162" i="12"/>
  <c r="AM161" i="12"/>
  <c r="AL161" i="12"/>
  <c r="AK161" i="12"/>
  <c r="AJ161" i="12"/>
  <c r="AM160" i="12"/>
  <c r="AL160" i="12"/>
  <c r="AK160" i="12"/>
  <c r="AJ160" i="12"/>
  <c r="AM159" i="12"/>
  <c r="AL159" i="12"/>
  <c r="AK159" i="12"/>
  <c r="AJ159" i="12"/>
  <c r="AM158" i="12"/>
  <c r="AL158" i="12"/>
  <c r="AK158" i="12"/>
  <c r="AJ158" i="12"/>
  <c r="AM157" i="12"/>
  <c r="AL157" i="12"/>
  <c r="AK157" i="12"/>
  <c r="AJ157" i="12"/>
  <c r="AM156" i="12"/>
  <c r="AL156" i="12"/>
  <c r="AK156" i="12"/>
  <c r="AJ156" i="12"/>
  <c r="AM155" i="12"/>
  <c r="AL155" i="12"/>
  <c r="AK155" i="12"/>
  <c r="AJ155" i="12"/>
  <c r="AM154" i="12"/>
  <c r="AL154" i="12"/>
  <c r="AK154" i="12"/>
  <c r="AJ154" i="12"/>
  <c r="AM153" i="12"/>
  <c r="AL153" i="12"/>
  <c r="AK153" i="12"/>
  <c r="AJ153" i="12"/>
  <c r="AM152" i="12"/>
  <c r="AL152" i="12"/>
  <c r="AK152" i="12"/>
  <c r="AJ152" i="12"/>
  <c r="AM151" i="12"/>
  <c r="AL151" i="12"/>
  <c r="AK151" i="12"/>
  <c r="AJ151" i="12"/>
  <c r="AM150" i="12"/>
  <c r="AL150" i="12"/>
  <c r="AK150" i="12"/>
  <c r="AJ150" i="12"/>
  <c r="AM149" i="12"/>
  <c r="AL149" i="12"/>
  <c r="AK149" i="12"/>
  <c r="AJ149" i="12"/>
  <c r="AM148" i="12"/>
  <c r="AL148" i="12"/>
  <c r="AK148" i="12"/>
  <c r="AJ148" i="12"/>
  <c r="AM147" i="12"/>
  <c r="AL147" i="12"/>
  <c r="AK147" i="12"/>
  <c r="AJ147" i="12"/>
  <c r="AM146" i="12"/>
  <c r="AL146" i="12"/>
  <c r="AK146" i="12"/>
  <c r="AJ146" i="12"/>
  <c r="AM145" i="12"/>
  <c r="AL145" i="12"/>
  <c r="AK145" i="12"/>
  <c r="AJ145" i="12"/>
  <c r="AM144" i="12"/>
  <c r="AL144" i="12"/>
  <c r="AK144" i="12"/>
  <c r="AJ144" i="12"/>
  <c r="AM143" i="12"/>
  <c r="AL143" i="12"/>
  <c r="AK143" i="12"/>
  <c r="AJ143" i="12"/>
  <c r="AM142" i="12"/>
  <c r="AL142" i="12"/>
  <c r="AK142" i="12"/>
  <c r="AJ142" i="12"/>
  <c r="AM141" i="12"/>
  <c r="AL141" i="12"/>
  <c r="AK141" i="12"/>
  <c r="AJ141" i="12"/>
  <c r="AM140" i="12"/>
  <c r="AL140" i="12"/>
  <c r="AK140" i="12"/>
  <c r="AJ140" i="12"/>
  <c r="AM139" i="12"/>
  <c r="AL139" i="12"/>
  <c r="AK139" i="12"/>
  <c r="AJ139" i="12"/>
  <c r="AM138" i="12"/>
  <c r="AL138" i="12"/>
  <c r="AK138" i="12"/>
  <c r="AJ138" i="12"/>
  <c r="AM137" i="12"/>
  <c r="AL137" i="12"/>
  <c r="AK137" i="12"/>
  <c r="AJ137" i="12"/>
  <c r="AM136" i="12"/>
  <c r="AL136" i="12"/>
  <c r="AK136" i="12"/>
  <c r="AJ136" i="12"/>
  <c r="AM135" i="12"/>
  <c r="AL135" i="12"/>
  <c r="AK135" i="12"/>
  <c r="AJ135" i="12"/>
  <c r="AM134" i="12"/>
  <c r="AL134" i="12"/>
  <c r="AK134" i="12"/>
  <c r="AJ134" i="12"/>
  <c r="AM133" i="12"/>
  <c r="AL133" i="12"/>
  <c r="AK133" i="12"/>
  <c r="AJ133" i="12"/>
  <c r="AM132" i="12"/>
  <c r="AL132" i="12"/>
  <c r="AK132" i="12"/>
  <c r="AJ132" i="12"/>
  <c r="AM131" i="12"/>
  <c r="AL131" i="12"/>
  <c r="AK131" i="12"/>
  <c r="AJ131" i="12"/>
  <c r="AM130" i="12"/>
  <c r="AL130" i="12"/>
  <c r="AK130" i="12"/>
  <c r="AJ130" i="12"/>
  <c r="AM129" i="12"/>
  <c r="AL129" i="12"/>
  <c r="AK129" i="12"/>
  <c r="AJ129" i="12"/>
  <c r="AM128" i="12"/>
  <c r="AL128" i="12"/>
  <c r="AK128" i="12"/>
  <c r="AJ128" i="12"/>
  <c r="AM127" i="12"/>
  <c r="AL127" i="12"/>
  <c r="AK127" i="12"/>
  <c r="AJ127" i="12"/>
  <c r="AM126" i="12"/>
  <c r="AL126" i="12"/>
  <c r="AK126" i="12"/>
  <c r="AJ126" i="12"/>
  <c r="AM125" i="12"/>
  <c r="AL125" i="12"/>
  <c r="AK125" i="12"/>
  <c r="AJ125" i="12"/>
  <c r="AM124" i="12"/>
  <c r="AL124" i="12"/>
  <c r="AK124" i="12"/>
  <c r="AJ124" i="12"/>
  <c r="AM123" i="12"/>
  <c r="AL123" i="12"/>
  <c r="AK123" i="12"/>
  <c r="AJ123" i="12"/>
  <c r="AM122" i="12"/>
  <c r="AL122" i="12"/>
  <c r="AK122" i="12"/>
  <c r="AJ122" i="12"/>
  <c r="AM121" i="12"/>
  <c r="AL121" i="12"/>
  <c r="AK121" i="12"/>
  <c r="AJ121" i="12"/>
  <c r="AM120" i="12"/>
  <c r="AL120" i="12"/>
  <c r="AK120" i="12"/>
  <c r="AJ120" i="12"/>
  <c r="AM119" i="12"/>
  <c r="AL119" i="12"/>
  <c r="AK119" i="12"/>
  <c r="AJ119" i="12"/>
  <c r="AM118" i="12"/>
  <c r="AL118" i="12"/>
  <c r="AK118" i="12"/>
  <c r="AJ118" i="12"/>
  <c r="AM117" i="12"/>
  <c r="AL117" i="12"/>
  <c r="AK117" i="12"/>
  <c r="AJ117" i="12"/>
  <c r="AM116" i="12"/>
  <c r="AL116" i="12"/>
  <c r="AK116" i="12"/>
  <c r="AJ116" i="12"/>
  <c r="AM115" i="12"/>
  <c r="AL115" i="12"/>
  <c r="AK115" i="12"/>
  <c r="AJ115" i="12"/>
  <c r="AM114" i="12"/>
  <c r="AL114" i="12"/>
  <c r="AK114" i="12"/>
  <c r="AJ114" i="12"/>
  <c r="AM113" i="12"/>
  <c r="AL113" i="12"/>
  <c r="AK113" i="12"/>
  <c r="AJ113" i="12"/>
  <c r="AM112" i="12"/>
  <c r="AL112" i="12"/>
  <c r="AK112" i="12"/>
  <c r="AJ112" i="12"/>
  <c r="AM111" i="12"/>
  <c r="AL111" i="12"/>
  <c r="AK111" i="12"/>
  <c r="AJ111" i="12"/>
  <c r="AM110" i="12"/>
  <c r="AL110" i="12"/>
  <c r="AK110" i="12"/>
  <c r="AJ110" i="12"/>
  <c r="AM109" i="12"/>
  <c r="AL109" i="12"/>
  <c r="AK109" i="12"/>
  <c r="AJ109" i="12"/>
  <c r="AM108" i="12"/>
  <c r="AL108" i="12"/>
  <c r="AK108" i="12"/>
  <c r="AJ108" i="12"/>
  <c r="AM107" i="12"/>
  <c r="AL107" i="12"/>
  <c r="AK107" i="12"/>
  <c r="AJ107" i="12"/>
  <c r="AM106" i="12"/>
  <c r="AL106" i="12"/>
  <c r="AK106" i="12"/>
  <c r="AJ106" i="12"/>
  <c r="AM105" i="12"/>
  <c r="AL105" i="12"/>
  <c r="AK105" i="12"/>
  <c r="AJ105" i="12"/>
  <c r="AM104" i="12"/>
  <c r="AL104" i="12"/>
  <c r="AK104" i="12"/>
  <c r="AJ104" i="12"/>
  <c r="AM103" i="12"/>
  <c r="AL103" i="12"/>
  <c r="AK103" i="12"/>
  <c r="AJ103" i="12"/>
  <c r="AM102" i="12"/>
  <c r="AL102" i="12"/>
  <c r="AK102" i="12"/>
  <c r="AJ102" i="12"/>
  <c r="AM101" i="12"/>
  <c r="AL101" i="12"/>
  <c r="AK101" i="12"/>
  <c r="AJ101" i="12"/>
  <c r="AM100" i="12"/>
  <c r="AL100" i="12"/>
  <c r="AK100" i="12"/>
  <c r="AJ100" i="12"/>
  <c r="AM99" i="12"/>
  <c r="AL99" i="12"/>
  <c r="AK99" i="12"/>
  <c r="AJ99" i="12"/>
  <c r="AM98" i="12"/>
  <c r="AL98" i="12"/>
  <c r="AK98" i="12"/>
  <c r="AJ98" i="12"/>
  <c r="AM97" i="12"/>
  <c r="AL97" i="12"/>
  <c r="AK97" i="12"/>
  <c r="AJ97" i="12"/>
  <c r="AM96" i="12"/>
  <c r="AL96" i="12"/>
  <c r="AK96" i="12"/>
  <c r="AJ96" i="12"/>
  <c r="AM95" i="12"/>
  <c r="AL95" i="12"/>
  <c r="AK95" i="12"/>
  <c r="AJ95" i="12"/>
  <c r="AM94" i="12"/>
  <c r="AL94" i="12"/>
  <c r="AK94" i="12"/>
  <c r="AJ94" i="12"/>
  <c r="AM93" i="12"/>
  <c r="AL93" i="12"/>
  <c r="AK93" i="12"/>
  <c r="AJ93" i="12"/>
  <c r="AM92" i="12"/>
  <c r="AL92" i="12"/>
  <c r="AK92" i="12"/>
  <c r="AJ92" i="12"/>
  <c r="AM91" i="12"/>
  <c r="AL91" i="12"/>
  <c r="AK91" i="12"/>
  <c r="AJ91" i="12"/>
  <c r="AM90" i="12"/>
  <c r="AL90" i="12"/>
  <c r="AK90" i="12"/>
  <c r="AJ90" i="12"/>
  <c r="AM89" i="12"/>
  <c r="AL89" i="12"/>
  <c r="AK89" i="12"/>
  <c r="AJ89" i="12"/>
  <c r="AM88" i="12"/>
  <c r="AL88" i="12"/>
  <c r="AK88" i="12"/>
  <c r="AJ88" i="12"/>
  <c r="AM87" i="12"/>
  <c r="AL87" i="12"/>
  <c r="AK87" i="12"/>
  <c r="AJ87" i="12"/>
  <c r="AM86" i="12"/>
  <c r="AL86" i="12"/>
  <c r="AK86" i="12"/>
  <c r="AJ86" i="12"/>
  <c r="AM85" i="12"/>
  <c r="AL85" i="12"/>
  <c r="AK85" i="12"/>
  <c r="AJ85" i="12"/>
  <c r="AM84" i="12"/>
  <c r="AL84" i="12"/>
  <c r="AK84" i="12"/>
  <c r="AJ84" i="12"/>
  <c r="AM83" i="12"/>
  <c r="AL83" i="12"/>
  <c r="AK83" i="12"/>
  <c r="AJ83" i="12"/>
  <c r="AM82" i="12"/>
  <c r="AL82" i="12"/>
  <c r="AK82" i="12"/>
  <c r="AJ82" i="12"/>
  <c r="AM81" i="12"/>
  <c r="AL81" i="12"/>
  <c r="AK81" i="12"/>
  <c r="AJ81" i="12"/>
  <c r="AM80" i="12"/>
  <c r="AL80" i="12"/>
  <c r="AK80" i="12"/>
  <c r="AJ80" i="12"/>
  <c r="AM79" i="12"/>
  <c r="AL79" i="12"/>
  <c r="AK79" i="12"/>
  <c r="AJ79" i="12"/>
  <c r="AM78" i="12"/>
  <c r="AL78" i="12"/>
  <c r="AK78" i="12"/>
  <c r="AJ78" i="12"/>
  <c r="AM77" i="12"/>
  <c r="AL77" i="12"/>
  <c r="AK77" i="12"/>
  <c r="AJ77" i="12"/>
  <c r="AM76" i="12"/>
  <c r="AL76" i="12"/>
  <c r="AK76" i="12"/>
  <c r="AJ76" i="12"/>
  <c r="AM75" i="12"/>
  <c r="AL75" i="12"/>
  <c r="AK75" i="12"/>
  <c r="AJ75" i="12"/>
  <c r="AM74" i="12"/>
  <c r="AL74" i="12"/>
  <c r="AK74" i="12"/>
  <c r="AJ74" i="12"/>
  <c r="AM73" i="12"/>
  <c r="AL73" i="12"/>
  <c r="AK73" i="12"/>
  <c r="AJ73" i="12"/>
  <c r="AM72" i="12"/>
  <c r="AL72" i="12"/>
  <c r="AK72" i="12"/>
  <c r="AJ72" i="12"/>
  <c r="AM71" i="12"/>
  <c r="AL71" i="12"/>
  <c r="AK71" i="12"/>
  <c r="AJ71" i="12"/>
  <c r="AM70" i="12"/>
  <c r="AL70" i="12"/>
  <c r="AK70" i="12"/>
  <c r="AJ70" i="12"/>
  <c r="AM69" i="12"/>
  <c r="AL69" i="12"/>
  <c r="AK69" i="12"/>
  <c r="AJ69" i="12"/>
  <c r="AM68" i="12"/>
  <c r="AL68" i="12"/>
  <c r="AK68" i="12"/>
  <c r="AJ68" i="12"/>
  <c r="AM67" i="12"/>
  <c r="AL67" i="12"/>
  <c r="AK67" i="12"/>
  <c r="AJ67" i="12"/>
  <c r="AM66" i="12"/>
  <c r="AL66" i="12"/>
  <c r="AK66" i="12"/>
  <c r="AJ66" i="12"/>
  <c r="AM65" i="12"/>
  <c r="AL65" i="12"/>
  <c r="AK65" i="12"/>
  <c r="AJ65" i="12"/>
  <c r="AM64" i="12"/>
  <c r="AL64" i="12"/>
  <c r="AK64" i="12"/>
  <c r="AJ64" i="12"/>
  <c r="AM63" i="12"/>
  <c r="AL63" i="12"/>
  <c r="AK63" i="12"/>
  <c r="AJ63" i="12"/>
  <c r="AM62" i="12"/>
  <c r="AL62" i="12"/>
  <c r="AK62" i="12"/>
  <c r="AJ62" i="12"/>
  <c r="AM61" i="12"/>
  <c r="AL61" i="12"/>
  <c r="AK61" i="12"/>
  <c r="AJ61" i="12"/>
  <c r="AM60" i="12"/>
  <c r="AL60" i="12"/>
  <c r="AK60" i="12"/>
  <c r="AJ60" i="12"/>
  <c r="AM59" i="12"/>
  <c r="AL59" i="12"/>
  <c r="AK59" i="12"/>
  <c r="AJ59" i="12"/>
  <c r="AM58" i="12"/>
  <c r="AL58" i="12"/>
  <c r="AK58" i="12"/>
  <c r="AJ58" i="12"/>
  <c r="AM57" i="12"/>
  <c r="AL57" i="12"/>
  <c r="AK57" i="12"/>
  <c r="AJ57" i="12"/>
  <c r="AM56" i="12"/>
  <c r="AL56" i="12"/>
  <c r="AK56" i="12"/>
  <c r="AJ56" i="12"/>
  <c r="AM55" i="12"/>
  <c r="AL55" i="12"/>
  <c r="AK55" i="12"/>
  <c r="AJ55" i="12"/>
  <c r="AM54" i="12"/>
  <c r="AL54" i="12"/>
  <c r="AK54" i="12"/>
  <c r="AJ54" i="12"/>
  <c r="AM53" i="12"/>
  <c r="AL53" i="12"/>
  <c r="AK53" i="12"/>
  <c r="AJ53" i="12"/>
  <c r="AM52" i="12"/>
  <c r="AL52" i="12"/>
  <c r="AK52" i="12"/>
  <c r="AJ52" i="12"/>
  <c r="AM51" i="12"/>
  <c r="AL51" i="12"/>
  <c r="AK51" i="12"/>
  <c r="AJ51" i="12"/>
  <c r="AM50" i="12"/>
  <c r="AL50" i="12"/>
  <c r="AK50" i="12"/>
  <c r="AJ50" i="12"/>
  <c r="AM49" i="12"/>
  <c r="AL49" i="12"/>
  <c r="AK49" i="12"/>
  <c r="AJ49" i="12"/>
  <c r="AM48" i="12"/>
  <c r="AL48" i="12"/>
  <c r="AK48" i="12"/>
  <c r="AJ48" i="12"/>
  <c r="AM47" i="12"/>
  <c r="AL47" i="12"/>
  <c r="AK47" i="12"/>
  <c r="AJ47" i="12"/>
  <c r="AM46" i="12"/>
  <c r="AL46" i="12"/>
  <c r="AK46" i="12"/>
  <c r="AJ46" i="12"/>
  <c r="AM45" i="12"/>
  <c r="AL45" i="12"/>
  <c r="AK45" i="12"/>
  <c r="AJ45" i="12"/>
  <c r="AM44" i="12"/>
  <c r="AL44" i="12"/>
  <c r="AK44" i="12"/>
  <c r="AJ44" i="12"/>
  <c r="AM43" i="12"/>
  <c r="AL43" i="12"/>
  <c r="AK43" i="12"/>
  <c r="AJ43" i="12"/>
  <c r="AM42" i="12"/>
  <c r="AL42" i="12"/>
  <c r="AK42" i="12"/>
  <c r="AJ42" i="12"/>
  <c r="AM41" i="12"/>
  <c r="AL41" i="12"/>
  <c r="AK41" i="12"/>
  <c r="AJ41" i="12"/>
  <c r="AM40" i="12"/>
  <c r="AL40" i="12"/>
  <c r="AK40" i="12"/>
  <c r="AJ40" i="12"/>
  <c r="AM39" i="12"/>
  <c r="AL39" i="12"/>
  <c r="AK39" i="12"/>
  <c r="AJ39" i="12"/>
  <c r="AM38" i="12"/>
  <c r="AL38" i="12"/>
  <c r="AK38" i="12"/>
  <c r="AJ38" i="12"/>
  <c r="AM37" i="12"/>
  <c r="AL37" i="12"/>
  <c r="AK37" i="12"/>
  <c r="AJ37" i="12"/>
  <c r="AM36" i="12"/>
  <c r="AL36" i="12"/>
  <c r="AK36" i="12"/>
  <c r="AJ36" i="12"/>
  <c r="AM35" i="12"/>
  <c r="AL35" i="12"/>
  <c r="AK35" i="12"/>
  <c r="AJ35" i="12"/>
  <c r="AM34" i="12"/>
  <c r="AL34" i="12"/>
  <c r="AK34" i="12"/>
  <c r="AJ34" i="12"/>
  <c r="AM33" i="12"/>
  <c r="AL33" i="12"/>
  <c r="AK33" i="12"/>
  <c r="AJ33" i="12"/>
  <c r="AM32" i="12"/>
  <c r="AL32" i="12"/>
  <c r="AK32" i="12"/>
  <c r="AJ32" i="12"/>
  <c r="AM31" i="12"/>
  <c r="AL31" i="12"/>
  <c r="AK31" i="12"/>
  <c r="AJ31" i="12"/>
  <c r="AM30" i="12"/>
  <c r="AL30" i="12"/>
  <c r="AK30" i="12"/>
  <c r="AJ30" i="12"/>
  <c r="AM29" i="12"/>
  <c r="AL29" i="12"/>
  <c r="AK29" i="12"/>
  <c r="AJ29" i="12"/>
  <c r="AM28" i="12"/>
  <c r="AL28" i="12"/>
  <c r="AK28" i="12"/>
  <c r="AJ28" i="12"/>
  <c r="AM27" i="12"/>
  <c r="AL27" i="12"/>
  <c r="AK27" i="12"/>
  <c r="AJ27" i="12"/>
  <c r="AM26" i="12"/>
  <c r="AL26" i="12"/>
  <c r="AK26" i="12"/>
  <c r="AJ26" i="12"/>
  <c r="AM25" i="12"/>
  <c r="AL25" i="12"/>
  <c r="AK25" i="12"/>
  <c r="AJ25" i="12"/>
  <c r="AM24" i="12"/>
  <c r="AL24" i="12"/>
  <c r="AK24" i="12"/>
  <c r="AJ24" i="12"/>
  <c r="AM23" i="12"/>
  <c r="AL23" i="12"/>
  <c r="AK23" i="12"/>
  <c r="AJ23" i="12"/>
  <c r="AM22" i="12"/>
  <c r="AL22" i="12"/>
  <c r="AK22" i="12"/>
  <c r="AJ22" i="12"/>
  <c r="AM21" i="12"/>
  <c r="AL21" i="12"/>
  <c r="AK21" i="12"/>
  <c r="AJ21" i="12"/>
  <c r="AM20" i="12"/>
  <c r="AL20" i="12"/>
  <c r="AK20" i="12"/>
  <c r="AJ20" i="12"/>
  <c r="AM19" i="12"/>
  <c r="AL19" i="12"/>
  <c r="AK19" i="12"/>
  <c r="AJ19" i="12"/>
  <c r="AM18" i="12"/>
  <c r="AL18" i="12"/>
  <c r="AK18" i="12"/>
  <c r="AJ18" i="12"/>
  <c r="AM17" i="12"/>
  <c r="AL17" i="12"/>
  <c r="AK17" i="12"/>
  <c r="AJ17" i="12"/>
  <c r="AM16" i="12"/>
  <c r="AL16" i="12"/>
  <c r="AK16" i="12"/>
  <c r="AJ16" i="12"/>
  <c r="AM15" i="12"/>
  <c r="AL15" i="12"/>
  <c r="AK15" i="12"/>
  <c r="AJ15" i="12"/>
  <c r="AM14" i="12"/>
  <c r="AL14" i="12"/>
  <c r="AK14" i="12"/>
  <c r="AJ14" i="12"/>
  <c r="AM13" i="12"/>
  <c r="AL13" i="12"/>
  <c r="AK13" i="12"/>
  <c r="AJ13" i="12"/>
  <c r="AM12" i="12"/>
  <c r="AL12" i="12"/>
  <c r="AK12" i="12"/>
  <c r="AJ12" i="12"/>
  <c r="AM11" i="12"/>
  <c r="AL11" i="12"/>
  <c r="AK11" i="12"/>
  <c r="AJ11" i="12"/>
  <c r="AM10" i="12"/>
  <c r="AL10" i="12"/>
  <c r="AK10" i="12"/>
  <c r="AJ10" i="12"/>
  <c r="AM9" i="12"/>
  <c r="AL9" i="12"/>
  <c r="AK9" i="12"/>
  <c r="AJ9" i="12"/>
  <c r="AM8" i="12"/>
  <c r="AL8" i="12"/>
  <c r="AK8" i="12"/>
  <c r="AJ8" i="12"/>
  <c r="AM7" i="12"/>
  <c r="AL7" i="12"/>
  <c r="AK7" i="12"/>
  <c r="AJ7" i="12"/>
  <c r="AM6" i="12"/>
  <c r="AL6" i="12"/>
  <c r="AK6" i="12"/>
  <c r="AJ6" i="12"/>
  <c r="AM5" i="12"/>
  <c r="AL5" i="12"/>
  <c r="AK5" i="12"/>
  <c r="AJ5" i="12"/>
  <c r="AM4" i="12"/>
  <c r="AL4" i="12"/>
  <c r="AK4" i="12"/>
  <c r="AJ4" i="12"/>
  <c r="AM3" i="12"/>
  <c r="AL3" i="12"/>
  <c r="AK3" i="12"/>
  <c r="AJ3" i="12"/>
  <c r="AM317" i="11"/>
  <c r="AL317" i="11"/>
  <c r="AK317" i="11"/>
  <c r="AJ317" i="11"/>
  <c r="AM316" i="11"/>
  <c r="AL316" i="11"/>
  <c r="AK316" i="11"/>
  <c r="AJ316" i="11"/>
  <c r="AM315" i="11"/>
  <c r="AL315" i="11"/>
  <c r="AK315" i="11"/>
  <c r="AJ315" i="11"/>
  <c r="AM314" i="11"/>
  <c r="AL314" i="11"/>
  <c r="AK314" i="11"/>
  <c r="AJ314" i="11"/>
  <c r="AM313" i="11"/>
  <c r="AL313" i="11"/>
  <c r="AK313" i="11"/>
  <c r="AJ313" i="11"/>
  <c r="AM312" i="11"/>
  <c r="AL312" i="11"/>
  <c r="AK312" i="11"/>
  <c r="AJ312" i="11"/>
  <c r="AM311" i="11"/>
  <c r="AL311" i="11"/>
  <c r="AK311" i="11"/>
  <c r="AJ311" i="11"/>
  <c r="AM310" i="11"/>
  <c r="AL310" i="11"/>
  <c r="AK310" i="11"/>
  <c r="AJ310" i="11"/>
  <c r="AM309" i="11"/>
  <c r="AL309" i="11"/>
  <c r="AK309" i="11"/>
  <c r="AJ309" i="11"/>
  <c r="AM308" i="11"/>
  <c r="AL308" i="11"/>
  <c r="AK308" i="11"/>
  <c r="AJ308" i="11"/>
  <c r="AM307" i="11"/>
  <c r="AL307" i="11"/>
  <c r="AK307" i="11"/>
  <c r="AJ307" i="11"/>
  <c r="AM306" i="11"/>
  <c r="AL306" i="11"/>
  <c r="AK306" i="11"/>
  <c r="AJ306" i="11"/>
  <c r="AM305" i="11"/>
  <c r="AL305" i="11"/>
  <c r="AK305" i="11"/>
  <c r="AJ305" i="11"/>
  <c r="AM304" i="11"/>
  <c r="AL304" i="11"/>
  <c r="AK304" i="11"/>
  <c r="AJ304" i="11"/>
  <c r="AM303" i="11"/>
  <c r="AL303" i="11"/>
  <c r="AK303" i="11"/>
  <c r="AJ303" i="11"/>
  <c r="AM302" i="11"/>
  <c r="AL302" i="11"/>
  <c r="AK302" i="11"/>
  <c r="AJ302" i="11"/>
  <c r="AM301" i="11"/>
  <c r="AL301" i="11"/>
  <c r="AK301" i="11"/>
  <c r="AJ301" i="11"/>
  <c r="AM300" i="11"/>
  <c r="AL300" i="11"/>
  <c r="AK300" i="11"/>
  <c r="AJ300" i="11"/>
  <c r="AM299" i="11"/>
  <c r="AL299" i="11"/>
  <c r="AK299" i="11"/>
  <c r="AJ299" i="11"/>
  <c r="AM298" i="11"/>
  <c r="AL298" i="11"/>
  <c r="AK298" i="11"/>
  <c r="AJ298" i="11"/>
  <c r="AM297" i="11"/>
  <c r="AL297" i="11"/>
  <c r="AK297" i="11"/>
  <c r="AJ297" i="11"/>
  <c r="AM296" i="11"/>
  <c r="AL296" i="11"/>
  <c r="AK296" i="11"/>
  <c r="AJ296" i="11"/>
  <c r="AM295" i="11"/>
  <c r="AL295" i="11"/>
  <c r="AK295" i="11"/>
  <c r="AJ295" i="11"/>
  <c r="AM294" i="11"/>
  <c r="AL294" i="11"/>
  <c r="AK294" i="11"/>
  <c r="AJ294" i="11"/>
  <c r="AM293" i="11"/>
  <c r="AL293" i="11"/>
  <c r="AK293" i="11"/>
  <c r="AJ293" i="11"/>
  <c r="AM292" i="11"/>
  <c r="AL292" i="11"/>
  <c r="AK292" i="11"/>
  <c r="AJ292" i="11"/>
  <c r="AM291" i="11"/>
  <c r="AL291" i="11"/>
  <c r="AK291" i="11"/>
  <c r="AJ291" i="11"/>
  <c r="AM290" i="11"/>
  <c r="AL290" i="11"/>
  <c r="AK290" i="11"/>
  <c r="AJ290" i="11"/>
  <c r="AM289" i="11"/>
  <c r="AL289" i="11"/>
  <c r="AK289" i="11"/>
  <c r="AJ289" i="11"/>
  <c r="AM288" i="11"/>
  <c r="AL288" i="11"/>
  <c r="AK288" i="11"/>
  <c r="AJ288" i="11"/>
  <c r="AM287" i="11"/>
  <c r="AL287" i="11"/>
  <c r="AK287" i="11"/>
  <c r="AJ287" i="11"/>
  <c r="AM286" i="11"/>
  <c r="AL286" i="11"/>
  <c r="AK286" i="11"/>
  <c r="AJ286" i="11"/>
  <c r="AM285" i="11"/>
  <c r="AL285" i="11"/>
  <c r="AK285" i="11"/>
  <c r="AJ285" i="11"/>
  <c r="AM284" i="11"/>
  <c r="AL284" i="11"/>
  <c r="AK284" i="11"/>
  <c r="AJ284" i="11"/>
  <c r="AM283" i="11"/>
  <c r="AL283" i="11"/>
  <c r="AK283" i="11"/>
  <c r="AJ283" i="11"/>
  <c r="AM282" i="11"/>
  <c r="AL282" i="11"/>
  <c r="AK282" i="11"/>
  <c r="AJ282" i="11"/>
  <c r="AM281" i="11"/>
  <c r="AL281" i="11"/>
  <c r="AK281" i="11"/>
  <c r="AJ281" i="11"/>
  <c r="AM280" i="11"/>
  <c r="AL280" i="11"/>
  <c r="AK280" i="11"/>
  <c r="AJ280" i="11"/>
  <c r="AM279" i="11"/>
  <c r="AL279" i="11"/>
  <c r="AK279" i="11"/>
  <c r="AJ279" i="11"/>
  <c r="AM278" i="11"/>
  <c r="AL278" i="11"/>
  <c r="AK278" i="11"/>
  <c r="AJ278" i="11"/>
  <c r="AM277" i="11"/>
  <c r="AL277" i="11"/>
  <c r="AK277" i="11"/>
  <c r="AJ277" i="11"/>
  <c r="AM276" i="11"/>
  <c r="AL276" i="11"/>
  <c r="AK276" i="11"/>
  <c r="AJ276" i="11"/>
  <c r="AM275" i="11"/>
  <c r="AL275" i="11"/>
  <c r="AK275" i="11"/>
  <c r="AJ275" i="11"/>
  <c r="AM274" i="11"/>
  <c r="AL274" i="11"/>
  <c r="AK274" i="11"/>
  <c r="AJ274" i="11"/>
  <c r="AM273" i="11"/>
  <c r="AL273" i="11"/>
  <c r="AK273" i="11"/>
  <c r="AJ273" i="11"/>
  <c r="AM272" i="11"/>
  <c r="AL272" i="11"/>
  <c r="AK272" i="11"/>
  <c r="AJ272" i="11"/>
  <c r="AM271" i="11"/>
  <c r="AL271" i="11"/>
  <c r="AK271" i="11"/>
  <c r="AJ271" i="11"/>
  <c r="AM270" i="11"/>
  <c r="AL270" i="11"/>
  <c r="AK270" i="11"/>
  <c r="AJ270" i="11"/>
  <c r="AM269" i="11"/>
  <c r="AL269" i="11"/>
  <c r="AK269" i="11"/>
  <c r="AJ269" i="11"/>
  <c r="AM268" i="11"/>
  <c r="AL268" i="11"/>
  <c r="AK268" i="11"/>
  <c r="AJ268" i="11"/>
  <c r="AM267" i="11"/>
  <c r="AL267" i="11"/>
  <c r="AK267" i="11"/>
  <c r="AJ267" i="11"/>
  <c r="AM266" i="11"/>
  <c r="AL266" i="11"/>
  <c r="AK266" i="11"/>
  <c r="AJ266" i="11"/>
  <c r="AM265" i="11"/>
  <c r="AL265" i="11"/>
  <c r="AK265" i="11"/>
  <c r="AJ265" i="11"/>
  <c r="AM264" i="11"/>
  <c r="AL264" i="11"/>
  <c r="AK264" i="11"/>
  <c r="AJ264" i="11"/>
  <c r="AM263" i="11"/>
  <c r="AL263" i="11"/>
  <c r="AK263" i="11"/>
  <c r="AJ263" i="11"/>
  <c r="AM262" i="11"/>
  <c r="AL262" i="11"/>
  <c r="AK262" i="11"/>
  <c r="AJ262" i="11"/>
  <c r="AM261" i="11"/>
  <c r="AL261" i="11"/>
  <c r="AK261" i="11"/>
  <c r="AJ261" i="11"/>
  <c r="AM260" i="11"/>
  <c r="AL260" i="11"/>
  <c r="AK260" i="11"/>
  <c r="AJ260" i="11"/>
  <c r="AM259" i="11"/>
  <c r="AL259" i="11"/>
  <c r="AK259" i="11"/>
  <c r="AJ259" i="11"/>
  <c r="AM258" i="11"/>
  <c r="AL258" i="11"/>
  <c r="AK258" i="11"/>
  <c r="AJ258" i="11"/>
  <c r="AM257" i="11"/>
  <c r="AL257" i="11"/>
  <c r="AK257" i="11"/>
  <c r="AJ257" i="11"/>
  <c r="AM256" i="11"/>
  <c r="AL256" i="11"/>
  <c r="AK256" i="11"/>
  <c r="AJ256" i="11"/>
  <c r="AM255" i="11"/>
  <c r="AL255" i="11"/>
  <c r="AK255" i="11"/>
  <c r="AJ255" i="11"/>
  <c r="AM254" i="11"/>
  <c r="AL254" i="11"/>
  <c r="AK254" i="11"/>
  <c r="AJ254" i="11"/>
  <c r="AM253" i="11"/>
  <c r="AL253" i="11"/>
  <c r="AK253" i="11"/>
  <c r="AJ253" i="11"/>
  <c r="AM252" i="11"/>
  <c r="AL252" i="11"/>
  <c r="AK252" i="11"/>
  <c r="AJ252" i="11"/>
  <c r="AM251" i="11"/>
  <c r="AL251" i="11"/>
  <c r="AK251" i="11"/>
  <c r="AJ251" i="11"/>
  <c r="AM250" i="11"/>
  <c r="AL250" i="11"/>
  <c r="AK250" i="11"/>
  <c r="AJ250" i="11"/>
  <c r="AM249" i="11"/>
  <c r="AL249" i="11"/>
  <c r="AK249" i="11"/>
  <c r="AJ249" i="11"/>
  <c r="AM248" i="11"/>
  <c r="AL248" i="11"/>
  <c r="AK248" i="11"/>
  <c r="AJ248" i="11"/>
  <c r="AM247" i="11"/>
  <c r="AL247" i="11"/>
  <c r="AK247" i="11"/>
  <c r="AJ247" i="11"/>
  <c r="AM246" i="11"/>
  <c r="AL246" i="11"/>
  <c r="AK246" i="11"/>
  <c r="AJ246" i="11"/>
  <c r="AM245" i="11"/>
  <c r="AL245" i="11"/>
  <c r="AK245" i="11"/>
  <c r="AJ245" i="11"/>
  <c r="AM244" i="11"/>
  <c r="AL244" i="11"/>
  <c r="AK244" i="11"/>
  <c r="AJ244" i="11"/>
  <c r="AM243" i="11"/>
  <c r="AL243" i="11"/>
  <c r="AK243" i="11"/>
  <c r="AJ243" i="11"/>
  <c r="AM242" i="11"/>
  <c r="AL242" i="11"/>
  <c r="AK242" i="11"/>
  <c r="AJ242" i="11"/>
  <c r="AM241" i="11"/>
  <c r="AL241" i="11"/>
  <c r="AK241" i="11"/>
  <c r="AJ241" i="11"/>
  <c r="AM240" i="11"/>
  <c r="AL240" i="11"/>
  <c r="AK240" i="11"/>
  <c r="AJ240" i="11"/>
  <c r="AM239" i="11"/>
  <c r="AL239" i="11"/>
  <c r="AK239" i="11"/>
  <c r="AJ239" i="11"/>
  <c r="AM238" i="11"/>
  <c r="AL238" i="11"/>
  <c r="AK238" i="11"/>
  <c r="AJ238" i="11"/>
  <c r="AM237" i="11"/>
  <c r="AL237" i="11"/>
  <c r="AK237" i="11"/>
  <c r="AJ237" i="11"/>
  <c r="AM236" i="11"/>
  <c r="AL236" i="11"/>
  <c r="AK236" i="11"/>
  <c r="AJ236" i="11"/>
  <c r="AM235" i="11"/>
  <c r="AL235" i="11"/>
  <c r="AK235" i="11"/>
  <c r="AJ235" i="11"/>
  <c r="AM234" i="11"/>
  <c r="AL234" i="11"/>
  <c r="AK234" i="11"/>
  <c r="AJ234" i="11"/>
  <c r="AM233" i="11"/>
  <c r="AL233" i="11"/>
  <c r="AK233" i="11"/>
  <c r="AJ233" i="11"/>
  <c r="AM232" i="11"/>
  <c r="AL232" i="11"/>
  <c r="AK232" i="11"/>
  <c r="AJ232" i="11"/>
  <c r="AM231" i="11"/>
  <c r="AL231" i="11"/>
  <c r="AK231" i="11"/>
  <c r="AJ231" i="11"/>
  <c r="AM230" i="11"/>
  <c r="AL230" i="11"/>
  <c r="AK230" i="11"/>
  <c r="AJ230" i="11"/>
  <c r="AM229" i="11"/>
  <c r="AL229" i="11"/>
  <c r="AK229" i="11"/>
  <c r="AJ229" i="11"/>
  <c r="AM228" i="11"/>
  <c r="AL228" i="11"/>
  <c r="AK228" i="11"/>
  <c r="AJ228" i="11"/>
  <c r="AM227" i="11"/>
  <c r="AL227" i="11"/>
  <c r="AK227" i="11"/>
  <c r="AJ227" i="11"/>
  <c r="AM226" i="11"/>
  <c r="AL226" i="11"/>
  <c r="AK226" i="11"/>
  <c r="AJ226" i="11"/>
  <c r="AM225" i="11"/>
  <c r="AL225" i="11"/>
  <c r="AK225" i="11"/>
  <c r="AJ225" i="11"/>
  <c r="AM224" i="11"/>
  <c r="AL224" i="11"/>
  <c r="AK224" i="11"/>
  <c r="AJ224" i="11"/>
  <c r="AM223" i="11"/>
  <c r="AL223" i="11"/>
  <c r="AK223" i="11"/>
  <c r="AJ223" i="11"/>
  <c r="AM222" i="11"/>
  <c r="AL222" i="11"/>
  <c r="AK222" i="11"/>
  <c r="AJ222" i="11"/>
  <c r="AM221" i="11"/>
  <c r="AL221" i="11"/>
  <c r="AK221" i="11"/>
  <c r="AJ221" i="11"/>
  <c r="AM220" i="11"/>
  <c r="AL220" i="11"/>
  <c r="AK220" i="11"/>
  <c r="AJ220" i="11"/>
  <c r="AM219" i="11"/>
  <c r="AL219" i="11"/>
  <c r="AK219" i="11"/>
  <c r="AJ219" i="11"/>
  <c r="AM218" i="11"/>
  <c r="AL218" i="11"/>
  <c r="AK218" i="11"/>
  <c r="AJ218" i="11"/>
  <c r="AM217" i="11"/>
  <c r="AL217" i="11"/>
  <c r="AK217" i="11"/>
  <c r="AJ217" i="11"/>
  <c r="AM216" i="11"/>
  <c r="AL216" i="11"/>
  <c r="AK216" i="11"/>
  <c r="AJ216" i="11"/>
  <c r="AM215" i="11"/>
  <c r="AL215" i="11"/>
  <c r="AK215" i="11"/>
  <c r="AJ215" i="11"/>
  <c r="AM214" i="11"/>
  <c r="AL214" i="11"/>
  <c r="AK214" i="11"/>
  <c r="AJ214" i="11"/>
  <c r="AM213" i="11"/>
  <c r="AL213" i="11"/>
  <c r="AK213" i="11"/>
  <c r="AJ213" i="11"/>
  <c r="AM212" i="11"/>
  <c r="AL212" i="11"/>
  <c r="AK212" i="11"/>
  <c r="AJ212" i="11"/>
  <c r="AM211" i="11"/>
  <c r="AL211" i="11"/>
  <c r="AK211" i="11"/>
  <c r="AJ211" i="11"/>
  <c r="AM210" i="11"/>
  <c r="AL210" i="11"/>
  <c r="AK210" i="11"/>
  <c r="AJ210" i="11"/>
  <c r="AM209" i="11"/>
  <c r="AL209" i="11"/>
  <c r="AK209" i="11"/>
  <c r="AJ209" i="11"/>
  <c r="AM208" i="11"/>
  <c r="AL208" i="11"/>
  <c r="AK208" i="11"/>
  <c r="AJ208" i="11"/>
  <c r="AM207" i="11"/>
  <c r="AL207" i="11"/>
  <c r="AK207" i="11"/>
  <c r="AJ207" i="11"/>
  <c r="AM206" i="11"/>
  <c r="AL206" i="11"/>
  <c r="AK206" i="11"/>
  <c r="AJ206" i="11"/>
  <c r="AM205" i="11"/>
  <c r="AL205" i="11"/>
  <c r="AK205" i="11"/>
  <c r="AJ205" i="11"/>
  <c r="AM204" i="11"/>
  <c r="AL204" i="11"/>
  <c r="AK204" i="11"/>
  <c r="AJ204" i="11"/>
  <c r="AM203" i="11"/>
  <c r="AL203" i="11"/>
  <c r="AK203" i="11"/>
  <c r="AJ203" i="11"/>
  <c r="AM202" i="11"/>
  <c r="AL202" i="11"/>
  <c r="AK202" i="11"/>
  <c r="AJ202" i="11"/>
  <c r="AM201" i="11"/>
  <c r="AL201" i="11"/>
  <c r="AK201" i="11"/>
  <c r="AJ201" i="11"/>
  <c r="AM200" i="11"/>
  <c r="AL200" i="11"/>
  <c r="AK200" i="11"/>
  <c r="AJ200" i="11"/>
  <c r="AM199" i="11"/>
  <c r="AL199" i="11"/>
  <c r="AK199" i="11"/>
  <c r="AJ199" i="11"/>
  <c r="AM198" i="11"/>
  <c r="AL198" i="11"/>
  <c r="AK198" i="11"/>
  <c r="AJ198" i="11"/>
  <c r="AM197" i="11"/>
  <c r="AL197" i="11"/>
  <c r="AK197" i="11"/>
  <c r="AJ197" i="11"/>
  <c r="AM196" i="11"/>
  <c r="AL196" i="11"/>
  <c r="AK196" i="11"/>
  <c r="AJ196" i="11"/>
  <c r="AM195" i="11"/>
  <c r="AL195" i="11"/>
  <c r="AK195" i="11"/>
  <c r="AJ195" i="11"/>
  <c r="AM194" i="11"/>
  <c r="AL194" i="11"/>
  <c r="AK194" i="11"/>
  <c r="AJ194" i="11"/>
  <c r="AM193" i="11"/>
  <c r="AL193" i="11"/>
  <c r="AK193" i="11"/>
  <c r="AJ193" i="11"/>
  <c r="AM192" i="11"/>
  <c r="AL192" i="11"/>
  <c r="AK192" i="11"/>
  <c r="AJ192" i="11"/>
  <c r="AM191" i="11"/>
  <c r="AL191" i="11"/>
  <c r="AK191" i="11"/>
  <c r="AJ191" i="11"/>
  <c r="AM190" i="11"/>
  <c r="AL190" i="11"/>
  <c r="AK190" i="11"/>
  <c r="AJ190" i="11"/>
  <c r="AM189" i="11"/>
  <c r="AL189" i="11"/>
  <c r="AK189" i="11"/>
  <c r="AJ189" i="11"/>
  <c r="AM188" i="11"/>
  <c r="AL188" i="11"/>
  <c r="AK188" i="11"/>
  <c r="AJ188" i="11"/>
  <c r="AM187" i="11"/>
  <c r="AL187" i="11"/>
  <c r="AK187" i="11"/>
  <c r="AJ187" i="11"/>
  <c r="AM186" i="11"/>
  <c r="AL186" i="11"/>
  <c r="AK186" i="11"/>
  <c r="AJ186" i="11"/>
  <c r="AM185" i="11"/>
  <c r="AL185" i="11"/>
  <c r="AK185" i="11"/>
  <c r="AJ185" i="11"/>
  <c r="AM184" i="11"/>
  <c r="AL184" i="11"/>
  <c r="AK184" i="11"/>
  <c r="AJ184" i="11"/>
  <c r="AM183" i="11"/>
  <c r="AL183" i="11"/>
  <c r="AK183" i="11"/>
  <c r="AJ183" i="11"/>
  <c r="AM182" i="11"/>
  <c r="AL182" i="11"/>
  <c r="AK182" i="11"/>
  <c r="AJ182" i="11"/>
  <c r="AM181" i="11"/>
  <c r="AL181" i="11"/>
  <c r="AK181" i="11"/>
  <c r="AJ181" i="11"/>
  <c r="AM180" i="11"/>
  <c r="AL180" i="11"/>
  <c r="AK180" i="11"/>
  <c r="AJ180" i="11"/>
  <c r="AM179" i="11"/>
  <c r="AL179" i="11"/>
  <c r="AK179" i="11"/>
  <c r="AJ179" i="11"/>
  <c r="AM178" i="11"/>
  <c r="AL178" i="11"/>
  <c r="AK178" i="11"/>
  <c r="AJ178" i="11"/>
  <c r="AM177" i="11"/>
  <c r="AL177" i="11"/>
  <c r="AK177" i="11"/>
  <c r="AJ177" i="11"/>
  <c r="AM176" i="11"/>
  <c r="AL176" i="11"/>
  <c r="AK176" i="11"/>
  <c r="AJ176" i="11"/>
  <c r="AM175" i="11"/>
  <c r="AL175" i="11"/>
  <c r="AK175" i="11"/>
  <c r="AJ175" i="11"/>
  <c r="AM174" i="11"/>
  <c r="AL174" i="11"/>
  <c r="AK174" i="11"/>
  <c r="AJ174" i="11"/>
  <c r="AM173" i="11"/>
  <c r="AL173" i="11"/>
  <c r="AK173" i="11"/>
  <c r="AJ173" i="11"/>
  <c r="AM172" i="11"/>
  <c r="AL172" i="11"/>
  <c r="AK172" i="11"/>
  <c r="AJ172" i="11"/>
  <c r="AM171" i="11"/>
  <c r="AL171" i="11"/>
  <c r="AK171" i="11"/>
  <c r="AJ171" i="11"/>
  <c r="AM170" i="11"/>
  <c r="AL170" i="11"/>
  <c r="AK170" i="11"/>
  <c r="AJ170" i="11"/>
  <c r="AM169" i="11"/>
  <c r="AL169" i="11"/>
  <c r="AK169" i="11"/>
  <c r="AJ169" i="11"/>
  <c r="AM168" i="11"/>
  <c r="AL168" i="11"/>
  <c r="AK168" i="11"/>
  <c r="AJ168" i="11"/>
  <c r="AM167" i="11"/>
  <c r="AL167" i="11"/>
  <c r="AK167" i="11"/>
  <c r="AJ167" i="11"/>
  <c r="AM166" i="11"/>
  <c r="AL166" i="11"/>
  <c r="AK166" i="11"/>
  <c r="AJ166" i="11"/>
  <c r="AM165" i="11"/>
  <c r="AL165" i="11"/>
  <c r="AK165" i="11"/>
  <c r="AJ165" i="11"/>
  <c r="AM164" i="11"/>
  <c r="AL164" i="11"/>
  <c r="AK164" i="11"/>
  <c r="AJ164" i="11"/>
  <c r="AM163" i="11"/>
  <c r="AL163" i="11"/>
  <c r="AK163" i="11"/>
  <c r="AJ163" i="11"/>
  <c r="AM162" i="11"/>
  <c r="AL162" i="11"/>
  <c r="AK162" i="11"/>
  <c r="AJ162" i="11"/>
  <c r="AM161" i="11"/>
  <c r="AL161" i="11"/>
  <c r="AK161" i="11"/>
  <c r="AJ161" i="11"/>
  <c r="AM160" i="11"/>
  <c r="AL160" i="11"/>
  <c r="AK160" i="11"/>
  <c r="AJ160" i="11"/>
  <c r="AM159" i="11"/>
  <c r="AL159" i="11"/>
  <c r="AK159" i="11"/>
  <c r="AJ159" i="11"/>
  <c r="AM158" i="11"/>
  <c r="AL158" i="11"/>
  <c r="AK158" i="11"/>
  <c r="AJ158" i="11"/>
  <c r="AM157" i="11"/>
  <c r="AL157" i="11"/>
  <c r="AK157" i="11"/>
  <c r="AJ157" i="11"/>
  <c r="AM156" i="11"/>
  <c r="AL156" i="11"/>
  <c r="AK156" i="11"/>
  <c r="AJ156" i="11"/>
  <c r="AM155" i="11"/>
  <c r="AL155" i="11"/>
  <c r="AK155" i="11"/>
  <c r="AJ155" i="11"/>
  <c r="AM154" i="11"/>
  <c r="AL154" i="11"/>
  <c r="AK154" i="11"/>
  <c r="AJ154" i="11"/>
  <c r="AM153" i="11"/>
  <c r="AL153" i="11"/>
  <c r="AK153" i="11"/>
  <c r="AJ153" i="11"/>
  <c r="AM152" i="11"/>
  <c r="AL152" i="11"/>
  <c r="AK152" i="11"/>
  <c r="AJ152" i="11"/>
  <c r="AM151" i="11"/>
  <c r="AL151" i="11"/>
  <c r="AK151" i="11"/>
  <c r="AJ151" i="11"/>
  <c r="AM150" i="11"/>
  <c r="AL150" i="11"/>
  <c r="AK150" i="11"/>
  <c r="AJ150" i="11"/>
  <c r="AM149" i="11"/>
  <c r="AL149" i="11"/>
  <c r="AK149" i="11"/>
  <c r="AJ149" i="11"/>
  <c r="AM148" i="11"/>
  <c r="AL148" i="11"/>
  <c r="AK148" i="11"/>
  <c r="AJ148" i="11"/>
  <c r="AM147" i="11"/>
  <c r="AL147" i="11"/>
  <c r="AK147" i="11"/>
  <c r="AJ147" i="11"/>
  <c r="AM146" i="11"/>
  <c r="AL146" i="11"/>
  <c r="AK146" i="11"/>
  <c r="AJ146" i="11"/>
  <c r="AM145" i="11"/>
  <c r="AL145" i="11"/>
  <c r="AK145" i="11"/>
  <c r="AJ145" i="11"/>
  <c r="AM144" i="11"/>
  <c r="AL144" i="11"/>
  <c r="AK144" i="11"/>
  <c r="AJ144" i="11"/>
  <c r="AM143" i="11"/>
  <c r="AL143" i="11"/>
  <c r="AK143" i="11"/>
  <c r="AJ143" i="11"/>
  <c r="AM142" i="11"/>
  <c r="AL142" i="11"/>
  <c r="AK142" i="11"/>
  <c r="AJ142" i="11"/>
  <c r="AM141" i="11"/>
  <c r="AL141" i="11"/>
  <c r="AK141" i="11"/>
  <c r="AJ141" i="11"/>
  <c r="AM140" i="11"/>
  <c r="AL140" i="11"/>
  <c r="AK140" i="11"/>
  <c r="AJ140" i="11"/>
  <c r="AM139" i="11"/>
  <c r="AL139" i="11"/>
  <c r="AK139" i="11"/>
  <c r="AJ139" i="11"/>
  <c r="AM138" i="11"/>
  <c r="AL138" i="11"/>
  <c r="AK138" i="11"/>
  <c r="AJ138" i="11"/>
  <c r="AM137" i="11"/>
  <c r="AL137" i="11"/>
  <c r="AK137" i="11"/>
  <c r="AJ137" i="11"/>
  <c r="AM136" i="11"/>
  <c r="AL136" i="11"/>
  <c r="AK136" i="11"/>
  <c r="AJ136" i="11"/>
  <c r="AM135" i="11"/>
  <c r="AL135" i="11"/>
  <c r="AK135" i="11"/>
  <c r="AJ135" i="11"/>
  <c r="AM134" i="11"/>
  <c r="AL134" i="11"/>
  <c r="AK134" i="11"/>
  <c r="AJ134" i="11"/>
  <c r="AM133" i="11"/>
  <c r="AL133" i="11"/>
  <c r="AK133" i="11"/>
  <c r="AJ133" i="11"/>
  <c r="AM132" i="11"/>
  <c r="AL132" i="11"/>
  <c r="AK132" i="11"/>
  <c r="AJ132" i="11"/>
  <c r="AM131" i="11"/>
  <c r="AL131" i="11"/>
  <c r="AK131" i="11"/>
  <c r="AJ131" i="11"/>
  <c r="AM130" i="11"/>
  <c r="AL130" i="11"/>
  <c r="AK130" i="11"/>
  <c r="AJ130" i="11"/>
  <c r="AM129" i="11"/>
  <c r="AL129" i="11"/>
  <c r="AK129" i="11"/>
  <c r="AJ129" i="11"/>
  <c r="AM128" i="11"/>
  <c r="AL128" i="11"/>
  <c r="AK128" i="11"/>
  <c r="AJ128" i="11"/>
  <c r="AM127" i="11"/>
  <c r="AL127" i="11"/>
  <c r="AK127" i="11"/>
  <c r="AJ127" i="11"/>
  <c r="AM126" i="11"/>
  <c r="AL126" i="11"/>
  <c r="AK126" i="11"/>
  <c r="AJ126" i="11"/>
  <c r="AM125" i="11"/>
  <c r="AL125" i="11"/>
  <c r="AK125" i="11"/>
  <c r="AJ125" i="11"/>
  <c r="AM124" i="11"/>
  <c r="AL124" i="11"/>
  <c r="AK124" i="11"/>
  <c r="AJ124" i="11"/>
  <c r="AM123" i="11"/>
  <c r="AL123" i="11"/>
  <c r="AK123" i="11"/>
  <c r="AJ123" i="11"/>
  <c r="AM122" i="11"/>
  <c r="AL122" i="11"/>
  <c r="AK122" i="11"/>
  <c r="AJ122" i="11"/>
  <c r="AM121" i="11"/>
  <c r="AL121" i="11"/>
  <c r="AK121" i="11"/>
  <c r="AJ121" i="11"/>
  <c r="AM120" i="11"/>
  <c r="AL120" i="11"/>
  <c r="AK120" i="11"/>
  <c r="AJ120" i="11"/>
  <c r="AM119" i="11"/>
  <c r="AL119" i="11"/>
  <c r="AK119" i="11"/>
  <c r="AJ119" i="11"/>
  <c r="AM118" i="11"/>
  <c r="AL118" i="11"/>
  <c r="AK118" i="11"/>
  <c r="AJ118" i="11"/>
  <c r="AM117" i="11"/>
  <c r="AL117" i="11"/>
  <c r="AK117" i="11"/>
  <c r="AJ117" i="11"/>
  <c r="AM116" i="11"/>
  <c r="AL116" i="11"/>
  <c r="AK116" i="11"/>
  <c r="AJ116" i="11"/>
  <c r="AM115" i="11"/>
  <c r="AL115" i="11"/>
  <c r="AK115" i="11"/>
  <c r="AJ115" i="11"/>
  <c r="AM114" i="11"/>
  <c r="AL114" i="11"/>
  <c r="AK114" i="11"/>
  <c r="AJ114" i="11"/>
  <c r="AM113" i="11"/>
  <c r="AL113" i="11"/>
  <c r="AK113" i="11"/>
  <c r="AJ113" i="11"/>
  <c r="AM112" i="11"/>
  <c r="AL112" i="11"/>
  <c r="AK112" i="11"/>
  <c r="AJ112" i="11"/>
  <c r="AM111" i="11"/>
  <c r="AL111" i="11"/>
  <c r="AK111" i="11"/>
  <c r="AJ111" i="11"/>
  <c r="AM110" i="11"/>
  <c r="AL110" i="11"/>
  <c r="AK110" i="11"/>
  <c r="AJ110" i="11"/>
  <c r="AM109" i="11"/>
  <c r="AL109" i="11"/>
  <c r="AK109" i="11"/>
  <c r="AJ109" i="11"/>
  <c r="AM108" i="11"/>
  <c r="AL108" i="11"/>
  <c r="AK108" i="11"/>
  <c r="AJ108" i="11"/>
  <c r="AM107" i="11"/>
  <c r="AL107" i="11"/>
  <c r="AK107" i="11"/>
  <c r="AJ107" i="11"/>
  <c r="AM106" i="11"/>
  <c r="AL106" i="11"/>
  <c r="AK106" i="11"/>
  <c r="AJ106" i="11"/>
  <c r="AM105" i="11"/>
  <c r="AL105" i="11"/>
  <c r="AK105" i="11"/>
  <c r="AJ105" i="11"/>
  <c r="AM104" i="11"/>
  <c r="AL104" i="11"/>
  <c r="AK104" i="11"/>
  <c r="AJ104" i="11"/>
  <c r="AM103" i="11"/>
  <c r="AL103" i="11"/>
  <c r="AK103" i="11"/>
  <c r="AJ103" i="11"/>
  <c r="AM102" i="11"/>
  <c r="AL102" i="11"/>
  <c r="AK102" i="11"/>
  <c r="AJ102" i="11"/>
  <c r="AM101" i="11"/>
  <c r="AL101" i="11"/>
  <c r="AK101" i="11"/>
  <c r="AJ101" i="11"/>
  <c r="AM100" i="11"/>
  <c r="AL100" i="11"/>
  <c r="AK100" i="11"/>
  <c r="AJ100" i="11"/>
  <c r="AM99" i="11"/>
  <c r="AL99" i="11"/>
  <c r="AK99" i="11"/>
  <c r="AJ99" i="11"/>
  <c r="AM98" i="11"/>
  <c r="AL98" i="11"/>
  <c r="AK98" i="11"/>
  <c r="AJ98" i="11"/>
  <c r="AM97" i="11"/>
  <c r="AL97" i="11"/>
  <c r="AK97" i="11"/>
  <c r="AJ97" i="11"/>
  <c r="AM96" i="11"/>
  <c r="AL96" i="11"/>
  <c r="AK96" i="11"/>
  <c r="AJ96" i="11"/>
  <c r="AM95" i="11"/>
  <c r="AL95" i="11"/>
  <c r="AK95" i="11"/>
  <c r="AJ95" i="11"/>
  <c r="AM94" i="11"/>
  <c r="AL94" i="11"/>
  <c r="AK94" i="11"/>
  <c r="AJ94" i="11"/>
  <c r="AM93" i="11"/>
  <c r="AL93" i="11"/>
  <c r="AK93" i="11"/>
  <c r="AJ93" i="11"/>
  <c r="AM92" i="11"/>
  <c r="AL92" i="11"/>
  <c r="AK92" i="11"/>
  <c r="AJ92" i="11"/>
  <c r="AM91" i="11"/>
  <c r="AL91" i="11"/>
  <c r="AK91" i="11"/>
  <c r="AJ91" i="11"/>
  <c r="AM90" i="11"/>
  <c r="AL90" i="11"/>
  <c r="AK90" i="11"/>
  <c r="AJ90" i="11"/>
  <c r="AM89" i="11"/>
  <c r="AL89" i="11"/>
  <c r="AK89" i="11"/>
  <c r="AJ89" i="11"/>
  <c r="AM88" i="11"/>
  <c r="AL88" i="11"/>
  <c r="AK88" i="11"/>
  <c r="AJ88" i="11"/>
  <c r="AM87" i="11"/>
  <c r="AL87" i="11"/>
  <c r="AK87" i="11"/>
  <c r="AJ87" i="11"/>
  <c r="AM86" i="11"/>
  <c r="AL86" i="11"/>
  <c r="AK86" i="11"/>
  <c r="AJ86" i="11"/>
  <c r="AM85" i="11"/>
  <c r="AL85" i="11"/>
  <c r="AK85" i="11"/>
  <c r="AJ85" i="11"/>
  <c r="AM84" i="11"/>
  <c r="AL84" i="11"/>
  <c r="AK84" i="11"/>
  <c r="AJ84" i="11"/>
  <c r="AM83" i="11"/>
  <c r="AL83" i="11"/>
  <c r="AK83" i="11"/>
  <c r="AJ83" i="11"/>
  <c r="AM82" i="11"/>
  <c r="AL82" i="11"/>
  <c r="AK82" i="11"/>
  <c r="AJ82" i="11"/>
  <c r="AM81" i="11"/>
  <c r="AL81" i="11"/>
  <c r="AK81" i="11"/>
  <c r="AJ81" i="11"/>
  <c r="AM80" i="11"/>
  <c r="AL80" i="11"/>
  <c r="AK80" i="11"/>
  <c r="AJ80" i="11"/>
  <c r="AM79" i="11"/>
  <c r="AL79" i="11"/>
  <c r="AK79" i="11"/>
  <c r="AJ79" i="11"/>
  <c r="AM78" i="11"/>
  <c r="AL78" i="11"/>
  <c r="AK78" i="11"/>
  <c r="AJ78" i="11"/>
  <c r="AM77" i="11"/>
  <c r="AL77" i="11"/>
  <c r="AK77" i="11"/>
  <c r="AJ77" i="11"/>
  <c r="AM76" i="11"/>
  <c r="AL76" i="11"/>
  <c r="AK76" i="11"/>
  <c r="AJ76" i="11"/>
  <c r="AM75" i="11"/>
  <c r="AL75" i="11"/>
  <c r="AK75" i="11"/>
  <c r="AJ75" i="11"/>
  <c r="AM74" i="11"/>
  <c r="AL74" i="11"/>
  <c r="AK74" i="11"/>
  <c r="AJ74" i="11"/>
  <c r="AM73" i="11"/>
  <c r="AL73" i="11"/>
  <c r="AK73" i="11"/>
  <c r="AJ73" i="11"/>
  <c r="AM72" i="11"/>
  <c r="AL72" i="11"/>
  <c r="AK72" i="11"/>
  <c r="AJ72" i="11"/>
  <c r="AM71" i="11"/>
  <c r="AL71" i="11"/>
  <c r="AK71" i="11"/>
  <c r="AJ71" i="11"/>
  <c r="AM70" i="11"/>
  <c r="AL70" i="11"/>
  <c r="AK70" i="11"/>
  <c r="AJ70" i="11"/>
  <c r="AM69" i="11"/>
  <c r="AL69" i="11"/>
  <c r="AK69" i="11"/>
  <c r="AJ69" i="11"/>
  <c r="AM68" i="11"/>
  <c r="AL68" i="11"/>
  <c r="AK68" i="11"/>
  <c r="AJ68" i="11"/>
  <c r="AM67" i="11"/>
  <c r="AL67" i="11"/>
  <c r="AK67" i="11"/>
  <c r="AJ67" i="11"/>
  <c r="AM66" i="11"/>
  <c r="AL66" i="11"/>
  <c r="AK66" i="11"/>
  <c r="AJ66" i="11"/>
  <c r="AM65" i="11"/>
  <c r="AL65" i="11"/>
  <c r="AK65" i="11"/>
  <c r="AJ65" i="11"/>
  <c r="AM64" i="11"/>
  <c r="AL64" i="11"/>
  <c r="AK64" i="11"/>
  <c r="AJ64" i="11"/>
  <c r="AM63" i="11"/>
  <c r="AL63" i="11"/>
  <c r="AK63" i="11"/>
  <c r="AJ63" i="11"/>
  <c r="AM62" i="11"/>
  <c r="AL62" i="11"/>
  <c r="AK62" i="11"/>
  <c r="AJ62" i="11"/>
  <c r="AM61" i="11"/>
  <c r="AL61" i="11"/>
  <c r="AK61" i="11"/>
  <c r="AJ61" i="11"/>
  <c r="AM60" i="11"/>
  <c r="AL60" i="11"/>
  <c r="AK60" i="11"/>
  <c r="AJ60" i="11"/>
  <c r="AM59" i="11"/>
  <c r="AL59" i="11"/>
  <c r="AK59" i="11"/>
  <c r="AJ59" i="11"/>
  <c r="AM58" i="11"/>
  <c r="AL58" i="11"/>
  <c r="AK58" i="11"/>
  <c r="AJ58" i="11"/>
  <c r="AM57" i="11"/>
  <c r="AL57" i="11"/>
  <c r="AK57" i="11"/>
  <c r="AJ57" i="11"/>
  <c r="AM56" i="11"/>
  <c r="AL56" i="11"/>
  <c r="AK56" i="11"/>
  <c r="AJ56" i="11"/>
  <c r="AM55" i="11"/>
  <c r="AL55" i="11"/>
  <c r="AK55" i="11"/>
  <c r="AJ55" i="11"/>
  <c r="AM54" i="11"/>
  <c r="AL54" i="11"/>
  <c r="AK54" i="11"/>
  <c r="AJ54" i="11"/>
  <c r="AM53" i="11"/>
  <c r="AL53" i="11"/>
  <c r="AK53" i="11"/>
  <c r="AJ53" i="11"/>
  <c r="AM52" i="11"/>
  <c r="AL52" i="11"/>
  <c r="AK52" i="11"/>
  <c r="AJ52" i="11"/>
  <c r="AM51" i="11"/>
  <c r="AL51" i="11"/>
  <c r="AK51" i="11"/>
  <c r="AJ51" i="11"/>
  <c r="AM50" i="11"/>
  <c r="AL50" i="11"/>
  <c r="AK50" i="11"/>
  <c r="AJ50" i="11"/>
  <c r="AM49" i="11"/>
  <c r="AL49" i="11"/>
  <c r="AK49" i="11"/>
  <c r="AJ49" i="11"/>
  <c r="AM48" i="11"/>
  <c r="AL48" i="11"/>
  <c r="AK48" i="11"/>
  <c r="AJ48" i="11"/>
  <c r="AM47" i="11"/>
  <c r="AL47" i="11"/>
  <c r="AK47" i="11"/>
  <c r="AJ47" i="11"/>
  <c r="AM46" i="11"/>
  <c r="AL46" i="11"/>
  <c r="AK46" i="11"/>
  <c r="AJ46" i="11"/>
  <c r="AM45" i="11"/>
  <c r="AL45" i="11"/>
  <c r="AK45" i="11"/>
  <c r="AJ45" i="11"/>
  <c r="AM44" i="11"/>
  <c r="AL44" i="11"/>
  <c r="AK44" i="11"/>
  <c r="AJ44" i="11"/>
  <c r="AM43" i="11"/>
  <c r="AL43" i="11"/>
  <c r="AK43" i="11"/>
  <c r="AJ43" i="11"/>
  <c r="AM42" i="11"/>
  <c r="AL42" i="11"/>
  <c r="AK42" i="11"/>
  <c r="AJ42" i="11"/>
  <c r="AM41" i="11"/>
  <c r="AL41" i="11"/>
  <c r="AK41" i="11"/>
  <c r="AJ41" i="11"/>
  <c r="AM40" i="11"/>
  <c r="AL40" i="11"/>
  <c r="AK40" i="11"/>
  <c r="AJ40" i="11"/>
  <c r="AM39" i="11"/>
  <c r="AL39" i="11"/>
  <c r="AK39" i="11"/>
  <c r="AJ39" i="11"/>
  <c r="AM38" i="11"/>
  <c r="AL38" i="11"/>
  <c r="AK38" i="11"/>
  <c r="AJ38" i="11"/>
  <c r="AM37" i="11"/>
  <c r="AL37" i="11"/>
  <c r="AK37" i="11"/>
  <c r="AJ37" i="11"/>
  <c r="AM36" i="11"/>
  <c r="AL36" i="11"/>
  <c r="AK36" i="11"/>
  <c r="AJ36" i="11"/>
  <c r="AM35" i="11"/>
  <c r="AL35" i="11"/>
  <c r="AK35" i="11"/>
  <c r="AJ35" i="11"/>
  <c r="AM34" i="11"/>
  <c r="AL34" i="11"/>
  <c r="AK34" i="11"/>
  <c r="AJ34" i="11"/>
  <c r="AM33" i="11"/>
  <c r="AL33" i="11"/>
  <c r="AK33" i="11"/>
  <c r="AJ33" i="11"/>
  <c r="AM32" i="11"/>
  <c r="AL32" i="11"/>
  <c r="AK32" i="11"/>
  <c r="AJ32" i="11"/>
  <c r="AM31" i="11"/>
  <c r="AL31" i="11"/>
  <c r="AK31" i="11"/>
  <c r="AJ31" i="11"/>
  <c r="AM30" i="11"/>
  <c r="AL30" i="11"/>
  <c r="AK30" i="11"/>
  <c r="AJ30" i="11"/>
  <c r="AM29" i="11"/>
  <c r="AL29" i="11"/>
  <c r="AK29" i="11"/>
  <c r="AJ29" i="11"/>
  <c r="AM28" i="11"/>
  <c r="AL28" i="11"/>
  <c r="AK28" i="11"/>
  <c r="AJ28" i="11"/>
  <c r="AM27" i="11"/>
  <c r="AL27" i="11"/>
  <c r="AK27" i="11"/>
  <c r="AJ27" i="11"/>
  <c r="AM26" i="11"/>
  <c r="AL26" i="11"/>
  <c r="AK26" i="11"/>
  <c r="AJ26" i="11"/>
  <c r="AM25" i="11"/>
  <c r="AL25" i="11"/>
  <c r="AK25" i="11"/>
  <c r="AJ25" i="11"/>
  <c r="AM24" i="11"/>
  <c r="AL24" i="11"/>
  <c r="AK24" i="11"/>
  <c r="AJ24" i="11"/>
  <c r="AM23" i="11"/>
  <c r="AL23" i="11"/>
  <c r="AK23" i="11"/>
  <c r="AJ23" i="11"/>
  <c r="AM22" i="11"/>
  <c r="AL22" i="11"/>
  <c r="AK22" i="11"/>
  <c r="AJ22" i="11"/>
  <c r="AM21" i="11"/>
  <c r="AL21" i="11"/>
  <c r="AK21" i="11"/>
  <c r="AJ21" i="11"/>
  <c r="AM20" i="11"/>
  <c r="AL20" i="11"/>
  <c r="AK20" i="11"/>
  <c r="AJ20" i="11"/>
  <c r="AM19" i="11"/>
  <c r="AL19" i="11"/>
  <c r="AK19" i="11"/>
  <c r="AJ19" i="11"/>
  <c r="AM18" i="11"/>
  <c r="AL18" i="11"/>
  <c r="AK18" i="11"/>
  <c r="AJ18" i="11"/>
  <c r="AM17" i="11"/>
  <c r="AL17" i="11"/>
  <c r="AK17" i="11"/>
  <c r="AJ17" i="11"/>
  <c r="AM16" i="11"/>
  <c r="AL16" i="11"/>
  <c r="AK16" i="11"/>
  <c r="AJ16" i="11"/>
  <c r="AM15" i="11"/>
  <c r="AL15" i="11"/>
  <c r="AK15" i="11"/>
  <c r="AJ15" i="11"/>
  <c r="AM14" i="11"/>
  <c r="AL14" i="11"/>
  <c r="AK14" i="11"/>
  <c r="AJ14" i="11"/>
  <c r="AM13" i="11"/>
  <c r="AL13" i="11"/>
  <c r="AK13" i="11"/>
  <c r="AJ13" i="11"/>
  <c r="AM12" i="11"/>
  <c r="AL12" i="11"/>
  <c r="AK12" i="11"/>
  <c r="AJ12" i="11"/>
  <c r="AM11" i="11"/>
  <c r="AL11" i="11"/>
  <c r="AK11" i="11"/>
  <c r="AJ11" i="11"/>
  <c r="AM10" i="11"/>
  <c r="AL10" i="11"/>
  <c r="AK10" i="11"/>
  <c r="AJ10" i="11"/>
  <c r="AM9" i="11"/>
  <c r="AL9" i="11"/>
  <c r="AK9" i="11"/>
  <c r="AJ9" i="11"/>
  <c r="AM8" i="11"/>
  <c r="AL8" i="11"/>
  <c r="AK8" i="11"/>
  <c r="AJ8" i="11"/>
  <c r="AM7" i="11"/>
  <c r="AL7" i="11"/>
  <c r="AK7" i="11"/>
  <c r="AJ7" i="11"/>
  <c r="AM6" i="11"/>
  <c r="AL6" i="11"/>
  <c r="AK6" i="11"/>
  <c r="AJ6" i="11"/>
  <c r="AM5" i="11"/>
  <c r="AL5" i="11"/>
  <c r="AK5" i="11"/>
  <c r="AJ5" i="11"/>
  <c r="AM4" i="11"/>
  <c r="AL4" i="11"/>
  <c r="AK4" i="11"/>
  <c r="AJ4" i="11"/>
  <c r="AM3" i="11"/>
  <c r="AL3" i="11"/>
  <c r="AK3" i="11"/>
  <c r="AJ3" i="11"/>
  <c r="AM317" i="10"/>
  <c r="AL317" i="10"/>
  <c r="AK317" i="10"/>
  <c r="AJ317" i="10"/>
  <c r="AM316" i="10"/>
  <c r="AL316" i="10"/>
  <c r="AK316" i="10"/>
  <c r="AJ316" i="10"/>
  <c r="AM315" i="10"/>
  <c r="AL315" i="10"/>
  <c r="AK315" i="10"/>
  <c r="AJ315" i="10"/>
  <c r="AM314" i="10"/>
  <c r="AL314" i="10"/>
  <c r="AK314" i="10"/>
  <c r="AJ314" i="10"/>
  <c r="AM313" i="10"/>
  <c r="AL313" i="10"/>
  <c r="AK313" i="10"/>
  <c r="AJ313" i="10"/>
  <c r="AM312" i="10"/>
  <c r="AL312" i="10"/>
  <c r="AK312" i="10"/>
  <c r="AJ312" i="10"/>
  <c r="AM311" i="10"/>
  <c r="AL311" i="10"/>
  <c r="AK311" i="10"/>
  <c r="AJ311" i="10"/>
  <c r="AM310" i="10"/>
  <c r="AL310" i="10"/>
  <c r="AK310" i="10"/>
  <c r="AJ310" i="10"/>
  <c r="AM309" i="10"/>
  <c r="AL309" i="10"/>
  <c r="AK309" i="10"/>
  <c r="AJ309" i="10"/>
  <c r="AM308" i="10"/>
  <c r="AL308" i="10"/>
  <c r="AK308" i="10"/>
  <c r="AJ308" i="10"/>
  <c r="AM307" i="10"/>
  <c r="AL307" i="10"/>
  <c r="AK307" i="10"/>
  <c r="AJ307" i="10"/>
  <c r="AM306" i="10"/>
  <c r="AL306" i="10"/>
  <c r="AK306" i="10"/>
  <c r="AJ306" i="10"/>
  <c r="AM305" i="10"/>
  <c r="AL305" i="10"/>
  <c r="AK305" i="10"/>
  <c r="AJ305" i="10"/>
  <c r="AM304" i="10"/>
  <c r="AL304" i="10"/>
  <c r="AK304" i="10"/>
  <c r="AJ304" i="10"/>
  <c r="AM303" i="10"/>
  <c r="AL303" i="10"/>
  <c r="AK303" i="10"/>
  <c r="AJ303" i="10"/>
  <c r="AM302" i="10"/>
  <c r="AL302" i="10"/>
  <c r="AK302" i="10"/>
  <c r="AJ302" i="10"/>
  <c r="AM301" i="10"/>
  <c r="AL301" i="10"/>
  <c r="AK301" i="10"/>
  <c r="AJ301" i="10"/>
  <c r="AM300" i="10"/>
  <c r="AL300" i="10"/>
  <c r="AK300" i="10"/>
  <c r="AJ300" i="10"/>
  <c r="AM299" i="10"/>
  <c r="AL299" i="10"/>
  <c r="AK299" i="10"/>
  <c r="AJ299" i="10"/>
  <c r="AM298" i="10"/>
  <c r="AL298" i="10"/>
  <c r="AK298" i="10"/>
  <c r="AJ298" i="10"/>
  <c r="AM297" i="10"/>
  <c r="AL297" i="10"/>
  <c r="AK297" i="10"/>
  <c r="AJ297" i="10"/>
  <c r="AM296" i="10"/>
  <c r="AL296" i="10"/>
  <c r="AK296" i="10"/>
  <c r="AJ296" i="10"/>
  <c r="AM295" i="10"/>
  <c r="AL295" i="10"/>
  <c r="AK295" i="10"/>
  <c r="AJ295" i="10"/>
  <c r="AM294" i="10"/>
  <c r="AL294" i="10"/>
  <c r="AK294" i="10"/>
  <c r="AJ294" i="10"/>
  <c r="AM293" i="10"/>
  <c r="AL293" i="10"/>
  <c r="AK293" i="10"/>
  <c r="AJ293" i="10"/>
  <c r="AM292" i="10"/>
  <c r="AL292" i="10"/>
  <c r="AK292" i="10"/>
  <c r="AJ292" i="10"/>
  <c r="AM291" i="10"/>
  <c r="AL291" i="10"/>
  <c r="AK291" i="10"/>
  <c r="AJ291" i="10"/>
  <c r="AM290" i="10"/>
  <c r="AL290" i="10"/>
  <c r="AK290" i="10"/>
  <c r="AJ290" i="10"/>
  <c r="AM289" i="10"/>
  <c r="AL289" i="10"/>
  <c r="AK289" i="10"/>
  <c r="AJ289" i="10"/>
  <c r="AM288" i="10"/>
  <c r="AL288" i="10"/>
  <c r="AK288" i="10"/>
  <c r="AJ288" i="10"/>
  <c r="AM287" i="10"/>
  <c r="AL287" i="10"/>
  <c r="AK287" i="10"/>
  <c r="AJ287" i="10"/>
  <c r="AM286" i="10"/>
  <c r="AL286" i="10"/>
  <c r="AK286" i="10"/>
  <c r="AJ286" i="10"/>
  <c r="AM285" i="10"/>
  <c r="AL285" i="10"/>
  <c r="AK285" i="10"/>
  <c r="AJ285" i="10"/>
  <c r="AM284" i="10"/>
  <c r="AL284" i="10"/>
  <c r="AK284" i="10"/>
  <c r="AJ284" i="10"/>
  <c r="AM283" i="10"/>
  <c r="AL283" i="10"/>
  <c r="AK283" i="10"/>
  <c r="AJ283" i="10"/>
  <c r="AM282" i="10"/>
  <c r="AL282" i="10"/>
  <c r="AK282" i="10"/>
  <c r="AJ282" i="10"/>
  <c r="AM281" i="10"/>
  <c r="AL281" i="10"/>
  <c r="AK281" i="10"/>
  <c r="AJ281" i="10"/>
  <c r="AM280" i="10"/>
  <c r="AL280" i="10"/>
  <c r="AK280" i="10"/>
  <c r="AJ280" i="10"/>
  <c r="AM279" i="10"/>
  <c r="AL279" i="10"/>
  <c r="AK279" i="10"/>
  <c r="AJ279" i="10"/>
  <c r="AM278" i="10"/>
  <c r="AL278" i="10"/>
  <c r="AK278" i="10"/>
  <c r="AJ278" i="10"/>
  <c r="AM277" i="10"/>
  <c r="AL277" i="10"/>
  <c r="AK277" i="10"/>
  <c r="AJ277" i="10"/>
  <c r="AM276" i="10"/>
  <c r="AL276" i="10"/>
  <c r="AK276" i="10"/>
  <c r="AJ276" i="10"/>
  <c r="AM275" i="10"/>
  <c r="AL275" i="10"/>
  <c r="AK275" i="10"/>
  <c r="AJ275" i="10"/>
  <c r="AM274" i="10"/>
  <c r="AL274" i="10"/>
  <c r="AK274" i="10"/>
  <c r="AJ274" i="10"/>
  <c r="AM273" i="10"/>
  <c r="AL273" i="10"/>
  <c r="AK273" i="10"/>
  <c r="AJ273" i="10"/>
  <c r="AM272" i="10"/>
  <c r="AL272" i="10"/>
  <c r="AK272" i="10"/>
  <c r="AJ272" i="10"/>
  <c r="AM271" i="10"/>
  <c r="AL271" i="10"/>
  <c r="AK271" i="10"/>
  <c r="AJ271" i="10"/>
  <c r="AM270" i="10"/>
  <c r="AL270" i="10"/>
  <c r="AK270" i="10"/>
  <c r="AJ270" i="10"/>
  <c r="AM269" i="10"/>
  <c r="AL269" i="10"/>
  <c r="AK269" i="10"/>
  <c r="AJ269" i="10"/>
  <c r="AM268" i="10"/>
  <c r="AL268" i="10"/>
  <c r="AK268" i="10"/>
  <c r="AJ268" i="10"/>
  <c r="AM267" i="10"/>
  <c r="AL267" i="10"/>
  <c r="AK267" i="10"/>
  <c r="AJ267" i="10"/>
  <c r="AM266" i="10"/>
  <c r="AL266" i="10"/>
  <c r="AK266" i="10"/>
  <c r="AJ266" i="10"/>
  <c r="AM265" i="10"/>
  <c r="AL265" i="10"/>
  <c r="AK265" i="10"/>
  <c r="AJ265" i="10"/>
  <c r="AM264" i="10"/>
  <c r="AL264" i="10"/>
  <c r="AK264" i="10"/>
  <c r="AJ264" i="10"/>
  <c r="AM263" i="10"/>
  <c r="AL263" i="10"/>
  <c r="AK263" i="10"/>
  <c r="AJ263" i="10"/>
  <c r="AM262" i="10"/>
  <c r="AL262" i="10"/>
  <c r="AK262" i="10"/>
  <c r="AJ262" i="10"/>
  <c r="AM261" i="10"/>
  <c r="AL261" i="10"/>
  <c r="AK261" i="10"/>
  <c r="AJ261" i="10"/>
  <c r="AM260" i="10"/>
  <c r="AL260" i="10"/>
  <c r="AK260" i="10"/>
  <c r="AJ260" i="10"/>
  <c r="AM259" i="10"/>
  <c r="AL259" i="10"/>
  <c r="AK259" i="10"/>
  <c r="AJ259" i="10"/>
  <c r="AM258" i="10"/>
  <c r="AL258" i="10"/>
  <c r="AK258" i="10"/>
  <c r="AJ258" i="10"/>
  <c r="AM257" i="10"/>
  <c r="AL257" i="10"/>
  <c r="AK257" i="10"/>
  <c r="AJ257" i="10"/>
  <c r="AM256" i="10"/>
  <c r="AL256" i="10"/>
  <c r="AK256" i="10"/>
  <c r="AJ256" i="10"/>
  <c r="AM255" i="10"/>
  <c r="AL255" i="10"/>
  <c r="AK255" i="10"/>
  <c r="AJ255" i="10"/>
  <c r="AM254" i="10"/>
  <c r="AL254" i="10"/>
  <c r="AK254" i="10"/>
  <c r="AJ254" i="10"/>
  <c r="AM253" i="10"/>
  <c r="AL253" i="10"/>
  <c r="AK253" i="10"/>
  <c r="AJ253" i="10"/>
  <c r="AM252" i="10"/>
  <c r="AL252" i="10"/>
  <c r="AK252" i="10"/>
  <c r="AJ252" i="10"/>
  <c r="AM251" i="10"/>
  <c r="AL251" i="10"/>
  <c r="AK251" i="10"/>
  <c r="AJ251" i="10"/>
  <c r="AM250" i="10"/>
  <c r="AL250" i="10"/>
  <c r="AK250" i="10"/>
  <c r="AJ250" i="10"/>
  <c r="AM249" i="10"/>
  <c r="AL249" i="10"/>
  <c r="AK249" i="10"/>
  <c r="AJ249" i="10"/>
  <c r="AM248" i="10"/>
  <c r="AL248" i="10"/>
  <c r="AK248" i="10"/>
  <c r="AJ248" i="10"/>
  <c r="AM247" i="10"/>
  <c r="AL247" i="10"/>
  <c r="AK247" i="10"/>
  <c r="AJ247" i="10"/>
  <c r="AM246" i="10"/>
  <c r="AL246" i="10"/>
  <c r="AK246" i="10"/>
  <c r="AJ246" i="10"/>
  <c r="AM245" i="10"/>
  <c r="AL245" i="10"/>
  <c r="AK245" i="10"/>
  <c r="AJ245" i="10"/>
  <c r="AM244" i="10"/>
  <c r="AL244" i="10"/>
  <c r="AK244" i="10"/>
  <c r="AJ244" i="10"/>
  <c r="AM243" i="10"/>
  <c r="AL243" i="10"/>
  <c r="AK243" i="10"/>
  <c r="AJ243" i="10"/>
  <c r="AM242" i="10"/>
  <c r="AL242" i="10"/>
  <c r="AK242" i="10"/>
  <c r="AJ242" i="10"/>
  <c r="AM241" i="10"/>
  <c r="AL241" i="10"/>
  <c r="AK241" i="10"/>
  <c r="AJ241" i="10"/>
  <c r="AM240" i="10"/>
  <c r="AL240" i="10"/>
  <c r="AK240" i="10"/>
  <c r="AJ240" i="10"/>
  <c r="AM239" i="10"/>
  <c r="AL239" i="10"/>
  <c r="AK239" i="10"/>
  <c r="AJ239" i="10"/>
  <c r="AM238" i="10"/>
  <c r="AL238" i="10"/>
  <c r="AK238" i="10"/>
  <c r="AJ238" i="10"/>
  <c r="AM237" i="10"/>
  <c r="AL237" i="10"/>
  <c r="AK237" i="10"/>
  <c r="AJ237" i="10"/>
  <c r="AM236" i="10"/>
  <c r="AL236" i="10"/>
  <c r="AK236" i="10"/>
  <c r="AJ236" i="10"/>
  <c r="AM235" i="10"/>
  <c r="AL235" i="10"/>
  <c r="AK235" i="10"/>
  <c r="AJ235" i="10"/>
  <c r="AM234" i="10"/>
  <c r="AL234" i="10"/>
  <c r="AK234" i="10"/>
  <c r="AJ234" i="10"/>
  <c r="AM233" i="10"/>
  <c r="AL233" i="10"/>
  <c r="AK233" i="10"/>
  <c r="AJ233" i="10"/>
  <c r="AM232" i="10"/>
  <c r="AL232" i="10"/>
  <c r="AK232" i="10"/>
  <c r="AJ232" i="10"/>
  <c r="AM231" i="10"/>
  <c r="AL231" i="10"/>
  <c r="AK231" i="10"/>
  <c r="AJ231" i="10"/>
  <c r="AM230" i="10"/>
  <c r="AL230" i="10"/>
  <c r="AK230" i="10"/>
  <c r="AJ230" i="10"/>
  <c r="AM229" i="10"/>
  <c r="AL229" i="10"/>
  <c r="AK229" i="10"/>
  <c r="AJ229" i="10"/>
  <c r="AM228" i="10"/>
  <c r="AL228" i="10"/>
  <c r="AK228" i="10"/>
  <c r="AJ228" i="10"/>
  <c r="AM227" i="10"/>
  <c r="AL227" i="10"/>
  <c r="AK227" i="10"/>
  <c r="AJ227" i="10"/>
  <c r="AM226" i="10"/>
  <c r="AL226" i="10"/>
  <c r="AK226" i="10"/>
  <c r="AJ226" i="10"/>
  <c r="AM225" i="10"/>
  <c r="AL225" i="10"/>
  <c r="AK225" i="10"/>
  <c r="AJ225" i="10"/>
  <c r="AM224" i="10"/>
  <c r="AL224" i="10"/>
  <c r="AK224" i="10"/>
  <c r="AJ224" i="10"/>
  <c r="AM223" i="10"/>
  <c r="AL223" i="10"/>
  <c r="AK223" i="10"/>
  <c r="AJ223" i="10"/>
  <c r="AM222" i="10"/>
  <c r="AL222" i="10"/>
  <c r="AK222" i="10"/>
  <c r="AJ222" i="10"/>
  <c r="AM221" i="10"/>
  <c r="AL221" i="10"/>
  <c r="AK221" i="10"/>
  <c r="AJ221" i="10"/>
  <c r="AM220" i="10"/>
  <c r="AL220" i="10"/>
  <c r="AK220" i="10"/>
  <c r="AJ220" i="10"/>
  <c r="AM219" i="10"/>
  <c r="AL219" i="10"/>
  <c r="AK219" i="10"/>
  <c r="AJ219" i="10"/>
  <c r="AM218" i="10"/>
  <c r="AL218" i="10"/>
  <c r="AK218" i="10"/>
  <c r="AJ218" i="10"/>
  <c r="AM217" i="10"/>
  <c r="AL217" i="10"/>
  <c r="AK217" i="10"/>
  <c r="AJ217" i="10"/>
  <c r="AM216" i="10"/>
  <c r="AL216" i="10"/>
  <c r="AK216" i="10"/>
  <c r="AJ216" i="10"/>
  <c r="AM215" i="10"/>
  <c r="AL215" i="10"/>
  <c r="AK215" i="10"/>
  <c r="AJ215" i="10"/>
  <c r="AM214" i="10"/>
  <c r="AL214" i="10"/>
  <c r="AK214" i="10"/>
  <c r="AJ214" i="10"/>
  <c r="AM213" i="10"/>
  <c r="AL213" i="10"/>
  <c r="AK213" i="10"/>
  <c r="AJ213" i="10"/>
  <c r="AM212" i="10"/>
  <c r="AL212" i="10"/>
  <c r="AK212" i="10"/>
  <c r="AJ212" i="10"/>
  <c r="AM211" i="10"/>
  <c r="AL211" i="10"/>
  <c r="AK211" i="10"/>
  <c r="AJ211" i="10"/>
  <c r="AM210" i="10"/>
  <c r="AL210" i="10"/>
  <c r="AK210" i="10"/>
  <c r="AJ210" i="10"/>
  <c r="AM209" i="10"/>
  <c r="AL209" i="10"/>
  <c r="AK209" i="10"/>
  <c r="AJ209" i="10"/>
  <c r="AM208" i="10"/>
  <c r="AL208" i="10"/>
  <c r="AK208" i="10"/>
  <c r="AJ208" i="10"/>
  <c r="AM207" i="10"/>
  <c r="AL207" i="10"/>
  <c r="AK207" i="10"/>
  <c r="AJ207" i="10"/>
  <c r="AM206" i="10"/>
  <c r="AL206" i="10"/>
  <c r="AK206" i="10"/>
  <c r="AJ206" i="10"/>
  <c r="AM205" i="10"/>
  <c r="AL205" i="10"/>
  <c r="AK205" i="10"/>
  <c r="AJ205" i="10"/>
  <c r="AM204" i="10"/>
  <c r="AL204" i="10"/>
  <c r="AK204" i="10"/>
  <c r="AJ204" i="10"/>
  <c r="AM203" i="10"/>
  <c r="AL203" i="10"/>
  <c r="AK203" i="10"/>
  <c r="AJ203" i="10"/>
  <c r="AM202" i="10"/>
  <c r="AL202" i="10"/>
  <c r="AK202" i="10"/>
  <c r="AJ202" i="10"/>
  <c r="AM201" i="10"/>
  <c r="AL201" i="10"/>
  <c r="AK201" i="10"/>
  <c r="AJ201" i="10"/>
  <c r="AM200" i="10"/>
  <c r="AL200" i="10"/>
  <c r="AK200" i="10"/>
  <c r="AJ200" i="10"/>
  <c r="AM199" i="10"/>
  <c r="AL199" i="10"/>
  <c r="AK199" i="10"/>
  <c r="AJ199" i="10"/>
  <c r="AM198" i="10"/>
  <c r="AL198" i="10"/>
  <c r="AK198" i="10"/>
  <c r="AJ198" i="10"/>
  <c r="AM197" i="10"/>
  <c r="AL197" i="10"/>
  <c r="AK197" i="10"/>
  <c r="AJ197" i="10"/>
  <c r="AM196" i="10"/>
  <c r="AL196" i="10"/>
  <c r="AK196" i="10"/>
  <c r="AJ196" i="10"/>
  <c r="AM195" i="10"/>
  <c r="AL195" i="10"/>
  <c r="AK195" i="10"/>
  <c r="AJ195" i="10"/>
  <c r="AM194" i="10"/>
  <c r="AL194" i="10"/>
  <c r="AK194" i="10"/>
  <c r="AJ194" i="10"/>
  <c r="AM193" i="10"/>
  <c r="AL193" i="10"/>
  <c r="AK193" i="10"/>
  <c r="AJ193" i="10"/>
  <c r="AM192" i="10"/>
  <c r="AL192" i="10"/>
  <c r="AK192" i="10"/>
  <c r="AJ192" i="10"/>
  <c r="AM191" i="10"/>
  <c r="AL191" i="10"/>
  <c r="AK191" i="10"/>
  <c r="AJ191" i="10"/>
  <c r="AM190" i="10"/>
  <c r="AL190" i="10"/>
  <c r="AK190" i="10"/>
  <c r="AJ190" i="10"/>
  <c r="AM189" i="10"/>
  <c r="AL189" i="10"/>
  <c r="AK189" i="10"/>
  <c r="AJ189" i="10"/>
  <c r="AM188" i="10"/>
  <c r="AL188" i="10"/>
  <c r="AK188" i="10"/>
  <c r="AJ188" i="10"/>
  <c r="AM187" i="10"/>
  <c r="AL187" i="10"/>
  <c r="AK187" i="10"/>
  <c r="AJ187" i="10"/>
  <c r="AM186" i="10"/>
  <c r="AL186" i="10"/>
  <c r="AK186" i="10"/>
  <c r="AJ186" i="10"/>
  <c r="AM185" i="10"/>
  <c r="AL185" i="10"/>
  <c r="AK185" i="10"/>
  <c r="AJ185" i="10"/>
  <c r="AM184" i="10"/>
  <c r="AL184" i="10"/>
  <c r="AK184" i="10"/>
  <c r="AJ184" i="10"/>
  <c r="AM183" i="10"/>
  <c r="AL183" i="10"/>
  <c r="AK183" i="10"/>
  <c r="AJ183" i="10"/>
  <c r="AM182" i="10"/>
  <c r="AL182" i="10"/>
  <c r="AK182" i="10"/>
  <c r="AJ182" i="10"/>
  <c r="AM181" i="10"/>
  <c r="AL181" i="10"/>
  <c r="AK181" i="10"/>
  <c r="AJ181" i="10"/>
  <c r="AM180" i="10"/>
  <c r="AL180" i="10"/>
  <c r="AK180" i="10"/>
  <c r="AJ180" i="10"/>
  <c r="AM179" i="10"/>
  <c r="AL179" i="10"/>
  <c r="AK179" i="10"/>
  <c r="AJ179" i="10"/>
  <c r="AM178" i="10"/>
  <c r="AL178" i="10"/>
  <c r="AK178" i="10"/>
  <c r="AJ178" i="10"/>
  <c r="AM177" i="10"/>
  <c r="AL177" i="10"/>
  <c r="AK177" i="10"/>
  <c r="AJ177" i="10"/>
  <c r="AM176" i="10"/>
  <c r="AL176" i="10"/>
  <c r="AK176" i="10"/>
  <c r="AJ176" i="10"/>
  <c r="AM175" i="10"/>
  <c r="AL175" i="10"/>
  <c r="AK175" i="10"/>
  <c r="AJ175" i="10"/>
  <c r="AM174" i="10"/>
  <c r="AL174" i="10"/>
  <c r="AK174" i="10"/>
  <c r="AJ174" i="10"/>
  <c r="AM173" i="10"/>
  <c r="AL173" i="10"/>
  <c r="AK173" i="10"/>
  <c r="AJ173" i="10"/>
  <c r="AM172" i="10"/>
  <c r="AL172" i="10"/>
  <c r="AK172" i="10"/>
  <c r="AJ172" i="10"/>
  <c r="AM171" i="10"/>
  <c r="AL171" i="10"/>
  <c r="AK171" i="10"/>
  <c r="AJ171" i="10"/>
  <c r="AM170" i="10"/>
  <c r="AL170" i="10"/>
  <c r="AK170" i="10"/>
  <c r="AJ170" i="10"/>
  <c r="AM169" i="10"/>
  <c r="AL169" i="10"/>
  <c r="AK169" i="10"/>
  <c r="AJ169" i="10"/>
  <c r="AM168" i="10"/>
  <c r="AL168" i="10"/>
  <c r="AK168" i="10"/>
  <c r="AJ168" i="10"/>
  <c r="AM167" i="10"/>
  <c r="AL167" i="10"/>
  <c r="AK167" i="10"/>
  <c r="AJ167" i="10"/>
  <c r="AM166" i="10"/>
  <c r="AL166" i="10"/>
  <c r="AK166" i="10"/>
  <c r="AJ166" i="10"/>
  <c r="AM165" i="10"/>
  <c r="AL165" i="10"/>
  <c r="AK165" i="10"/>
  <c r="AJ165" i="10"/>
  <c r="AM164" i="10"/>
  <c r="AL164" i="10"/>
  <c r="AK164" i="10"/>
  <c r="AJ164" i="10"/>
  <c r="AM163" i="10"/>
  <c r="AL163" i="10"/>
  <c r="AK163" i="10"/>
  <c r="AJ163" i="10"/>
  <c r="AM162" i="10"/>
  <c r="AL162" i="10"/>
  <c r="AK162" i="10"/>
  <c r="AJ162" i="10"/>
  <c r="AM161" i="10"/>
  <c r="AL161" i="10"/>
  <c r="AK161" i="10"/>
  <c r="AJ161" i="10"/>
  <c r="AM160" i="10"/>
  <c r="AL160" i="10"/>
  <c r="AK160" i="10"/>
  <c r="AJ160" i="10"/>
  <c r="AM159" i="10"/>
  <c r="AL159" i="10"/>
  <c r="AK159" i="10"/>
  <c r="AJ159" i="10"/>
  <c r="AM158" i="10"/>
  <c r="AL158" i="10"/>
  <c r="AK158" i="10"/>
  <c r="AJ158" i="10"/>
  <c r="AM157" i="10"/>
  <c r="AL157" i="10"/>
  <c r="AK157" i="10"/>
  <c r="AJ157" i="10"/>
  <c r="AM156" i="10"/>
  <c r="AL156" i="10"/>
  <c r="AK156" i="10"/>
  <c r="AJ156" i="10"/>
  <c r="AM155" i="10"/>
  <c r="AL155" i="10"/>
  <c r="AK155" i="10"/>
  <c r="AJ155" i="10"/>
  <c r="AM154" i="10"/>
  <c r="AL154" i="10"/>
  <c r="AK154" i="10"/>
  <c r="AJ154" i="10"/>
  <c r="AM153" i="10"/>
  <c r="AL153" i="10"/>
  <c r="AK153" i="10"/>
  <c r="AJ153" i="10"/>
  <c r="AM152" i="10"/>
  <c r="AL152" i="10"/>
  <c r="AK152" i="10"/>
  <c r="AJ152" i="10"/>
  <c r="AM151" i="10"/>
  <c r="AL151" i="10"/>
  <c r="AK151" i="10"/>
  <c r="AJ151" i="10"/>
  <c r="AM150" i="10"/>
  <c r="AL150" i="10"/>
  <c r="AK150" i="10"/>
  <c r="AJ150" i="10"/>
  <c r="AM149" i="10"/>
  <c r="AL149" i="10"/>
  <c r="AK149" i="10"/>
  <c r="AJ149" i="10"/>
  <c r="AM148" i="10"/>
  <c r="AL148" i="10"/>
  <c r="AK148" i="10"/>
  <c r="AJ148" i="10"/>
  <c r="AM147" i="10"/>
  <c r="AL147" i="10"/>
  <c r="AK147" i="10"/>
  <c r="AJ147" i="10"/>
  <c r="AM146" i="10"/>
  <c r="AL146" i="10"/>
  <c r="AK146" i="10"/>
  <c r="AJ146" i="10"/>
  <c r="AM145" i="10"/>
  <c r="AL145" i="10"/>
  <c r="AK145" i="10"/>
  <c r="AJ145" i="10"/>
  <c r="AM144" i="10"/>
  <c r="AL144" i="10"/>
  <c r="AK144" i="10"/>
  <c r="AJ144" i="10"/>
  <c r="AM143" i="10"/>
  <c r="AL143" i="10"/>
  <c r="AK143" i="10"/>
  <c r="AJ143" i="10"/>
  <c r="AM142" i="10"/>
  <c r="AL142" i="10"/>
  <c r="AK142" i="10"/>
  <c r="AJ142" i="10"/>
  <c r="AM141" i="10"/>
  <c r="AL141" i="10"/>
  <c r="AK141" i="10"/>
  <c r="AJ141" i="10"/>
  <c r="AM140" i="10"/>
  <c r="AL140" i="10"/>
  <c r="AK140" i="10"/>
  <c r="AJ140" i="10"/>
  <c r="AM139" i="10"/>
  <c r="AL139" i="10"/>
  <c r="AK139" i="10"/>
  <c r="AJ139" i="10"/>
  <c r="AM138" i="10"/>
  <c r="AL138" i="10"/>
  <c r="AK138" i="10"/>
  <c r="AJ138" i="10"/>
  <c r="AM137" i="10"/>
  <c r="AL137" i="10"/>
  <c r="AK137" i="10"/>
  <c r="AJ137" i="10"/>
  <c r="AM136" i="10"/>
  <c r="AL136" i="10"/>
  <c r="AK136" i="10"/>
  <c r="AJ136" i="10"/>
  <c r="AM135" i="10"/>
  <c r="AL135" i="10"/>
  <c r="AK135" i="10"/>
  <c r="AJ135" i="10"/>
  <c r="AM134" i="10"/>
  <c r="AL134" i="10"/>
  <c r="AK134" i="10"/>
  <c r="AJ134" i="10"/>
  <c r="AM133" i="10"/>
  <c r="AL133" i="10"/>
  <c r="AK133" i="10"/>
  <c r="AJ133" i="10"/>
  <c r="AM132" i="10"/>
  <c r="AL132" i="10"/>
  <c r="AK132" i="10"/>
  <c r="AJ132" i="10"/>
  <c r="AM131" i="10"/>
  <c r="AL131" i="10"/>
  <c r="AK131" i="10"/>
  <c r="AJ131" i="10"/>
  <c r="AM130" i="10"/>
  <c r="AL130" i="10"/>
  <c r="AK130" i="10"/>
  <c r="AJ130" i="10"/>
  <c r="AM129" i="10"/>
  <c r="AL129" i="10"/>
  <c r="AK129" i="10"/>
  <c r="AJ129" i="10"/>
  <c r="AM128" i="10"/>
  <c r="AL128" i="10"/>
  <c r="AK128" i="10"/>
  <c r="AJ128" i="10"/>
  <c r="AM127" i="10"/>
  <c r="AL127" i="10"/>
  <c r="AK127" i="10"/>
  <c r="AJ127" i="10"/>
  <c r="AM126" i="10"/>
  <c r="AL126" i="10"/>
  <c r="AK126" i="10"/>
  <c r="AJ126" i="10"/>
  <c r="AM125" i="10"/>
  <c r="AL125" i="10"/>
  <c r="AK125" i="10"/>
  <c r="AJ125" i="10"/>
  <c r="AM124" i="10"/>
  <c r="AL124" i="10"/>
  <c r="AK124" i="10"/>
  <c r="AJ124" i="10"/>
  <c r="AM123" i="10"/>
  <c r="AL123" i="10"/>
  <c r="AK123" i="10"/>
  <c r="AJ123" i="10"/>
  <c r="AM122" i="10"/>
  <c r="AL122" i="10"/>
  <c r="AK122" i="10"/>
  <c r="AJ122" i="10"/>
  <c r="AM121" i="10"/>
  <c r="AL121" i="10"/>
  <c r="AK121" i="10"/>
  <c r="AJ121" i="10"/>
  <c r="AM120" i="10"/>
  <c r="AL120" i="10"/>
  <c r="AK120" i="10"/>
  <c r="AJ120" i="10"/>
  <c r="AM119" i="10"/>
  <c r="AL119" i="10"/>
  <c r="AK119" i="10"/>
  <c r="AJ119" i="10"/>
  <c r="AM118" i="10"/>
  <c r="AL118" i="10"/>
  <c r="AK118" i="10"/>
  <c r="AJ118" i="10"/>
  <c r="AM117" i="10"/>
  <c r="AL117" i="10"/>
  <c r="AK117" i="10"/>
  <c r="AJ117" i="10"/>
  <c r="AM116" i="10"/>
  <c r="AL116" i="10"/>
  <c r="AK116" i="10"/>
  <c r="AJ116" i="10"/>
  <c r="AM115" i="10"/>
  <c r="AL115" i="10"/>
  <c r="AK115" i="10"/>
  <c r="AJ115" i="10"/>
  <c r="AM114" i="10"/>
  <c r="AL114" i="10"/>
  <c r="AK114" i="10"/>
  <c r="AJ114" i="10"/>
  <c r="AM113" i="10"/>
  <c r="AL113" i="10"/>
  <c r="AK113" i="10"/>
  <c r="AJ113" i="10"/>
  <c r="AM112" i="10"/>
  <c r="AL112" i="10"/>
  <c r="AK112" i="10"/>
  <c r="AJ112" i="10"/>
  <c r="AM111" i="10"/>
  <c r="AL111" i="10"/>
  <c r="AK111" i="10"/>
  <c r="AJ111" i="10"/>
  <c r="AM110" i="10"/>
  <c r="AL110" i="10"/>
  <c r="AK110" i="10"/>
  <c r="AJ110" i="10"/>
  <c r="AM109" i="10"/>
  <c r="AL109" i="10"/>
  <c r="AK109" i="10"/>
  <c r="AJ109" i="10"/>
  <c r="AM108" i="10"/>
  <c r="AL108" i="10"/>
  <c r="AK108" i="10"/>
  <c r="AJ108" i="10"/>
  <c r="AM107" i="10"/>
  <c r="AL107" i="10"/>
  <c r="AK107" i="10"/>
  <c r="AJ107" i="10"/>
  <c r="AM106" i="10"/>
  <c r="AL106" i="10"/>
  <c r="AK106" i="10"/>
  <c r="AJ106" i="10"/>
  <c r="AM105" i="10"/>
  <c r="AL105" i="10"/>
  <c r="AK105" i="10"/>
  <c r="AJ105" i="10"/>
  <c r="AM104" i="10"/>
  <c r="AL104" i="10"/>
  <c r="AK104" i="10"/>
  <c r="AJ104" i="10"/>
  <c r="AM103" i="10"/>
  <c r="AL103" i="10"/>
  <c r="AK103" i="10"/>
  <c r="AJ103" i="10"/>
  <c r="AM102" i="10"/>
  <c r="AL102" i="10"/>
  <c r="AK102" i="10"/>
  <c r="AJ102" i="10"/>
  <c r="AM101" i="10"/>
  <c r="AL101" i="10"/>
  <c r="AK101" i="10"/>
  <c r="AJ101" i="10"/>
  <c r="AM100" i="10"/>
  <c r="AL100" i="10"/>
  <c r="AK100" i="10"/>
  <c r="AJ100" i="10"/>
  <c r="AM99" i="10"/>
  <c r="AL99" i="10"/>
  <c r="AK99" i="10"/>
  <c r="AJ99" i="10"/>
  <c r="AM98" i="10"/>
  <c r="AL98" i="10"/>
  <c r="AK98" i="10"/>
  <c r="AJ98" i="10"/>
  <c r="AM97" i="10"/>
  <c r="AL97" i="10"/>
  <c r="AK97" i="10"/>
  <c r="AJ97" i="10"/>
  <c r="AM96" i="10"/>
  <c r="AL96" i="10"/>
  <c r="AK96" i="10"/>
  <c r="AJ96" i="10"/>
  <c r="AM95" i="10"/>
  <c r="AL95" i="10"/>
  <c r="AK95" i="10"/>
  <c r="AJ95" i="10"/>
  <c r="AM94" i="10"/>
  <c r="AL94" i="10"/>
  <c r="AK94" i="10"/>
  <c r="AJ94" i="10"/>
  <c r="AM93" i="10"/>
  <c r="AL93" i="10"/>
  <c r="AK93" i="10"/>
  <c r="AJ93" i="10"/>
  <c r="AM92" i="10"/>
  <c r="AL92" i="10"/>
  <c r="AK92" i="10"/>
  <c r="AJ92" i="10"/>
  <c r="AM91" i="10"/>
  <c r="AL91" i="10"/>
  <c r="AK91" i="10"/>
  <c r="AJ91" i="10"/>
  <c r="AM90" i="10"/>
  <c r="AL90" i="10"/>
  <c r="AK90" i="10"/>
  <c r="AJ90" i="10"/>
  <c r="AM89" i="10"/>
  <c r="AL89" i="10"/>
  <c r="AK89" i="10"/>
  <c r="AJ89" i="10"/>
  <c r="AM88" i="10"/>
  <c r="AL88" i="10"/>
  <c r="AK88" i="10"/>
  <c r="AJ88" i="10"/>
  <c r="AM87" i="10"/>
  <c r="AL87" i="10"/>
  <c r="AK87" i="10"/>
  <c r="AJ87" i="10"/>
  <c r="AM86" i="10"/>
  <c r="AL86" i="10"/>
  <c r="AK86" i="10"/>
  <c r="AJ86" i="10"/>
  <c r="AM85" i="10"/>
  <c r="AL85" i="10"/>
  <c r="AK85" i="10"/>
  <c r="AJ85" i="10"/>
  <c r="AM84" i="10"/>
  <c r="AL84" i="10"/>
  <c r="AK84" i="10"/>
  <c r="AJ84" i="10"/>
  <c r="AM83" i="10"/>
  <c r="AL83" i="10"/>
  <c r="AK83" i="10"/>
  <c r="AJ83" i="10"/>
  <c r="AM82" i="10"/>
  <c r="AL82" i="10"/>
  <c r="AK82" i="10"/>
  <c r="AJ82" i="10"/>
  <c r="AM81" i="10"/>
  <c r="AL81" i="10"/>
  <c r="AK81" i="10"/>
  <c r="AJ81" i="10"/>
  <c r="AM80" i="10"/>
  <c r="AL80" i="10"/>
  <c r="AK80" i="10"/>
  <c r="AJ80" i="10"/>
  <c r="AM79" i="10"/>
  <c r="AL79" i="10"/>
  <c r="AK79" i="10"/>
  <c r="AJ79" i="10"/>
  <c r="AM78" i="10"/>
  <c r="AL78" i="10"/>
  <c r="AK78" i="10"/>
  <c r="AJ78" i="10"/>
  <c r="AM77" i="10"/>
  <c r="AL77" i="10"/>
  <c r="AK77" i="10"/>
  <c r="AJ77" i="10"/>
  <c r="AM76" i="10"/>
  <c r="AL76" i="10"/>
  <c r="AK76" i="10"/>
  <c r="AJ76" i="10"/>
  <c r="AM75" i="10"/>
  <c r="AL75" i="10"/>
  <c r="AK75" i="10"/>
  <c r="AJ75" i="10"/>
  <c r="AM74" i="10"/>
  <c r="AL74" i="10"/>
  <c r="AK74" i="10"/>
  <c r="AJ74" i="10"/>
  <c r="AM73" i="10"/>
  <c r="AL73" i="10"/>
  <c r="AK73" i="10"/>
  <c r="AJ73" i="10"/>
  <c r="AM72" i="10"/>
  <c r="AL72" i="10"/>
  <c r="AK72" i="10"/>
  <c r="AJ72" i="10"/>
  <c r="AM71" i="10"/>
  <c r="AL71" i="10"/>
  <c r="AK71" i="10"/>
  <c r="AJ71" i="10"/>
  <c r="AM70" i="10"/>
  <c r="AL70" i="10"/>
  <c r="AK70" i="10"/>
  <c r="AJ70" i="10"/>
  <c r="AM69" i="10"/>
  <c r="AL69" i="10"/>
  <c r="AK69" i="10"/>
  <c r="AJ69" i="10"/>
  <c r="AM68" i="10"/>
  <c r="AL68" i="10"/>
  <c r="AK68" i="10"/>
  <c r="AJ68" i="10"/>
  <c r="AM67" i="10"/>
  <c r="AL67" i="10"/>
  <c r="AK67" i="10"/>
  <c r="AJ67" i="10"/>
  <c r="AM66" i="10"/>
  <c r="AL66" i="10"/>
  <c r="AK66" i="10"/>
  <c r="AJ66" i="10"/>
  <c r="AM65" i="10"/>
  <c r="AL65" i="10"/>
  <c r="AK65" i="10"/>
  <c r="AJ65" i="10"/>
  <c r="AM64" i="10"/>
  <c r="AL64" i="10"/>
  <c r="AK64" i="10"/>
  <c r="AJ64" i="10"/>
  <c r="AM63" i="10"/>
  <c r="AL63" i="10"/>
  <c r="AK63" i="10"/>
  <c r="AJ63" i="10"/>
  <c r="AM62" i="10"/>
  <c r="AL62" i="10"/>
  <c r="AK62" i="10"/>
  <c r="AJ62" i="10"/>
  <c r="AM61" i="10"/>
  <c r="AL61" i="10"/>
  <c r="AK61" i="10"/>
  <c r="AJ61" i="10"/>
  <c r="AM60" i="10"/>
  <c r="AL60" i="10"/>
  <c r="AK60" i="10"/>
  <c r="AJ60" i="10"/>
  <c r="AM59" i="10"/>
  <c r="AL59" i="10"/>
  <c r="AK59" i="10"/>
  <c r="AJ59" i="10"/>
  <c r="AM58" i="10"/>
  <c r="AL58" i="10"/>
  <c r="AK58" i="10"/>
  <c r="AJ58" i="10"/>
  <c r="AM57" i="10"/>
  <c r="AL57" i="10"/>
  <c r="AK57" i="10"/>
  <c r="AJ57" i="10"/>
  <c r="AM56" i="10"/>
  <c r="AL56" i="10"/>
  <c r="AK56" i="10"/>
  <c r="AJ56" i="10"/>
  <c r="AM55" i="10"/>
  <c r="AL55" i="10"/>
  <c r="AK55" i="10"/>
  <c r="AJ55" i="10"/>
  <c r="AM54" i="10"/>
  <c r="AL54" i="10"/>
  <c r="AK54" i="10"/>
  <c r="AJ54" i="10"/>
  <c r="AM53" i="10"/>
  <c r="AL53" i="10"/>
  <c r="AK53" i="10"/>
  <c r="AJ53" i="10"/>
  <c r="AM52" i="10"/>
  <c r="AL52" i="10"/>
  <c r="AK52" i="10"/>
  <c r="AJ52" i="10"/>
  <c r="AM51" i="10"/>
  <c r="AL51" i="10"/>
  <c r="AK51" i="10"/>
  <c r="AJ51" i="10"/>
  <c r="AM50" i="10"/>
  <c r="AL50" i="10"/>
  <c r="AK50" i="10"/>
  <c r="AJ50" i="10"/>
  <c r="AM49" i="10"/>
  <c r="AL49" i="10"/>
  <c r="AK49" i="10"/>
  <c r="AJ49" i="10"/>
  <c r="AM48" i="10"/>
  <c r="AL48" i="10"/>
  <c r="AK48" i="10"/>
  <c r="AJ48" i="10"/>
  <c r="AM47" i="10"/>
  <c r="AL47" i="10"/>
  <c r="AK47" i="10"/>
  <c r="AJ47" i="10"/>
  <c r="AM46" i="10"/>
  <c r="AL46" i="10"/>
  <c r="AK46" i="10"/>
  <c r="AJ46" i="10"/>
  <c r="AM45" i="10"/>
  <c r="AL45" i="10"/>
  <c r="AK45" i="10"/>
  <c r="AJ45" i="10"/>
  <c r="AM44" i="10"/>
  <c r="AL44" i="10"/>
  <c r="AK44" i="10"/>
  <c r="AJ44" i="10"/>
  <c r="AM43" i="10"/>
  <c r="AL43" i="10"/>
  <c r="AK43" i="10"/>
  <c r="AJ43" i="10"/>
  <c r="AM42" i="10"/>
  <c r="AL42" i="10"/>
  <c r="AK42" i="10"/>
  <c r="AJ42" i="10"/>
  <c r="AM41" i="10"/>
  <c r="AL41" i="10"/>
  <c r="AK41" i="10"/>
  <c r="AJ41" i="10"/>
  <c r="AM40" i="10"/>
  <c r="AL40" i="10"/>
  <c r="AK40" i="10"/>
  <c r="AJ40" i="10"/>
  <c r="AM39" i="10"/>
  <c r="AL39" i="10"/>
  <c r="AK39" i="10"/>
  <c r="AJ39" i="10"/>
  <c r="AM38" i="10"/>
  <c r="AL38" i="10"/>
  <c r="AK38" i="10"/>
  <c r="AJ38" i="10"/>
  <c r="AM37" i="10"/>
  <c r="AL37" i="10"/>
  <c r="AK37" i="10"/>
  <c r="AJ37" i="10"/>
  <c r="AM36" i="10"/>
  <c r="AL36" i="10"/>
  <c r="AK36" i="10"/>
  <c r="AJ36" i="10"/>
  <c r="AM35" i="10"/>
  <c r="AL35" i="10"/>
  <c r="AK35" i="10"/>
  <c r="AJ35" i="10"/>
  <c r="AM34" i="10"/>
  <c r="AL34" i="10"/>
  <c r="AK34" i="10"/>
  <c r="AJ34" i="10"/>
  <c r="AM33" i="10"/>
  <c r="AL33" i="10"/>
  <c r="AK33" i="10"/>
  <c r="AJ33" i="10"/>
  <c r="AM32" i="10"/>
  <c r="AL32" i="10"/>
  <c r="AK32" i="10"/>
  <c r="AJ32" i="10"/>
  <c r="AM31" i="10"/>
  <c r="AL31" i="10"/>
  <c r="AK31" i="10"/>
  <c r="AJ31" i="10"/>
  <c r="AM30" i="10"/>
  <c r="AL30" i="10"/>
  <c r="AK30" i="10"/>
  <c r="AJ30" i="10"/>
  <c r="AM29" i="10"/>
  <c r="AL29" i="10"/>
  <c r="AK29" i="10"/>
  <c r="AJ29" i="10"/>
  <c r="AM28" i="10"/>
  <c r="AL28" i="10"/>
  <c r="AK28" i="10"/>
  <c r="AJ28" i="10"/>
  <c r="AM27" i="10"/>
  <c r="AL27" i="10"/>
  <c r="AK27" i="10"/>
  <c r="AJ27" i="10"/>
  <c r="AM26" i="10"/>
  <c r="AL26" i="10"/>
  <c r="AK26" i="10"/>
  <c r="AJ26" i="10"/>
  <c r="AM25" i="10"/>
  <c r="AL25" i="10"/>
  <c r="AK25" i="10"/>
  <c r="AJ25" i="10"/>
  <c r="AM24" i="10"/>
  <c r="AL24" i="10"/>
  <c r="AK24" i="10"/>
  <c r="AJ24" i="10"/>
  <c r="AM23" i="10"/>
  <c r="AL23" i="10"/>
  <c r="AK23" i="10"/>
  <c r="AJ23" i="10"/>
  <c r="AM22" i="10"/>
  <c r="AL22" i="10"/>
  <c r="AK22" i="10"/>
  <c r="AJ22" i="10"/>
  <c r="AM21" i="10"/>
  <c r="AL21" i="10"/>
  <c r="AK21" i="10"/>
  <c r="AJ21" i="10"/>
  <c r="AM20" i="10"/>
  <c r="AL20" i="10"/>
  <c r="AK20" i="10"/>
  <c r="AJ20" i="10"/>
  <c r="AM19" i="10"/>
  <c r="AL19" i="10"/>
  <c r="AK19" i="10"/>
  <c r="AJ19" i="10"/>
  <c r="AM18" i="10"/>
  <c r="AL18" i="10"/>
  <c r="AK18" i="10"/>
  <c r="AJ18" i="10"/>
  <c r="AM17" i="10"/>
  <c r="AL17" i="10"/>
  <c r="AK17" i="10"/>
  <c r="AJ17" i="10"/>
  <c r="AM16" i="10"/>
  <c r="AL16" i="10"/>
  <c r="AK16" i="10"/>
  <c r="AJ16" i="10"/>
  <c r="AM15" i="10"/>
  <c r="AL15" i="10"/>
  <c r="AK15" i="10"/>
  <c r="AJ15" i="10"/>
  <c r="AM14" i="10"/>
  <c r="AL14" i="10"/>
  <c r="AK14" i="10"/>
  <c r="AJ14" i="10"/>
  <c r="AM13" i="10"/>
  <c r="AL13" i="10"/>
  <c r="AK13" i="10"/>
  <c r="AJ13" i="10"/>
  <c r="AM12" i="10"/>
  <c r="AL12" i="10"/>
  <c r="AK12" i="10"/>
  <c r="AJ12" i="10"/>
  <c r="AM11" i="10"/>
  <c r="AL11" i="10"/>
  <c r="AK11" i="10"/>
  <c r="AJ11" i="10"/>
  <c r="AM10" i="10"/>
  <c r="AL10" i="10"/>
  <c r="AK10" i="10"/>
  <c r="AJ10" i="10"/>
  <c r="AM9" i="10"/>
  <c r="AL9" i="10"/>
  <c r="AK9" i="10"/>
  <c r="AJ9" i="10"/>
  <c r="AM8" i="10"/>
  <c r="AL8" i="10"/>
  <c r="AK8" i="10"/>
  <c r="AJ8" i="10"/>
  <c r="AM7" i="10"/>
  <c r="AL7" i="10"/>
  <c r="AK7" i="10"/>
  <c r="AJ7" i="10"/>
  <c r="AM6" i="10"/>
  <c r="AL6" i="10"/>
  <c r="AK6" i="10"/>
  <c r="AJ6" i="10"/>
  <c r="AM5" i="10"/>
  <c r="AL5" i="10"/>
  <c r="AK5" i="10"/>
  <c r="AJ5" i="10"/>
  <c r="AM4" i="10"/>
  <c r="AL4" i="10"/>
  <c r="AK4" i="10"/>
  <c r="AJ4" i="10"/>
  <c r="AM3" i="10"/>
  <c r="AL3" i="10"/>
  <c r="AK3" i="10"/>
  <c r="AJ3" i="10"/>
  <c r="M18" i="5"/>
  <c r="M17" i="5"/>
  <c r="M16" i="5"/>
  <c r="M15" i="5"/>
  <c r="M14" i="5"/>
  <c r="M13" i="5"/>
  <c r="M12" i="5"/>
  <c r="M11" i="5"/>
  <c r="M10" i="5"/>
  <c r="M9" i="5"/>
  <c r="L9" i="5"/>
  <c r="M8" i="5"/>
  <c r="M7" i="5"/>
  <c r="L6" i="5"/>
  <c r="M6" i="5" s="1"/>
  <c r="M5" i="5"/>
  <c r="M4" i="5"/>
  <c r="L3" i="5"/>
  <c r="M3" i="5" s="1"/>
  <c r="L13" i="2"/>
  <c r="K13" i="2"/>
  <c r="H13" i="2"/>
  <c r="B13" i="2"/>
  <c r="M13" i="2" s="1"/>
  <c r="B12" i="2"/>
  <c r="J11" i="2"/>
  <c r="B11" i="2"/>
  <c r="L11" i="2" s="1"/>
  <c r="B10" i="2"/>
  <c r="B5" i="2"/>
  <c r="I11" i="2" s="1"/>
  <c r="B122" i="1"/>
  <c r="B121" i="1"/>
  <c r="C93" i="1"/>
  <c r="D65" i="1"/>
  <c r="E60" i="1"/>
  <c r="D59" i="1"/>
  <c r="B51" i="1"/>
  <c r="E64" i="1" s="1"/>
  <c r="B49" i="1"/>
  <c r="E58" i="1" s="1"/>
  <c r="B30" i="1"/>
  <c r="B31" i="1" s="1"/>
  <c r="B29" i="1"/>
  <c r="B36" i="1" s="1"/>
  <c r="B23" i="1"/>
  <c r="C23" i="1" s="1"/>
  <c r="B22" i="1"/>
  <c r="B17" i="1"/>
  <c r="B18" i="1" s="1"/>
  <c r="B15" i="1"/>
  <c r="B13" i="1"/>
  <c r="B11" i="1"/>
  <c r="B16" i="1" s="1"/>
  <c r="B5" i="1"/>
  <c r="L103" i="1" l="1"/>
  <c r="L101" i="1"/>
  <c r="B37" i="1"/>
  <c r="B38" i="1"/>
  <c r="D92" i="1"/>
  <c r="M102" i="1" s="1"/>
  <c r="N84" i="1"/>
  <c r="D84" i="1" s="1"/>
  <c r="Q103" i="1" s="1"/>
  <c r="G103" i="1"/>
  <c r="I103" i="1" s="1"/>
  <c r="K103" i="1" s="1"/>
  <c r="D94" i="1"/>
  <c r="M104" i="1" s="1"/>
  <c r="N85" i="1"/>
  <c r="D85" i="1" s="1"/>
  <c r="Q104" i="1" s="1"/>
  <c r="G104" i="1"/>
  <c r="I104" i="1" s="1"/>
  <c r="K104" i="1" s="1"/>
  <c r="N83" i="1"/>
  <c r="D83" i="1" s="1"/>
  <c r="Q102" i="1" s="1"/>
  <c r="G102" i="1"/>
  <c r="D93" i="1"/>
  <c r="M103" i="1" s="1"/>
  <c r="B48" i="1"/>
  <c r="E59" i="1"/>
  <c r="E65" i="1"/>
  <c r="B123" i="1"/>
  <c r="B127" i="1" s="1"/>
  <c r="K11" i="2"/>
  <c r="I13" i="2"/>
  <c r="B50" i="1"/>
  <c r="D60" i="1"/>
  <c r="D66" i="1"/>
  <c r="M81" i="1"/>
  <c r="C81" i="1" s="1"/>
  <c r="P100" i="1" s="1"/>
  <c r="M83" i="1"/>
  <c r="C83" i="1" s="1"/>
  <c r="P102" i="1" s="1"/>
  <c r="M85" i="1"/>
  <c r="C85" i="1" s="1"/>
  <c r="P104" i="1" s="1"/>
  <c r="C94" i="1"/>
  <c r="L104" i="1" s="1"/>
  <c r="F103" i="1"/>
  <c r="H103" i="1" s="1"/>
  <c r="J103" i="1" s="1"/>
  <c r="J13" i="2"/>
  <c r="I102" i="1"/>
  <c r="K102" i="1" s="1"/>
  <c r="C89" i="1"/>
  <c r="L99" i="1" s="1"/>
  <c r="H12" i="2"/>
  <c r="M12" i="2" s="1"/>
  <c r="C90" i="1"/>
  <c r="L100" i="1" s="1"/>
  <c r="I10" i="2"/>
  <c r="M10" i="2" s="1"/>
  <c r="I12" i="2"/>
  <c r="E66" i="1"/>
  <c r="K10" i="2"/>
  <c r="J12" i="2"/>
  <c r="M80" i="1"/>
  <c r="C80" i="1" s="1"/>
  <c r="P99" i="1" s="1"/>
  <c r="M82" i="1"/>
  <c r="C82" i="1" s="1"/>
  <c r="P101" i="1" s="1"/>
  <c r="M84" i="1"/>
  <c r="C84" i="1" s="1"/>
  <c r="P103" i="1" s="1"/>
  <c r="C91" i="1"/>
  <c r="F100" i="1"/>
  <c r="H100" i="1" s="1"/>
  <c r="J100" i="1" s="1"/>
  <c r="K12" i="2"/>
  <c r="L12" i="2"/>
  <c r="C22" i="1"/>
  <c r="D58" i="1"/>
  <c r="D64" i="1"/>
  <c r="C92" i="1"/>
  <c r="L102" i="1" s="1"/>
  <c r="H11" i="2"/>
  <c r="M11" i="2" s="1"/>
  <c r="F104" i="1" l="1"/>
  <c r="H104" i="1" s="1"/>
  <c r="J104" i="1" s="1"/>
  <c r="B45" i="1"/>
  <c r="B43" i="1"/>
  <c r="B44" i="1"/>
  <c r="D91" i="1"/>
  <c r="M101" i="1" s="1"/>
  <c r="N82" i="1"/>
  <c r="D82" i="1" s="1"/>
  <c r="Q101" i="1" s="1"/>
  <c r="N80" i="1"/>
  <c r="D80" i="1" s="1"/>
  <c r="Q99" i="1" s="1"/>
  <c r="N81" i="1"/>
  <c r="D81" i="1" s="1"/>
  <c r="Q100" i="1" s="1"/>
  <c r="G99" i="1"/>
  <c r="I99" i="1" s="1"/>
  <c r="K99" i="1" s="1"/>
  <c r="D90" i="1"/>
  <c r="M100" i="1" s="1"/>
  <c r="D89" i="1"/>
  <c r="M99" i="1" s="1"/>
  <c r="B42" i="1"/>
  <c r="B41" i="1"/>
  <c r="B40" i="1"/>
  <c r="E57" i="1"/>
  <c r="D57" i="1"/>
  <c r="E56" i="1"/>
  <c r="D56" i="1"/>
  <c r="E55" i="1"/>
  <c r="D55" i="1"/>
  <c r="F101" i="1"/>
  <c r="H101" i="1" s="1"/>
  <c r="J101" i="1" s="1"/>
  <c r="B115" i="1"/>
  <c r="E63" i="1"/>
  <c r="D63" i="1"/>
  <c r="E62" i="1"/>
  <c r="D62" i="1"/>
  <c r="E61" i="1"/>
  <c r="D61" i="1"/>
  <c r="F99" i="1"/>
  <c r="H99" i="1" s="1"/>
  <c r="J99" i="1" s="1"/>
  <c r="F102" i="1"/>
  <c r="H102" i="1" s="1"/>
  <c r="J102" i="1" s="1"/>
  <c r="C72" i="1" l="1"/>
  <c r="H81" i="1" s="1"/>
  <c r="N100" i="1"/>
  <c r="C100" i="1" s="1"/>
  <c r="C71" i="1"/>
  <c r="H80" i="1" s="1"/>
  <c r="N99" i="1"/>
  <c r="C99" i="1" s="1"/>
  <c r="B108" i="1" s="1"/>
  <c r="O99" i="1"/>
  <c r="D99" i="1" s="1"/>
  <c r="D71" i="1"/>
  <c r="I80" i="1" s="1"/>
  <c r="D72" i="1"/>
  <c r="I81" i="1" s="1"/>
  <c r="O100" i="1"/>
  <c r="D100" i="1" s="1"/>
  <c r="D73" i="1"/>
  <c r="I82" i="1" s="1"/>
  <c r="O101" i="1"/>
  <c r="G100" i="1"/>
  <c r="I100" i="1" s="1"/>
  <c r="K100" i="1" s="1"/>
  <c r="O103" i="1"/>
  <c r="D103" i="1" s="1"/>
  <c r="D75" i="1"/>
  <c r="I84" i="1" s="1"/>
  <c r="C73" i="1"/>
  <c r="H82" i="1" s="1"/>
  <c r="N101" i="1"/>
  <c r="C101" i="1" s="1"/>
  <c r="C76" i="1"/>
  <c r="H85" i="1" s="1"/>
  <c r="N104" i="1"/>
  <c r="C104" i="1" s="1"/>
  <c r="G101" i="1"/>
  <c r="I101" i="1" s="1"/>
  <c r="K101" i="1" s="1"/>
  <c r="C74" i="1"/>
  <c r="H83" i="1" s="1"/>
  <c r="N102" i="1"/>
  <c r="C102" i="1" s="1"/>
  <c r="D74" i="1"/>
  <c r="I83" i="1" s="1"/>
  <c r="O102" i="1"/>
  <c r="D102" i="1" s="1"/>
  <c r="N103" i="1"/>
  <c r="C103" i="1" s="1"/>
  <c r="C75" i="1"/>
  <c r="H84" i="1" s="1"/>
  <c r="D76" i="1"/>
  <c r="I85" i="1" s="1"/>
  <c r="O104" i="1"/>
  <c r="D104" i="1" s="1"/>
  <c r="C109" i="1" l="1"/>
  <c r="B109" i="1"/>
  <c r="D101" i="1"/>
  <c r="C108" i="1" s="1"/>
  <c r="B112" i="1" s="1"/>
  <c r="B118" i="1" s="1"/>
  <c r="B124" i="1" s="1"/>
</calcChain>
</file>

<file path=xl/sharedStrings.xml><?xml version="1.0" encoding="utf-8"?>
<sst xmlns="http://schemas.openxmlformats.org/spreadsheetml/2006/main" count="5715" uniqueCount="178">
  <si>
    <t>References:</t>
  </si>
  <si>
    <t>Slab properties:</t>
  </si>
  <si>
    <t>bay type</t>
  </si>
  <si>
    <t>l1 =</t>
  </si>
  <si>
    <t>ft</t>
  </si>
  <si>
    <t>exterior</t>
  </si>
  <si>
    <t>* must be larger span</t>
  </si>
  <si>
    <t>CRSI Design Guide for Vibration of Reinforced Concrete Floor Systems, First Edition</t>
  </si>
  <si>
    <t>l2 =</t>
  </si>
  <si>
    <t>interior</t>
  </si>
  <si>
    <t>ACI 318-14 Building Code Requirements for Structural Concrete</t>
  </si>
  <si>
    <t>l1 / l2 =</t>
  </si>
  <si>
    <t>* must be &lt; 2.0, otherwise exhibits one way behavior</t>
  </si>
  <si>
    <t>AISC Steel Design Guide 11: Vibration of Steel-Framed Structural Systems Due to Human Activity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</si>
  <si>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</si>
  <si>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</si>
  <si>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</si>
  <si>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</si>
  <si>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</si>
  <si>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</si>
  <si>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</si>
  <si>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</si>
  <si>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</si>
  <si>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</si>
  <si>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</si>
  <si>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*single layer of reinforcement</t>
  </si>
  <si>
    <t>wc =</t>
  </si>
  <si>
    <t>pcf</t>
  </si>
  <si>
    <t>yt =</t>
  </si>
  <si>
    <t>n =</t>
  </si>
  <si>
    <t>lcw =</t>
  </si>
  <si>
    <t>*lightweight concrete factor, ACI 318-14, 19.2.4.2</t>
  </si>
  <si>
    <t>fr =</t>
  </si>
  <si>
    <t>* reduced modulus of rupture, per CRSI Design Guide p4-6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</si>
  <si>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</si>
  <si>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</si>
  <si>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</si>
  <si>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</si>
  <si>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</si>
  <si>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</si>
  <si>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</si>
  <si>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</si>
  <si>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</si>
  <si>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</si>
  <si>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</si>
  <si>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</si>
  <si>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</si>
  <si>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</si>
  <si>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</si>
  <si>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</si>
  <si>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</si>
  <si>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</si>
  <si>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</si>
  <si>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</si>
  <si>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</si>
  <si>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</si>
  <si>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</si>
  <si>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</si>
  <si>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</si>
  <si>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</si>
  <si>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</si>
  <si>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</si>
  <si>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</si>
  <si>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</si>
  <si>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</si>
  <si>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</si>
  <si>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</si>
  <si>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</si>
  <si>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</si>
  <si>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</si>
  <si>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</si>
  <si>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</si>
  <si>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</si>
  <si>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</si>
  <si>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</si>
  <si>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</si>
  <si>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</si>
  <si>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</si>
  <si>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</si>
  <si>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</si>
  <si>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</si>
  <si>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</si>
  <si>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</si>
  <si>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</si>
  <si>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</si>
  <si>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</si>
  <si>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</si>
  <si>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</si>
  <si>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</si>
  <si>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 (may be unconservative… ):</t>
  </si>
  <si>
    <t>User input (As from rho):</t>
  </si>
  <si>
    <t>User input (rho):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</si>
  <si>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</si>
  <si>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</si>
  <si>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</si>
  <si>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</si>
  <si>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</si>
  <si>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</si>
  <si>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</si>
  <si>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</si>
  <si>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</si>
  <si>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</si>
  <si>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</si>
  <si>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</si>
  <si>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</si>
  <si>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</si>
  <si>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</si>
  <si>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</si>
  <si>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</si>
  <si>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</si>
  <si>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</si>
  <si>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</si>
  <si>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</si>
  <si>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</si>
  <si>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</si>
  <si>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</si>
  <si>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</si>
  <si>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</si>
  <si>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</si>
  <si>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</si>
  <si>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</si>
  <si>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</si>
  <si>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</si>
  <si>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</si>
  <si>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</si>
  <si>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</si>
  <si>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</si>
  <si>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</si>
  <si>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fn</t>
  </si>
  <si>
    <t>fstep</t>
  </si>
  <si>
    <t>f4max</t>
  </si>
  <si>
    <t>fL</t>
  </si>
  <si>
    <t>fU</t>
  </si>
  <si>
    <t xml:space="preserve">g </t>
  </si>
  <si>
    <t>fn &lt;= fL</t>
  </si>
  <si>
    <t>fn &gt;= fU</t>
  </si>
  <si>
    <t>fn = fL</t>
  </si>
  <si>
    <t>fn = fU</t>
  </si>
  <si>
    <t>fL &lt; fn &lt; fU</t>
  </si>
  <si>
    <t>mips</t>
  </si>
  <si>
    <t>Velocity</t>
  </si>
  <si>
    <t>Very Slow</t>
  </si>
  <si>
    <t>-</t>
  </si>
  <si>
    <t>Slow</t>
  </si>
  <si>
    <t>* does not consider mode scaling</t>
  </si>
  <si>
    <t>Moderate</t>
  </si>
  <si>
    <t>Fast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</si>
  <si>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</si>
  <si>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</si>
  <si>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</si>
  <si>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</si>
  <si>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</si>
  <si>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</si>
  <si>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</si>
  <si>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</si>
  <si>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</si>
  <si>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</si>
  <si>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</si>
  <si>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</si>
  <si>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</si>
  <si>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</si>
  <si>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W</t>
  </si>
  <si>
    <t>b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</si>
  <si>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</si>
  <si>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</si>
  <si>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</si>
  <si>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</si>
  <si>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</si>
  <si>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</si>
  <si>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</si>
  <si>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</si>
  <si>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</si>
  <si>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</si>
  <si>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h</t>
  </si>
  <si>
    <t>hdrop</t>
  </si>
  <si>
    <t>heff</t>
  </si>
  <si>
    <t>*Assumes drop panels are 1/6  length of span in each direction</t>
  </si>
  <si>
    <t>% change from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</si>
</sst>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/>
  </cellStyleXfs>
  <cellXfs count="62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1" xfId="1"/>
    <xf numFmtId="165" fontId="1" fillId="2" borderId="1" xfId="1" applyNumberForma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te" xfId="1" builtinId="10"/>
  </cellStyles>
  <dxfs count="16"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wachter/workspaces/vibraslab/slab_34x34/Flat_Plate_Vibration_34x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ab_Properties"/>
      <sheetName val="AISC_DG_11_Sensitive_Equipment"/>
      <sheetName val="Batch calculations -&gt;"/>
      <sheetName val="Rho_default"/>
      <sheetName val="Drop_panel_default"/>
      <sheetName val="thickness_default"/>
      <sheetName val="interior_study"/>
      <sheetName val="exterior_study"/>
      <sheetName val="50%col_study"/>
      <sheetName val="25%col_study"/>
      <sheetName val="25%_study"/>
      <sheetName val="50%_study"/>
      <sheetName val="thickness_study"/>
      <sheetName val="drop_panel_study"/>
    </sheetNames>
    <sheetDataSet>
      <sheetData sheetId="0">
        <row r="36">
          <cell r="B36">
            <v>308</v>
          </cell>
        </row>
        <row r="124">
          <cell r="B124">
            <v>3.4307673822931135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8"/>
  <sheetViews>
    <sheetView topLeftCell="A22" zoomScale="85" zoomScaleNormal="85" workbookViewId="0">
      <selection activeCell="B5" sqref="B5"/>
    </sheetView>
  </sheetViews>
  <sheetFormatPr defaultRowHeight="15"/>
  <cols>
    <col min="1" max="1" width="14" style="58" customWidth="1"/>
    <col min="2" max="3" width="9.140625" style="58" customWidth="1"/>
    <col min="4" max="4" width="10.28515625" style="58" customWidth="1"/>
    <col min="5" max="5" width="12" style="58" customWidth="1"/>
    <col min="6" max="6" width="11.85546875" style="58" customWidth="1"/>
    <col min="7" max="7" width="12.7109375" style="58" customWidth="1"/>
    <col min="8" max="9" width="11.28515625" style="58" bestFit="1" customWidth="1"/>
    <col min="10" max="13" width="11.5703125" style="58" bestFit="1" customWidth="1"/>
    <col min="14" max="19" width="9.140625" style="58" customWidth="1"/>
    <col min="20" max="16384" width="9.140625" style="58"/>
  </cols>
  <sheetData>
    <row r="1" spans="1:9">
      <c r="I1" t="s">
        <v>0</v>
      </c>
    </row>
    <row r="2" spans="1:9">
      <c r="A2" s="51" t="s">
        <v>1</v>
      </c>
      <c r="D2" s="55" t="s">
        <v>2</v>
      </c>
    </row>
    <row r="3" spans="1:9" ht="18" customHeight="1">
      <c r="A3" s="3" t="s">
        <v>3</v>
      </c>
      <c r="B3" s="2">
        <v>36</v>
      </c>
      <c r="C3" t="s">
        <v>4</v>
      </c>
      <c r="D3" s="8" t="s">
        <v>5</v>
      </c>
      <c r="E3" t="s">
        <v>6</v>
      </c>
      <c r="I3" t="s">
        <v>7</v>
      </c>
    </row>
    <row r="4" spans="1:9" ht="18" customHeight="1">
      <c r="A4" s="3" t="s">
        <v>8</v>
      </c>
      <c r="B4" s="2">
        <v>32</v>
      </c>
      <c r="C4" t="s">
        <v>4</v>
      </c>
      <c r="D4" s="8" t="s">
        <v>9</v>
      </c>
      <c r="I4" t="s">
        <v>10</v>
      </c>
    </row>
    <row r="5" spans="1:9" ht="18" customHeight="1">
      <c r="A5" s="3" t="s">
        <v>11</v>
      </c>
      <c r="B5" s="4">
        <f>l_1/l_2</f>
        <v>1.125</v>
      </c>
      <c r="D5" s="1" t="s">
        <v>12</v>
      </c>
      <c r="I5" t="s">
        <v>13</v>
      </c>
    </row>
    <row r="6" spans="1:9" ht="18" customHeight="1">
      <c r="A6" s="3" t="s">
        <v>14</v>
      </c>
      <c r="B6" s="2">
        <v>24</v>
      </c>
      <c r="C6" t="s">
        <v>15</v>
      </c>
    </row>
    <row r="7" spans="1:9" ht="18" customHeight="1">
      <c r="A7" s="3" t="s">
        <v>16</v>
      </c>
      <c r="B7" s="2">
        <v>24</v>
      </c>
      <c r="C7" t="s">
        <v>15</v>
      </c>
    </row>
    <row r="8" spans="1:9">
      <c r="A8" s="3" t="s">
        <v>17</v>
      </c>
      <c r="B8" s="2">
        <v>0.2</v>
      </c>
    </row>
    <row r="9" spans="1:9" ht="18" customHeight="1">
      <c r="A9" s="3" t="s">
        <v>18</v>
      </c>
      <c r="B9" s="2">
        <v>5000</v>
      </c>
      <c r="C9" t="s">
        <v>19</v>
      </c>
    </row>
    <row r="10" spans="1:9" ht="18" customHeight="1">
      <c r="A10" s="3" t="s">
        <v>20</v>
      </c>
      <c r="B10" s="2">
        <v>60000</v>
      </c>
      <c r="C10" t="s">
        <v>19</v>
      </c>
    </row>
    <row r="11" spans="1:9" ht="18" customHeight="1">
      <c r="A11" s="3" t="s">
        <v>21</v>
      </c>
      <c r="B11">
        <f>IF(AND(B14&gt;90,B14&lt;=160),B14^1.5*33*SQRT(B9))*1.2</f>
        <v>5144190.8984795641</v>
      </c>
      <c r="C11" t="s">
        <v>19</v>
      </c>
      <c r="D11" t="s">
        <v>22</v>
      </c>
    </row>
    <row r="12" spans="1:9">
      <c r="A12" s="3" t="s">
        <v>23</v>
      </c>
      <c r="B12" s="2">
        <v>12</v>
      </c>
      <c r="C12" t="s">
        <v>15</v>
      </c>
    </row>
    <row r="13" spans="1:9">
      <c r="A13" s="3" t="s">
        <v>24</v>
      </c>
      <c r="B13" s="2">
        <f>h-1.25</f>
        <v>10.75</v>
      </c>
      <c r="C13" t="s">
        <v>15</v>
      </c>
      <c r="D13" t="s">
        <v>25</v>
      </c>
    </row>
    <row r="14" spans="1:9" ht="18" customHeight="1">
      <c r="A14" s="3" t="s">
        <v>26</v>
      </c>
      <c r="B14" s="2">
        <v>150</v>
      </c>
      <c r="C14" t="s">
        <v>27</v>
      </c>
    </row>
    <row r="15" spans="1:9" ht="18" customHeight="1">
      <c r="A15" s="3" t="s">
        <v>28</v>
      </c>
      <c r="B15">
        <f>h/2</f>
        <v>6</v>
      </c>
      <c r="C15" t="s">
        <v>15</v>
      </c>
    </row>
    <row r="16" spans="1:9">
      <c r="A16" s="3" t="s">
        <v>29</v>
      </c>
      <c r="B16" s="5">
        <f>29000000/E_c</f>
        <v>5.6374268708751352</v>
      </c>
    </row>
    <row r="17" spans="1:5" ht="18" customHeight="1">
      <c r="A17" s="10" t="s">
        <v>30</v>
      </c>
      <c r="B17" s="4">
        <f>IF(AND(w_c&lt;150, w_c&gt;140), 0.85,IF(w_c=150, 1, "ERROR"))</f>
        <v>1</v>
      </c>
      <c r="D17" t="s">
        <v>31</v>
      </c>
    </row>
    <row r="18" spans="1:5" ht="18" customHeight="1">
      <c r="A18" s="3" t="s">
        <v>32</v>
      </c>
      <c r="B18" s="5">
        <f>4.5*lambda_w*SQRT(f_c)</f>
        <v>318.1980515339464</v>
      </c>
      <c r="C18" t="s">
        <v>19</v>
      </c>
      <c r="D18" t="s">
        <v>33</v>
      </c>
    </row>
    <row r="19" spans="1:5">
      <c r="A19" s="3"/>
    </row>
    <row r="20" spans="1:5">
      <c r="A20" s="20" t="s">
        <v>34</v>
      </c>
    </row>
    <row r="21" spans="1:5">
      <c r="A21" s="3" t="s">
        <v>35</v>
      </c>
      <c r="B21" s="55" t="s">
        <v>36</v>
      </c>
      <c r="C21" s="55" t="s">
        <v>37</v>
      </c>
    </row>
    <row r="22" spans="1:5" ht="18" customHeight="1">
      <c r="A22" s="3" t="s">
        <v>38</v>
      </c>
      <c r="B22" s="55">
        <f>MIN(0.25*l_1, 0.25*l_2)*2</f>
        <v>16</v>
      </c>
      <c r="C22" s="55">
        <f>l_2-B22</f>
        <v>16</v>
      </c>
      <c r="D22" t="s">
        <v>4</v>
      </c>
      <c r="E22" t="s">
        <v>39</v>
      </c>
    </row>
    <row r="23" spans="1:5" ht="18" customHeight="1">
      <c r="A23" s="3" t="s">
        <v>40</v>
      </c>
      <c r="B23" s="55">
        <f>MIN(0.25*l_1, 0.25*l_2)*2</f>
        <v>16</v>
      </c>
      <c r="C23" s="55">
        <f>l_1-B23</f>
        <v>20</v>
      </c>
      <c r="D23" t="s">
        <v>4</v>
      </c>
    </row>
    <row r="25" spans="1:5">
      <c r="A25" s="3" t="s">
        <v>41</v>
      </c>
    </row>
    <row r="26" spans="1:5">
      <c r="A26" s="3" t="s">
        <v>42</v>
      </c>
      <c r="B26" s="2">
        <v>0</v>
      </c>
      <c r="C26" t="s">
        <v>43</v>
      </c>
    </row>
    <row r="27" spans="1:5">
      <c r="A27" s="3" t="s">
        <v>44</v>
      </c>
      <c r="B27" s="2">
        <v>80</v>
      </c>
      <c r="C27" t="s">
        <v>43</v>
      </c>
    </row>
    <row r="28" spans="1:5" ht="18" customHeight="1">
      <c r="A28" s="3" t="s">
        <v>45</v>
      </c>
      <c r="B28" s="2">
        <v>11</v>
      </c>
      <c r="C28" t="s">
        <v>43</v>
      </c>
    </row>
    <row r="29" spans="1:5">
      <c r="A29" s="3" t="s">
        <v>46</v>
      </c>
      <c r="B29" s="6">
        <f>(h/12*w_c)</f>
        <v>150</v>
      </c>
      <c r="C29" t="s">
        <v>43</v>
      </c>
    </row>
    <row r="30" spans="1:5" ht="17.25" customHeight="1">
      <c r="A30" s="3" t="s">
        <v>47</v>
      </c>
      <c r="B30" s="6">
        <f>(h / 12 * w_c +SDL+LLvib)*l_1*l_2/32.2</f>
        <v>5759.9999999999991</v>
      </c>
      <c r="C30" t="s">
        <v>48</v>
      </c>
    </row>
    <row r="31" spans="1:5">
      <c r="A31" s="3" t="s">
        <v>49</v>
      </c>
      <c r="B31" s="6">
        <f>mass * 32.2/1000</f>
        <v>185.47200000000001</v>
      </c>
      <c r="C31" t="s">
        <v>50</v>
      </c>
    </row>
    <row r="32" spans="1:5" ht="15.75" customHeight="1" thickBot="1">
      <c r="A32" s="3"/>
      <c r="B32" s="6"/>
    </row>
    <row r="33" spans="1:14" ht="15.75" customHeight="1" thickBot="1">
      <c r="A33" s="20" t="s">
        <v>51</v>
      </c>
      <c r="B33" s="6"/>
      <c r="F33" s="52" t="s">
        <v>52</v>
      </c>
      <c r="G33" s="53"/>
      <c r="H33" s="54"/>
    </row>
    <row r="34" spans="1:14">
      <c r="A34" s="3"/>
      <c r="F34" s="44" t="s">
        <v>53</v>
      </c>
      <c r="G34" s="45" t="s">
        <v>53</v>
      </c>
      <c r="H34" s="45" t="s">
        <v>53</v>
      </c>
      <c r="I34" s="45" t="s">
        <v>53</v>
      </c>
      <c r="J34" s="45" t="s">
        <v>54</v>
      </c>
      <c r="K34" s="45" t="s">
        <v>54</v>
      </c>
      <c r="L34" s="45" t="s">
        <v>54</v>
      </c>
      <c r="M34" s="46" t="s">
        <v>54</v>
      </c>
    </row>
    <row r="35" spans="1:14" ht="18" customHeight="1">
      <c r="A35" s="20" t="s">
        <v>55</v>
      </c>
      <c r="F35" s="40" t="s">
        <v>36</v>
      </c>
      <c r="G35" s="41" t="s">
        <v>36</v>
      </c>
      <c r="H35" s="41" t="s">
        <v>37</v>
      </c>
      <c r="I35" s="41" t="s">
        <v>37</v>
      </c>
      <c r="J35" s="41" t="s">
        <v>36</v>
      </c>
      <c r="K35" s="41" t="s">
        <v>36</v>
      </c>
      <c r="L35" s="41" t="s">
        <v>37</v>
      </c>
      <c r="M35" s="47" t="s">
        <v>37</v>
      </c>
    </row>
    <row r="36" spans="1:14" ht="18.75" customHeight="1" thickBot="1">
      <c r="A36" s="3" t="s">
        <v>56</v>
      </c>
      <c r="B36" s="6">
        <f>1.2*(SDL+SW) +1.6*LL</f>
        <v>308</v>
      </c>
      <c r="E36" s="3" t="s">
        <v>57</v>
      </c>
      <c r="F36" s="48" t="s">
        <v>58</v>
      </c>
      <c r="G36" s="49" t="s">
        <v>59</v>
      </c>
      <c r="H36" s="49" t="s">
        <v>58</v>
      </c>
      <c r="I36" s="49" t="s">
        <v>59</v>
      </c>
      <c r="J36" s="49" t="s">
        <v>58</v>
      </c>
      <c r="K36" s="49" t="s">
        <v>59</v>
      </c>
      <c r="L36" s="49" t="s">
        <v>58</v>
      </c>
      <c r="M36" s="50" t="s">
        <v>59</v>
      </c>
    </row>
    <row r="37" spans="1:14" ht="18" customHeight="1">
      <c r="A37" s="3" t="s">
        <v>60</v>
      </c>
      <c r="B37" s="6">
        <f>(q_u*l_2*(l_1-c_1 / 12)^2 / 8) / 1000</f>
        <v>1424.192</v>
      </c>
      <c r="C37" t="s">
        <v>61</v>
      </c>
      <c r="E37" s="3" t="s">
        <v>62</v>
      </c>
      <c r="F37" s="17">
        <v>0.35</v>
      </c>
      <c r="G37" s="18">
        <v>0.6</v>
      </c>
      <c r="H37" s="18">
        <v>0.35</v>
      </c>
      <c r="I37" s="18">
        <v>0.4</v>
      </c>
      <c r="J37" s="18">
        <v>0.52</v>
      </c>
      <c r="K37" s="18">
        <v>0.6</v>
      </c>
      <c r="L37" s="18">
        <v>0.52</v>
      </c>
      <c r="M37" s="19">
        <v>0.4</v>
      </c>
    </row>
    <row r="38" spans="1:14" ht="18" customHeight="1">
      <c r="A38" s="3" t="s">
        <v>63</v>
      </c>
      <c r="B38" s="6">
        <f>(q_u*l_1*(l_2 - c_2 / 12) ^2 / 8) / 1000</f>
        <v>1247.4000000000001</v>
      </c>
      <c r="C38" t="s">
        <v>61</v>
      </c>
      <c r="E38" s="3" t="s">
        <v>64</v>
      </c>
      <c r="F38" s="12">
        <v>0.65</v>
      </c>
      <c r="G38" s="11">
        <v>0.75</v>
      </c>
      <c r="H38" s="11">
        <v>0.65</v>
      </c>
      <c r="I38" s="11">
        <v>0.25</v>
      </c>
      <c r="J38" s="11">
        <v>0.26</v>
      </c>
      <c r="K38" s="11">
        <v>1</v>
      </c>
      <c r="L38" s="11">
        <v>0.26</v>
      </c>
      <c r="M38" s="13">
        <v>0</v>
      </c>
      <c r="N38" t="s">
        <v>65</v>
      </c>
    </row>
    <row r="39" spans="1:14" ht="18.75" customHeight="1" thickBot="1">
      <c r="E39" s="3" t="s">
        <v>66</v>
      </c>
      <c r="F39" s="14">
        <v>0.65</v>
      </c>
      <c r="G39" s="15">
        <v>0.75</v>
      </c>
      <c r="H39" s="15">
        <v>0.65</v>
      </c>
      <c r="I39" s="15">
        <v>0.25</v>
      </c>
      <c r="J39" s="15">
        <v>0.7</v>
      </c>
      <c r="K39" s="15">
        <v>0.75</v>
      </c>
      <c r="L39" s="15">
        <v>0.7</v>
      </c>
      <c r="M39" s="16">
        <v>0.25</v>
      </c>
    </row>
    <row r="40" spans="1:14">
      <c r="A40" s="3" t="s">
        <v>67</v>
      </c>
      <c r="B40" s="6">
        <f>IF($D$3="interior", F37*B37,  IF($D$3="exterior", J37*B37, "ERROR"))</f>
        <v>740.57983999999999</v>
      </c>
      <c r="C40" t="s">
        <v>61</v>
      </c>
      <c r="E40" s="3"/>
      <c r="F40" s="55"/>
      <c r="G40" s="55"/>
      <c r="H40" s="55"/>
      <c r="I40" s="55"/>
      <c r="J40" s="55"/>
      <c r="K40" s="55"/>
      <c r="L40" s="55"/>
      <c r="M40" s="55"/>
    </row>
    <row r="41" spans="1:14">
      <c r="A41" s="3" t="s">
        <v>68</v>
      </c>
      <c r="B41" s="6">
        <f>IF($D$3="interior", F38*B37,  IF($D$3="exterior", J38*B37, "ERROR"))</f>
        <v>370.28992</v>
      </c>
      <c r="C41" t="s">
        <v>61</v>
      </c>
      <c r="E41" s="3"/>
      <c r="F41" s="55"/>
      <c r="G41" s="55"/>
      <c r="H41" s="55"/>
      <c r="I41" s="55"/>
      <c r="J41" s="55"/>
      <c r="K41" s="55"/>
      <c r="L41" s="55"/>
      <c r="M41" s="55"/>
    </row>
    <row r="42" spans="1:14">
      <c r="A42" s="3" t="s">
        <v>69</v>
      </c>
      <c r="B42" s="6">
        <f>IF($D$3="interior", F39*B37,  IF($D$3="exterior", J39*B37, "ERROR"))</f>
        <v>996.93439999999998</v>
      </c>
      <c r="C42" t="s">
        <v>61</v>
      </c>
      <c r="E42" s="3"/>
      <c r="F42" s="55"/>
      <c r="G42" s="55"/>
      <c r="H42" s="55"/>
      <c r="I42" s="55"/>
      <c r="J42" s="55"/>
      <c r="K42" s="55"/>
      <c r="L42" s="55"/>
      <c r="M42" s="55"/>
    </row>
    <row r="43" spans="1:14">
      <c r="A43" s="3" t="s">
        <v>70</v>
      </c>
      <c r="B43" s="6">
        <f>IF($D$4="interior", F37*B38,  IF($D$4="exterior", J37*B38, "ERROR"))</f>
        <v>436.59000000000003</v>
      </c>
      <c r="C43" t="s">
        <v>61</v>
      </c>
      <c r="E43" s="3"/>
      <c r="F43" s="55"/>
      <c r="G43" s="55"/>
      <c r="H43" s="55"/>
      <c r="I43" s="55"/>
      <c r="J43" s="55"/>
      <c r="K43" s="55"/>
      <c r="L43" s="55"/>
      <c r="M43" s="55"/>
    </row>
    <row r="44" spans="1:14">
      <c r="A44" s="3" t="s">
        <v>71</v>
      </c>
      <c r="B44" s="6">
        <f>IF($D$4="interior", F38*B38,  IF($D$4="exterior", J38*B38, "ERROR"))</f>
        <v>810.81000000000006</v>
      </c>
      <c r="C44" t="s">
        <v>61</v>
      </c>
      <c r="E44" s="3"/>
      <c r="F44" s="55"/>
      <c r="G44" s="55"/>
      <c r="H44" s="55"/>
      <c r="I44" s="55"/>
      <c r="J44" s="55"/>
      <c r="K44" s="55"/>
      <c r="L44" s="55"/>
      <c r="M44" s="55"/>
    </row>
    <row r="45" spans="1:14">
      <c r="A45" s="3" t="s">
        <v>72</v>
      </c>
      <c r="B45" s="6">
        <f>IF($D$4="interior", F39*B38,  IF($D$4="exterior", J39*B38, "ERROR"))</f>
        <v>810.81000000000006</v>
      </c>
      <c r="C45" t="s">
        <v>61</v>
      </c>
      <c r="E45" s="3"/>
      <c r="F45" s="55"/>
      <c r="G45" s="55"/>
      <c r="H45" s="55"/>
      <c r="I45" s="55"/>
      <c r="J45" s="55"/>
      <c r="K45" s="55"/>
      <c r="L45" s="55"/>
      <c r="M45" s="55"/>
    </row>
    <row r="46" spans="1:14">
      <c r="E46" s="3"/>
      <c r="F46" s="55"/>
      <c r="G46" s="55"/>
      <c r="H46" s="55"/>
      <c r="I46" s="55"/>
      <c r="J46" s="55"/>
      <c r="K46" s="55"/>
      <c r="L46" s="55"/>
      <c r="M46" s="55"/>
    </row>
    <row r="47" spans="1:14">
      <c r="A47" s="20" t="s">
        <v>73</v>
      </c>
      <c r="E47" s="3"/>
      <c r="F47" s="55"/>
      <c r="G47" s="55"/>
      <c r="H47" s="55"/>
      <c r="I47" s="55"/>
      <c r="J47" s="55"/>
      <c r="K47" s="55"/>
      <c r="L47" s="55"/>
      <c r="M47" s="55"/>
    </row>
    <row r="48" spans="1:14" ht="18" customHeight="1">
      <c r="A48" s="3" t="s">
        <v>74</v>
      </c>
      <c r="B48" s="7">
        <f>((SW+SDL)*l_2*(l_1-c_1 / 12) ^ 2 / 8) / 1000</f>
        <v>693.6</v>
      </c>
      <c r="C48" t="s">
        <v>61</v>
      </c>
      <c r="D48" t="s">
        <v>75</v>
      </c>
      <c r="E48" s="3"/>
      <c r="F48" s="55"/>
      <c r="G48" s="55"/>
      <c r="H48" s="55"/>
      <c r="I48" s="55"/>
      <c r="J48" s="55"/>
      <c r="K48" s="55"/>
      <c r="L48" s="55"/>
      <c r="M48" s="55"/>
    </row>
    <row r="49" spans="1:13" ht="18" customHeight="1">
      <c r="A49" s="3" t="s">
        <v>76</v>
      </c>
      <c r="B49" s="7">
        <f>((LL)*l_2*(l_1-c_1 / 12) ^ 2 / 8) / 1000</f>
        <v>369.92</v>
      </c>
      <c r="C49" t="s">
        <v>61</v>
      </c>
      <c r="E49" s="3"/>
      <c r="F49" s="55"/>
      <c r="G49" s="55"/>
      <c r="H49" s="55"/>
      <c r="I49" s="55"/>
      <c r="J49" s="55"/>
      <c r="K49" s="55"/>
      <c r="L49" s="55"/>
      <c r="M49" s="55"/>
    </row>
    <row r="50" spans="1:13" ht="18" customHeight="1">
      <c r="A50" s="3" t="s">
        <v>77</v>
      </c>
      <c r="B50" s="7">
        <f>((SW+SDL)*l_1*(l_2-c_2 / 12) ^ 2 / 8) / 1000</f>
        <v>607.5</v>
      </c>
      <c r="C50" t="s">
        <v>61</v>
      </c>
      <c r="E50" s="3"/>
      <c r="F50" s="55"/>
      <c r="G50" s="55"/>
      <c r="H50" s="55"/>
      <c r="I50" s="55"/>
      <c r="J50" s="55"/>
      <c r="K50" s="55"/>
      <c r="L50" s="55"/>
      <c r="M50" s="55"/>
    </row>
    <row r="51" spans="1:13" ht="18" customHeight="1">
      <c r="A51" s="3" t="s">
        <v>78</v>
      </c>
      <c r="B51" s="7">
        <f>((LL)*l_1*(l_2-c_2 / 12) ^ 2 / 8) / 1000</f>
        <v>324</v>
      </c>
      <c r="C51" t="s">
        <v>61</v>
      </c>
      <c r="E51" s="3"/>
      <c r="F51" s="55"/>
      <c r="G51" s="55"/>
      <c r="H51" s="55"/>
      <c r="I51" s="55"/>
      <c r="J51" s="55"/>
      <c r="K51" s="55"/>
      <c r="L51" s="55"/>
      <c r="M51" s="55"/>
    </row>
    <row r="52" spans="1:13">
      <c r="A52" s="3"/>
      <c r="B52" s="7"/>
      <c r="E52" s="3"/>
      <c r="F52" s="55"/>
      <c r="G52" s="55"/>
      <c r="H52" s="55"/>
      <c r="I52" s="55"/>
      <c r="J52" s="55"/>
      <c r="K52" s="55"/>
      <c r="L52" s="55"/>
      <c r="M52" s="55"/>
    </row>
    <row r="53" spans="1:13" ht="18" customHeight="1">
      <c r="A53" s="20" t="s">
        <v>79</v>
      </c>
    </row>
    <row r="54" spans="1:13">
      <c r="A54" s="55" t="s">
        <v>35</v>
      </c>
      <c r="B54" s="55" t="s">
        <v>80</v>
      </c>
      <c r="C54" s="55" t="s">
        <v>81</v>
      </c>
      <c r="D54" s="55" t="s">
        <v>36</v>
      </c>
      <c r="E54" s="55" t="s">
        <v>37</v>
      </c>
    </row>
    <row r="55" spans="1:13" ht="18" customHeight="1">
      <c r="A55" s="55" t="s">
        <v>38</v>
      </c>
      <c r="B55" s="55" t="s">
        <v>82</v>
      </c>
      <c r="C55" s="55" t="s">
        <v>83</v>
      </c>
      <c r="D55" s="7">
        <f>IF($D$3="interior", F37*G37*B48,  IF($D$3="exterior", J37*K37*B48, "ERROR"))</f>
        <v>216.4032</v>
      </c>
      <c r="E55" s="7">
        <f>IF($D$3="interior", H37*I37*B48,  IF($D$3="exterior", L37*M37*B48, "ERROR"))</f>
        <v>144.26880000000003</v>
      </c>
      <c r="F55" s="1" t="s">
        <v>61</v>
      </c>
    </row>
    <row r="56" spans="1:13" ht="18" customHeight="1">
      <c r="A56" s="55" t="s">
        <v>38</v>
      </c>
      <c r="B56" s="55" t="s">
        <v>82</v>
      </c>
      <c r="C56" s="55" t="s">
        <v>84</v>
      </c>
      <c r="D56" s="7">
        <f>IF($D$3="interior", F38*G38*B48,  IF($D$3="exterior", J38*K38*B48, "ERROR"))</f>
        <v>180.33600000000001</v>
      </c>
      <c r="E56" s="7">
        <f>IF($D$3="interior", H38*I38*B48,  IF($D$3="exterior", L38*M38*B48, "ERROR"))</f>
        <v>0</v>
      </c>
      <c r="F56" s="1" t="s">
        <v>61</v>
      </c>
    </row>
    <row r="57" spans="1:13" ht="18" customHeight="1">
      <c r="A57" s="55" t="s">
        <v>38</v>
      </c>
      <c r="B57" s="55" t="s">
        <v>82</v>
      </c>
      <c r="C57" s="55" t="s">
        <v>85</v>
      </c>
      <c r="D57" s="7">
        <f>IF($D$3="interior", F39*G39*B48,  IF($D$3="exterior", J39*K39*B48, "ERROR"))</f>
        <v>364.13999999999993</v>
      </c>
      <c r="E57" s="7">
        <f>IF($D$4="interior", H39*I39*B48,  IF($D$4="exterior", L39*M39*B48, "ERROR"))</f>
        <v>112.71000000000001</v>
      </c>
      <c r="F57" s="1" t="s">
        <v>61</v>
      </c>
    </row>
    <row r="58" spans="1:13" ht="18" customHeight="1">
      <c r="A58" s="55" t="s">
        <v>38</v>
      </c>
      <c r="B58" s="55" t="s">
        <v>86</v>
      </c>
      <c r="C58" s="55" t="s">
        <v>83</v>
      </c>
      <c r="D58" s="7">
        <f>IF($D$3="interior", F37*G37*B49,  IF($D$3="exterior", J37*K37*B49, "ERROR"))</f>
        <v>115.41504</v>
      </c>
      <c r="E58" s="7">
        <f>IF($D$3="interior", H37*I37*B49,  IF($D$3="exterior", L37*M37*B49, "ERROR"))</f>
        <v>76.943360000000013</v>
      </c>
      <c r="F58" s="1" t="s">
        <v>61</v>
      </c>
    </row>
    <row r="59" spans="1:13" ht="18" customHeight="1">
      <c r="A59" s="55" t="s">
        <v>38</v>
      </c>
      <c r="B59" s="55" t="s">
        <v>86</v>
      </c>
      <c r="C59" s="55" t="s">
        <v>84</v>
      </c>
      <c r="D59" s="7">
        <f>IF($D$3="interior", F38*G38*B49,  IF($D$3="exterior", J38*K38*B49, "ERROR"))</f>
        <v>96.179200000000009</v>
      </c>
      <c r="E59" s="7">
        <f>IF($D$3="interior", H38*I38*B49,  IF($D$3="exterior", L38*M38*B49, "ERROR"))</f>
        <v>0</v>
      </c>
      <c r="F59" s="1" t="s">
        <v>61</v>
      </c>
    </row>
    <row r="60" spans="1:13" ht="18" customHeight="1">
      <c r="A60" s="55" t="s">
        <v>38</v>
      </c>
      <c r="B60" s="55" t="s">
        <v>86</v>
      </c>
      <c r="C60" s="55" t="s">
        <v>85</v>
      </c>
      <c r="D60" s="7">
        <f>IF($D$3="interior", F39*G39*B49,  IF($D$3="exterior", J39*K39*B49, "ERROR"))</f>
        <v>194.20799999999997</v>
      </c>
      <c r="E60" s="7">
        <f>IF($D$3="interior", H39*I39*B49,  IF($D$3="exterior", L39*M39*B49, "ERROR"))</f>
        <v>64.736000000000004</v>
      </c>
      <c r="F60" s="1" t="s">
        <v>61</v>
      </c>
    </row>
    <row r="61" spans="1:13" ht="18" customHeight="1">
      <c r="A61" s="55" t="s">
        <v>40</v>
      </c>
      <c r="B61" s="55" t="s">
        <v>82</v>
      </c>
      <c r="C61" s="55" t="s">
        <v>83</v>
      </c>
      <c r="D61" s="7">
        <f>IF($D$4="interior", F37*G37*B50,  IF($D$4="exterior", J37*K37*B50, "ERROR"))</f>
        <v>127.57499999999999</v>
      </c>
      <c r="E61" s="7">
        <f>IF($D$4="interior", H37*I37*B50,  IF($D$4="exterior", L37*M37*B50, "ERROR"))</f>
        <v>85.05</v>
      </c>
      <c r="F61" s="1" t="s">
        <v>61</v>
      </c>
    </row>
    <row r="62" spans="1:13" ht="18" customHeight="1">
      <c r="A62" s="55" t="s">
        <v>40</v>
      </c>
      <c r="B62" s="55" t="s">
        <v>82</v>
      </c>
      <c r="C62" s="55" t="s">
        <v>84</v>
      </c>
      <c r="D62" s="7">
        <f>IF($D$4="interior", F38*G38*B50,  IF($D$4="exterior", J38*K38*B50, "ERROR"))</f>
        <v>296.15625</v>
      </c>
      <c r="E62" s="7">
        <f>IF($D$4="interior", H38*I38*B50,  IF($D$4="exterior", L38*M38*B50, "ERROR"))</f>
        <v>98.71875</v>
      </c>
      <c r="F62" s="1" t="s">
        <v>61</v>
      </c>
    </row>
    <row r="63" spans="1:13" ht="18" customHeight="1">
      <c r="A63" s="55" t="s">
        <v>40</v>
      </c>
      <c r="B63" s="55" t="s">
        <v>82</v>
      </c>
      <c r="C63" s="55" t="s">
        <v>85</v>
      </c>
      <c r="D63" s="7">
        <f>IF($D$4="interior", F39*G39*B50,  IF($D$4="exterior", J39*K39*B50, "ERROR"))</f>
        <v>296.15625</v>
      </c>
      <c r="E63" s="7">
        <f>IF($D$4="interior", H39*I39*B50,  IF($D$4="exterior", L39*M39*B50, "ERROR"))</f>
        <v>98.71875</v>
      </c>
      <c r="F63" s="1" t="s">
        <v>61</v>
      </c>
    </row>
    <row r="64" spans="1:13" ht="18" customHeight="1">
      <c r="A64" s="55" t="s">
        <v>40</v>
      </c>
      <c r="B64" s="55" t="s">
        <v>86</v>
      </c>
      <c r="C64" s="55" t="s">
        <v>83</v>
      </c>
      <c r="D64" s="7">
        <f>IF($D$4="interior", F37*G37*B51,  IF($D$4="exterior", J37*K37*B51, "ERROR"))</f>
        <v>68.039999999999992</v>
      </c>
      <c r="E64" s="7">
        <f>IF($D$4="interior", H37*I37*B51,  IF($D$4="exterior", L37*M37*B51, "ERROR"))</f>
        <v>45.359999999999992</v>
      </c>
      <c r="F64" s="1" t="s">
        <v>61</v>
      </c>
    </row>
    <row r="65" spans="1:19" ht="18" customHeight="1">
      <c r="A65" s="55" t="s">
        <v>40</v>
      </c>
      <c r="B65" s="55" t="s">
        <v>86</v>
      </c>
      <c r="C65" s="55" t="s">
        <v>84</v>
      </c>
      <c r="D65" s="7">
        <f>IF($D$4="interior", F38*G38*B51,  IF($D$4="exterior", J38*K38*B51, "ERROR"))</f>
        <v>157.95000000000002</v>
      </c>
      <c r="E65" s="7">
        <f>IF($D$4="interior", H38*I38*B51,  IF($D$4="exterior", L38*M38*B51, "ERROR"))</f>
        <v>52.65</v>
      </c>
      <c r="F65" s="1" t="s">
        <v>61</v>
      </c>
    </row>
    <row r="66" spans="1:19" ht="18" customHeight="1">
      <c r="A66" s="55" t="s">
        <v>40</v>
      </c>
      <c r="B66" s="55" t="s">
        <v>86</v>
      </c>
      <c r="C66" s="55" t="s">
        <v>85</v>
      </c>
      <c r="D66" s="7">
        <f>IF($D$4="interior", F39*G39*B51,  IF($D$4="exterior", J39*K39*B51, "ERROR"))</f>
        <v>157.95000000000002</v>
      </c>
      <c r="E66" s="7">
        <f>IF($D$4="interior", H39*I39*B51,  IF($D$4="exterior", L39*M39*B51, "ERROR"))</f>
        <v>52.65</v>
      </c>
      <c r="F66" s="1" t="s">
        <v>61</v>
      </c>
    </row>
    <row r="69" spans="1:19" ht="18" customHeight="1">
      <c r="A69" s="51" t="s">
        <v>87</v>
      </c>
    </row>
    <row r="70" spans="1:19">
      <c r="A70" s="55" t="s">
        <v>35</v>
      </c>
      <c r="B70" s="55" t="s">
        <v>81</v>
      </c>
      <c r="C70" s="55" t="s">
        <v>36</v>
      </c>
      <c r="D70" s="55" t="s">
        <v>37</v>
      </c>
    </row>
    <row r="71" spans="1:19" ht="18" customHeight="1">
      <c r="A71" s="55" t="s">
        <v>38</v>
      </c>
      <c r="B71" s="55" t="s">
        <v>83</v>
      </c>
      <c r="C71" s="7">
        <f t="shared" ref="C71:D73" si="0">1.2*D55+1.6*D58</f>
        <v>444.34790399999997</v>
      </c>
      <c r="D71" s="7">
        <f t="shared" si="0"/>
        <v>296.23193600000002</v>
      </c>
      <c r="E71" t="s">
        <v>61</v>
      </c>
    </row>
    <row r="72" spans="1:19" ht="18" customHeight="1">
      <c r="A72" s="55" t="s">
        <v>38</v>
      </c>
      <c r="B72" s="55" t="s">
        <v>84</v>
      </c>
      <c r="C72" s="7">
        <f t="shared" si="0"/>
        <v>370.28992000000005</v>
      </c>
      <c r="D72" s="7">
        <f t="shared" si="0"/>
        <v>0</v>
      </c>
      <c r="E72" t="s">
        <v>61</v>
      </c>
    </row>
    <row r="73" spans="1:19" ht="18" customHeight="1">
      <c r="A73" s="55" t="s">
        <v>38</v>
      </c>
      <c r="B73" s="55" t="s">
        <v>85</v>
      </c>
      <c r="C73" s="7">
        <f t="shared" si="0"/>
        <v>747.70079999999984</v>
      </c>
      <c r="D73" s="7">
        <f t="shared" si="0"/>
        <v>238.82960000000003</v>
      </c>
      <c r="E73" t="s">
        <v>61</v>
      </c>
    </row>
    <row r="74" spans="1:19" ht="18" customHeight="1">
      <c r="A74" s="55" t="s">
        <v>40</v>
      </c>
      <c r="B74" s="55" t="s">
        <v>83</v>
      </c>
      <c r="C74" s="7">
        <f t="shared" ref="C74:D76" si="1">1.2*D61+1.6*D64</f>
        <v>261.95399999999995</v>
      </c>
      <c r="D74" s="7">
        <f t="shared" si="1"/>
        <v>174.63599999999997</v>
      </c>
      <c r="E74" t="s">
        <v>61</v>
      </c>
    </row>
    <row r="75" spans="1:19" ht="18" customHeight="1">
      <c r="A75" s="55" t="s">
        <v>40</v>
      </c>
      <c r="B75" s="55" t="s">
        <v>84</v>
      </c>
      <c r="C75" s="7">
        <f t="shared" si="1"/>
        <v>608.10750000000007</v>
      </c>
      <c r="D75" s="7">
        <f t="shared" si="1"/>
        <v>202.70249999999999</v>
      </c>
      <c r="E75" t="s">
        <v>61</v>
      </c>
    </row>
    <row r="76" spans="1:19" ht="18" customHeight="1">
      <c r="A76" s="55" t="s">
        <v>40</v>
      </c>
      <c r="B76" s="55" t="s">
        <v>85</v>
      </c>
      <c r="C76" s="7">
        <f t="shared" si="1"/>
        <v>608.10750000000007</v>
      </c>
      <c r="D76" s="7">
        <f t="shared" si="1"/>
        <v>202.70249999999999</v>
      </c>
      <c r="E76" t="s">
        <v>61</v>
      </c>
    </row>
    <row r="78" spans="1:19" ht="18" customHeight="1">
      <c r="A78" s="20" t="s">
        <v>88</v>
      </c>
      <c r="F78" t="s">
        <v>89</v>
      </c>
      <c r="M78" t="s">
        <v>90</v>
      </c>
      <c r="R78" t="s">
        <v>91</v>
      </c>
    </row>
    <row r="79" spans="1:19">
      <c r="A79" s="55" t="s">
        <v>35</v>
      </c>
      <c r="B79" s="55" t="s">
        <v>81</v>
      </c>
      <c r="C79" t="s">
        <v>36</v>
      </c>
      <c r="D79" t="s">
        <v>37</v>
      </c>
      <c r="F79" s="55" t="s">
        <v>35</v>
      </c>
      <c r="G79" s="55" t="s">
        <v>81</v>
      </c>
      <c r="H79" t="s">
        <v>36</v>
      </c>
      <c r="I79" t="s">
        <v>37</v>
      </c>
      <c r="K79" s="55" t="s">
        <v>35</v>
      </c>
      <c r="L79" s="55" t="s">
        <v>81</v>
      </c>
      <c r="M79" s="55" t="s">
        <v>36</v>
      </c>
      <c r="N79" s="55" t="s">
        <v>37</v>
      </c>
      <c r="P79" s="55" t="s">
        <v>35</v>
      </c>
      <c r="Q79" s="55" t="s">
        <v>81</v>
      </c>
      <c r="R79" s="55" t="s">
        <v>36</v>
      </c>
      <c r="S79" s="55" t="s">
        <v>37</v>
      </c>
    </row>
    <row r="80" spans="1:19" ht="18.75" customHeight="1">
      <c r="A80" s="55" t="s">
        <v>38</v>
      </c>
      <c r="B80" s="55" t="s">
        <v>83</v>
      </c>
      <c r="C80" s="9">
        <f t="shared" ref="C80:D85" si="2">IF(ISBLANK(M80),H80,M80)</f>
        <v>6.9143999999999997</v>
      </c>
      <c r="D80" s="9">
        <f t="shared" si="2"/>
        <v>5.16</v>
      </c>
      <c r="E80" t="s">
        <v>92</v>
      </c>
      <c r="F80" s="55" t="s">
        <v>38</v>
      </c>
      <c r="G80" s="55" t="s">
        <v>83</v>
      </c>
      <c r="H80" s="9">
        <f>MAX(C71*12000/d*0.85/54000, 0.0025*l_1c*12*d)</f>
        <v>7.8076634294573637</v>
      </c>
      <c r="I80" s="9">
        <f>MAX(D71*12000/d*0.85/54000, 0.0025*l_1m*12*d)</f>
        <v>5.2051089529715773</v>
      </c>
      <c r="J80" t="s">
        <v>92</v>
      </c>
      <c r="K80" s="55" t="s">
        <v>38</v>
      </c>
      <c r="L80" s="55" t="s">
        <v>83</v>
      </c>
      <c r="M80" s="55">
        <f>R80*l_1c*12*d</f>
        <v>6.9143999999999997</v>
      </c>
      <c r="N80" s="55">
        <f>S80*l_1m*12*d</f>
        <v>5.16</v>
      </c>
      <c r="P80" s="55" t="s">
        <v>38</v>
      </c>
      <c r="Q80" s="55" t="s">
        <v>83</v>
      </c>
      <c r="R80" s="59">
        <v>3.3500000000000001E-3</v>
      </c>
      <c r="S80" s="59">
        <v>2.5000000000000001E-3</v>
      </c>
    </row>
    <row r="81" spans="1:19" ht="18.75" customHeight="1">
      <c r="A81" s="55" t="s">
        <v>38</v>
      </c>
      <c r="B81" s="55" t="s">
        <v>84</v>
      </c>
      <c r="C81" s="9">
        <f t="shared" si="2"/>
        <v>5.7585599999999992</v>
      </c>
      <c r="D81" s="9">
        <f t="shared" si="2"/>
        <v>5.16</v>
      </c>
      <c r="E81" t="s">
        <v>92</v>
      </c>
      <c r="F81" s="55" t="s">
        <v>38</v>
      </c>
      <c r="G81" s="55" t="s">
        <v>84</v>
      </c>
      <c r="H81" s="9">
        <f>MAX(C72*12000/d*0.85/54000, 0.0025*l_1c*12*d)</f>
        <v>6.5063861912144718</v>
      </c>
      <c r="I81" s="9">
        <f>MAX(D72*12000/d*0.85/54000, 0.0025*l_1m*12*d)</f>
        <v>5.16</v>
      </c>
      <c r="J81" t="s">
        <v>92</v>
      </c>
      <c r="K81" s="55" t="s">
        <v>38</v>
      </c>
      <c r="L81" s="55" t="s">
        <v>84</v>
      </c>
      <c r="M81" s="55">
        <f>R81*l_1c*12*d</f>
        <v>5.7585599999999992</v>
      </c>
      <c r="N81" s="55">
        <f>S81*l_1m*12*d</f>
        <v>5.16</v>
      </c>
      <c r="P81" s="55" t="s">
        <v>38</v>
      </c>
      <c r="Q81" s="55" t="s">
        <v>84</v>
      </c>
      <c r="R81" s="59">
        <v>2.7899999999999999E-3</v>
      </c>
      <c r="S81" s="59">
        <v>2.5000000000000001E-3</v>
      </c>
    </row>
    <row r="82" spans="1:19" ht="18.75" customHeight="1">
      <c r="A82" s="55" t="s">
        <v>38</v>
      </c>
      <c r="B82" s="55" t="s">
        <v>85</v>
      </c>
      <c r="C82" s="9">
        <f t="shared" si="2"/>
        <v>11.640960000000002</v>
      </c>
      <c r="D82" s="9">
        <f t="shared" si="2"/>
        <v>5.16</v>
      </c>
      <c r="E82" t="s">
        <v>92</v>
      </c>
      <c r="F82" s="55" t="s">
        <v>38</v>
      </c>
      <c r="G82" s="55" t="s">
        <v>85</v>
      </c>
      <c r="H82" s="9">
        <f>MAX(C73*12000/d*0.85/54000, 0.0025*l_1c*12*d)</f>
        <v>13.137895193798446</v>
      </c>
      <c r="I82" s="9">
        <f>MAX(D73*12000/d*0.85/54000, 0.0025*l_1m*12*d)</f>
        <v>5.16</v>
      </c>
      <c r="J82" t="s">
        <v>92</v>
      </c>
      <c r="K82" s="55" t="s">
        <v>38</v>
      </c>
      <c r="L82" s="55" t="s">
        <v>85</v>
      </c>
      <c r="M82" s="55">
        <f>R82*l_1c*12*d</f>
        <v>11.640960000000002</v>
      </c>
      <c r="N82" s="55">
        <f>S82*l_1m*12*d</f>
        <v>5.16</v>
      </c>
      <c r="P82" s="55" t="s">
        <v>38</v>
      </c>
      <c r="Q82" s="55" t="s">
        <v>85</v>
      </c>
      <c r="R82" s="59">
        <v>5.64E-3</v>
      </c>
      <c r="S82" s="59">
        <v>2.5000000000000001E-3</v>
      </c>
    </row>
    <row r="83" spans="1:19" ht="18.75" customHeight="1">
      <c r="A83" s="55" t="s">
        <v>40</v>
      </c>
      <c r="B83" s="55" t="s">
        <v>83</v>
      </c>
      <c r="C83" s="9">
        <f t="shared" si="2"/>
        <v>5.16</v>
      </c>
      <c r="D83" s="9">
        <f t="shared" si="2"/>
        <v>6.4500000000000011</v>
      </c>
      <c r="E83" t="s">
        <v>92</v>
      </c>
      <c r="F83" s="55" t="s">
        <v>40</v>
      </c>
      <c r="G83" s="55" t="s">
        <v>83</v>
      </c>
      <c r="H83" s="9">
        <f>MAX(C74*12000/d*0.85/54000, 0.0025*l_2c*12*d)</f>
        <v>5.16</v>
      </c>
      <c r="I83" s="9">
        <f>MAX(D74*12000/d*0.85/54000, 0.0025*l_2m*12*d)</f>
        <v>6.4500000000000011</v>
      </c>
      <c r="J83" t="s">
        <v>92</v>
      </c>
      <c r="K83" s="55" t="s">
        <v>40</v>
      </c>
      <c r="L83" s="55" t="s">
        <v>83</v>
      </c>
      <c r="M83" s="55">
        <f>R83*l_2c*12*d</f>
        <v>5.16</v>
      </c>
      <c r="N83" s="55">
        <f>S83*l_2m*12*d</f>
        <v>6.4500000000000011</v>
      </c>
      <c r="P83" s="55" t="s">
        <v>40</v>
      </c>
      <c r="Q83" s="55" t="s">
        <v>83</v>
      </c>
      <c r="R83" s="59">
        <v>2.5000000000000001E-3</v>
      </c>
      <c r="S83" s="59">
        <v>2.5000000000000001E-3</v>
      </c>
    </row>
    <row r="84" spans="1:19" ht="18.75" customHeight="1">
      <c r="A84" s="55" t="s">
        <v>40</v>
      </c>
      <c r="B84" s="55" t="s">
        <v>84</v>
      </c>
      <c r="C84" s="9">
        <f t="shared" si="2"/>
        <v>10.794720000000002</v>
      </c>
      <c r="D84" s="9">
        <f t="shared" si="2"/>
        <v>6.4500000000000011</v>
      </c>
      <c r="E84" t="s">
        <v>92</v>
      </c>
      <c r="F84" s="55" t="s">
        <v>40</v>
      </c>
      <c r="G84" s="55" t="s">
        <v>84</v>
      </c>
      <c r="H84" s="9">
        <f>MAX(C75*12000/d*0.85/54000, 0.0025*l_2c*12*d)</f>
        <v>10.685093023255815</v>
      </c>
      <c r="I84" s="9">
        <f>MAX(D75*12000/d*0.85/54000, 0.0025*l_2m*12*d)</f>
        <v>6.4500000000000011</v>
      </c>
      <c r="J84" t="s">
        <v>92</v>
      </c>
      <c r="K84" s="55" t="s">
        <v>40</v>
      </c>
      <c r="L84" s="55" t="s">
        <v>84</v>
      </c>
      <c r="M84" s="55">
        <f>R84*l_2c*12*d</f>
        <v>10.794720000000002</v>
      </c>
      <c r="N84" s="55">
        <f>S84*l_2m*12*d</f>
        <v>6.4500000000000011</v>
      </c>
      <c r="P84" s="55" t="s">
        <v>40</v>
      </c>
      <c r="Q84" s="55" t="s">
        <v>84</v>
      </c>
      <c r="R84" s="59">
        <v>5.2300000000000003E-3</v>
      </c>
      <c r="S84" s="59">
        <v>2.5000000000000001E-3</v>
      </c>
    </row>
    <row r="85" spans="1:19" ht="18.75" customHeight="1">
      <c r="A85" s="55" t="s">
        <v>40</v>
      </c>
      <c r="B85" s="55" t="s">
        <v>85</v>
      </c>
      <c r="C85" s="9">
        <f t="shared" si="2"/>
        <v>10.794720000000002</v>
      </c>
      <c r="D85" s="9">
        <f t="shared" si="2"/>
        <v>6.4500000000000011</v>
      </c>
      <c r="E85" t="s">
        <v>92</v>
      </c>
      <c r="F85" s="55" t="s">
        <v>40</v>
      </c>
      <c r="G85" s="55" t="s">
        <v>85</v>
      </c>
      <c r="H85" s="9">
        <f>MAX(C76*12000/d*0.85/54000, 0.0025*l_2c*12*d)</f>
        <v>10.685093023255815</v>
      </c>
      <c r="I85" s="9">
        <f>MAX(D76*12000/d*0.85/54000, 0.0025*l_2m*12*d)</f>
        <v>6.4500000000000011</v>
      </c>
      <c r="J85" t="s">
        <v>92</v>
      </c>
      <c r="K85" s="55" t="s">
        <v>40</v>
      </c>
      <c r="L85" s="55" t="s">
        <v>85</v>
      </c>
      <c r="M85" s="55">
        <f>R85*l_2c*12*d</f>
        <v>10.794720000000002</v>
      </c>
      <c r="N85" s="55">
        <f>S85*l_2m*12*d</f>
        <v>6.4500000000000011</v>
      </c>
      <c r="P85" s="55" t="s">
        <v>40</v>
      </c>
      <c r="Q85" s="55" t="s">
        <v>85</v>
      </c>
      <c r="R85" s="59">
        <v>5.2300000000000003E-3</v>
      </c>
      <c r="S85" s="59">
        <v>2.5000000000000001E-3</v>
      </c>
    </row>
    <row r="87" spans="1:19" ht="18" customHeight="1">
      <c r="A87" s="20" t="s">
        <v>93</v>
      </c>
    </row>
    <row r="88" spans="1:19">
      <c r="A88" s="55" t="s">
        <v>35</v>
      </c>
      <c r="B88" s="55" t="s">
        <v>81</v>
      </c>
      <c r="C88" t="s">
        <v>36</v>
      </c>
      <c r="D88" t="s">
        <v>37</v>
      </c>
    </row>
    <row r="89" spans="1:19" ht="18.75" customHeight="1">
      <c r="A89" s="55" t="s">
        <v>38</v>
      </c>
      <c r="B89" s="55" t="s">
        <v>83</v>
      </c>
      <c r="C89" s="7">
        <f>1/12*l_1c*12*h^3</f>
        <v>27648</v>
      </c>
      <c r="D89" s="7">
        <f>1/12*l_1m*12*h^3</f>
        <v>27648</v>
      </c>
      <c r="E89" t="s">
        <v>94</v>
      </c>
    </row>
    <row r="90" spans="1:19" ht="18.75" customHeight="1">
      <c r="A90" s="55" t="s">
        <v>38</v>
      </c>
      <c r="B90" s="55" t="s">
        <v>84</v>
      </c>
      <c r="C90" s="7">
        <f>1/12*l_1c*12*h^3</f>
        <v>27648</v>
      </c>
      <c r="D90" s="7">
        <f>1/12*l_1m*12*h^3</f>
        <v>27648</v>
      </c>
      <c r="E90" t="s">
        <v>94</v>
      </c>
    </row>
    <row r="91" spans="1:19" ht="18.75" customHeight="1">
      <c r="A91" s="55" t="s">
        <v>38</v>
      </c>
      <c r="B91" s="55" t="s">
        <v>85</v>
      </c>
      <c r="C91" s="7">
        <f>1/12*l_1c*12*h^3</f>
        <v>27648</v>
      </c>
      <c r="D91" s="7">
        <f>1/12*l_1m*12*h^3</f>
        <v>27648</v>
      </c>
      <c r="E91" t="s">
        <v>94</v>
      </c>
    </row>
    <row r="92" spans="1:19" ht="18.75" customHeight="1">
      <c r="A92" s="55" t="s">
        <v>40</v>
      </c>
      <c r="B92" s="55" t="s">
        <v>83</v>
      </c>
      <c r="C92" s="7">
        <f>1/12*l_2c*12*h^3</f>
        <v>27648</v>
      </c>
      <c r="D92" s="7">
        <f>1/12*l_2m*12*h^3</f>
        <v>34560</v>
      </c>
      <c r="E92" t="s">
        <v>94</v>
      </c>
    </row>
    <row r="93" spans="1:19" ht="18.75" customHeight="1">
      <c r="A93" s="55" t="s">
        <v>40</v>
      </c>
      <c r="B93" s="55" t="s">
        <v>84</v>
      </c>
      <c r="C93" s="7">
        <f>1/12*l_2c*12*h^3</f>
        <v>27648</v>
      </c>
      <c r="D93" s="7">
        <f>1/12*l_2m*12*h^3</f>
        <v>34560</v>
      </c>
      <c r="E93" t="s">
        <v>94</v>
      </c>
    </row>
    <row r="94" spans="1:19" ht="18.75" customHeight="1">
      <c r="A94" s="55" t="s">
        <v>40</v>
      </c>
      <c r="B94" s="55" t="s">
        <v>85</v>
      </c>
      <c r="C94" s="7">
        <f>1/12*l_2c*12*h^3</f>
        <v>27648</v>
      </c>
      <c r="D94" s="7">
        <f>1/12*l_2m*12*h^3</f>
        <v>34560</v>
      </c>
      <c r="E94" t="s">
        <v>94</v>
      </c>
    </row>
    <row r="95" spans="1:19" ht="15.75" customHeight="1" thickBot="1"/>
    <row r="96" spans="1:19">
      <c r="F96" s="37" t="s">
        <v>36</v>
      </c>
      <c r="G96" s="38" t="s">
        <v>37</v>
      </c>
      <c r="H96" s="38" t="s">
        <v>36</v>
      </c>
      <c r="I96" s="38" t="s">
        <v>37</v>
      </c>
      <c r="J96" s="38" t="s">
        <v>36</v>
      </c>
      <c r="K96" s="38" t="s">
        <v>37</v>
      </c>
      <c r="L96" s="38" t="s">
        <v>36</v>
      </c>
      <c r="M96" s="38" t="s">
        <v>37</v>
      </c>
      <c r="N96" s="38" t="s">
        <v>36</v>
      </c>
      <c r="O96" s="38" t="s">
        <v>37</v>
      </c>
      <c r="P96" s="38" t="s">
        <v>36</v>
      </c>
      <c r="Q96" s="39" t="s">
        <v>37</v>
      </c>
    </row>
    <row r="97" spans="1:17" ht="18" customHeight="1">
      <c r="A97" s="20" t="s">
        <v>95</v>
      </c>
      <c r="F97" s="40" t="s">
        <v>96</v>
      </c>
      <c r="G97" s="41" t="s">
        <v>96</v>
      </c>
      <c r="H97" s="41" t="s">
        <v>97</v>
      </c>
      <c r="I97" s="41" t="s">
        <v>97</v>
      </c>
      <c r="J97" s="41" t="s">
        <v>98</v>
      </c>
      <c r="K97" s="41" t="s">
        <v>98</v>
      </c>
      <c r="L97" s="41" t="s">
        <v>99</v>
      </c>
      <c r="M97" s="41" t="s">
        <v>99</v>
      </c>
      <c r="N97" s="41" t="s">
        <v>100</v>
      </c>
      <c r="O97" s="41" t="s">
        <v>100</v>
      </c>
      <c r="P97" s="42" t="s">
        <v>101</v>
      </c>
      <c r="Q97" s="43" t="s">
        <v>101</v>
      </c>
    </row>
    <row r="98" spans="1:17" ht="18" customHeight="1" thickBot="1">
      <c r="A98" s="55" t="s">
        <v>35</v>
      </c>
      <c r="B98" s="55" t="s">
        <v>81</v>
      </c>
      <c r="C98" s="55" t="s">
        <v>36</v>
      </c>
      <c r="D98" s="55" t="s">
        <v>37</v>
      </c>
      <c r="F98" s="14" t="s">
        <v>92</v>
      </c>
      <c r="G98" s="15" t="s">
        <v>92</v>
      </c>
      <c r="H98" s="15" t="s">
        <v>15</v>
      </c>
      <c r="I98" s="15" t="s">
        <v>15</v>
      </c>
      <c r="J98" s="15" t="s">
        <v>94</v>
      </c>
      <c r="K98" s="15" t="s">
        <v>94</v>
      </c>
      <c r="L98" s="15" t="s">
        <v>61</v>
      </c>
      <c r="M98" s="15" t="s">
        <v>61</v>
      </c>
      <c r="N98" s="15"/>
      <c r="O98" s="15"/>
      <c r="P98" s="25"/>
      <c r="Q98" s="28"/>
    </row>
    <row r="99" spans="1:17" ht="18.75" customHeight="1">
      <c r="A99" s="55" t="s">
        <v>38</v>
      </c>
      <c r="B99" s="55" t="s">
        <v>83</v>
      </c>
      <c r="C99" s="7">
        <f t="shared" ref="C99:D104" si="3">IF(N99&lt;1, J99/(1-N99^2*(1-J99/C89)), C89)</f>
        <v>3961.2351364759252</v>
      </c>
      <c r="D99" s="7">
        <f t="shared" si="3"/>
        <v>3720.8456625085087</v>
      </c>
      <c r="E99" t="s">
        <v>94</v>
      </c>
      <c r="F99" s="29">
        <f>l_1c*12/(n*C80)</f>
        <v>4.925675614051217</v>
      </c>
      <c r="G99" s="23">
        <f>l_1m*12/(n*D80)</f>
        <v>6.6004053228286308</v>
      </c>
      <c r="H99" s="23">
        <f t="shared" ref="H99:I104" si="4">(SQRT(2*d*F99+1) - 1)/F99</f>
        <v>1.8960533160442863</v>
      </c>
      <c r="I99" s="23">
        <f t="shared" si="4"/>
        <v>1.6596622111848272</v>
      </c>
      <c r="J99" s="24">
        <f>MIN(l_1c * 12*H99^3/3+n*C80*(d-H99)^2,C89)</f>
        <v>3491.9356825947407</v>
      </c>
      <c r="K99" s="24">
        <f>MIN(l_1m * 12*I99^3/3+n*D80*(d-I99)^2,D89)</f>
        <v>2696.3338398629521</v>
      </c>
      <c r="L99" s="24">
        <f t="shared" ref="L99:M104" si="5">f_r*C89/y_t * 1 / 12000</f>
        <v>122.18805178903541</v>
      </c>
      <c r="M99" s="24">
        <f t="shared" si="5"/>
        <v>122.18805178903541</v>
      </c>
      <c r="N99" s="23">
        <f t="shared" ref="N99:O101" si="6">IF((D55+D58)=0, 1.1, L99/(D55+D58))</f>
        <v>0.36823789972798182</v>
      </c>
      <c r="O99" s="23">
        <f t="shared" si="6"/>
        <v>0.55235684959197262</v>
      </c>
      <c r="P99" s="23">
        <f>C80/(l_1c*d)</f>
        <v>4.02E-2</v>
      </c>
      <c r="Q99" s="30">
        <f>D80/(l_1m*d)</f>
        <v>3.0000000000000002E-2</v>
      </c>
    </row>
    <row r="100" spans="1:17" ht="18.75" customHeight="1">
      <c r="A100" s="55" t="s">
        <v>38</v>
      </c>
      <c r="B100" s="55" t="s">
        <v>84</v>
      </c>
      <c r="C100" s="7">
        <f t="shared" si="3"/>
        <v>3599.8802396743572</v>
      </c>
      <c r="D100" s="7">
        <f t="shared" si="3"/>
        <v>27648</v>
      </c>
      <c r="E100" t="s">
        <v>94</v>
      </c>
      <c r="F100" s="31">
        <f>l_1c*12/(n*C81)</f>
        <v>5.9143416871224295</v>
      </c>
      <c r="G100" s="21">
        <f>l_1m*12/(n*D81)</f>
        <v>6.6004053228286308</v>
      </c>
      <c r="H100" s="21">
        <f t="shared" si="4"/>
        <v>1.7450301089716891</v>
      </c>
      <c r="I100" s="21">
        <f t="shared" si="4"/>
        <v>1.6596622111848272</v>
      </c>
      <c r="J100" s="22">
        <f>MIN(l_1c * 12*H100^3/3+n*C81*(d-H100)^2,C90)</f>
        <v>2972.5312461379817</v>
      </c>
      <c r="K100" s="22">
        <f>MIN(l_1m * 12*I100^3/3+n*D81*(d-I100)^2,D90)</f>
        <v>2696.3338398629521</v>
      </c>
      <c r="L100" s="22">
        <f t="shared" si="5"/>
        <v>122.18805178903541</v>
      </c>
      <c r="M100" s="22">
        <f t="shared" si="5"/>
        <v>122.18805178903541</v>
      </c>
      <c r="N100" s="21">
        <f t="shared" si="6"/>
        <v>0.44188547967357811</v>
      </c>
      <c r="O100" s="21">
        <f t="shared" si="6"/>
        <v>1.1000000000000001</v>
      </c>
      <c r="P100" s="21">
        <f>C81/(l_1c*d)</f>
        <v>3.3479999999999996E-2</v>
      </c>
      <c r="Q100" s="32">
        <f>D81/(l_1m*d)</f>
        <v>3.0000000000000002E-2</v>
      </c>
    </row>
    <row r="101" spans="1:17" ht="18.75" customHeight="1">
      <c r="A101" s="55" t="s">
        <v>38</v>
      </c>
      <c r="B101" s="55" t="s">
        <v>85</v>
      </c>
      <c r="C101" s="7">
        <f t="shared" si="3"/>
        <v>5678.4690923544858</v>
      </c>
      <c r="D101" s="7">
        <f t="shared" si="3"/>
        <v>4713.1973450615578</v>
      </c>
      <c r="E101" t="s">
        <v>94</v>
      </c>
      <c r="F101" s="31">
        <f>l_1c*12/(n*C82)</f>
        <v>2.9257115792680097</v>
      </c>
      <c r="G101" s="21">
        <f>l_1m*12/(n*D82)</f>
        <v>6.6004053228286308</v>
      </c>
      <c r="H101" s="21">
        <f t="shared" si="4"/>
        <v>2.3905031089861297</v>
      </c>
      <c r="I101" s="21">
        <f t="shared" si="4"/>
        <v>1.6596622111848272</v>
      </c>
      <c r="J101" s="22">
        <f>MIN(l_1c * 12*H101^3/3+n*C82*(d-H101)^2,C91)</f>
        <v>5460.2319259944406</v>
      </c>
      <c r="K101" s="22">
        <f>MIN(l_1m * 12*I101^3/3+n*D82*(d-I101)^2,D91)</f>
        <v>2696.3338398629521</v>
      </c>
      <c r="L101" s="22">
        <f t="shared" si="5"/>
        <v>122.18805178903541</v>
      </c>
      <c r="M101" s="22">
        <f t="shared" si="5"/>
        <v>122.18805178903541</v>
      </c>
      <c r="N101" s="21">
        <f t="shared" si="6"/>
        <v>0.21883852326691494</v>
      </c>
      <c r="O101" s="21">
        <f t="shared" si="6"/>
        <v>0.68859287777146505</v>
      </c>
      <c r="P101" s="21">
        <f>C82/(l_1c*d)</f>
        <v>6.7680000000000004E-2</v>
      </c>
      <c r="Q101" s="32">
        <f>D82/(l_1m*d)</f>
        <v>3.0000000000000002E-2</v>
      </c>
    </row>
    <row r="102" spans="1:17" ht="18.75" customHeight="1">
      <c r="A102" s="55" t="s">
        <v>40</v>
      </c>
      <c r="B102" s="55" t="s">
        <v>83</v>
      </c>
      <c r="C102" s="7">
        <f t="shared" si="3"/>
        <v>4161.7709095049486</v>
      </c>
      <c r="D102" s="7">
        <f t="shared" si="3"/>
        <v>34560</v>
      </c>
      <c r="E102" t="s">
        <v>94</v>
      </c>
      <c r="F102" s="31">
        <f>l_2c*12/(n*C83)</f>
        <v>6.6004053228286308</v>
      </c>
      <c r="G102" s="21">
        <f>l_2m*12/(n*D83)</f>
        <v>6.6004053228286299</v>
      </c>
      <c r="H102" s="21">
        <f t="shared" si="4"/>
        <v>1.6596622111848272</v>
      </c>
      <c r="I102" s="21">
        <f t="shared" si="4"/>
        <v>1.6596622111848274</v>
      </c>
      <c r="J102" s="22">
        <f>MIN(l_2c * 12*H102^3/3+n*C83*(d-H102)^2,C92)</f>
        <v>2696.3338398629521</v>
      </c>
      <c r="K102" s="22">
        <f>MIN(l_2m * 12*I102^3/3+n*D83*(d-I102)^2,D92)</f>
        <v>3370.4172998286904</v>
      </c>
      <c r="L102" s="22">
        <f t="shared" si="5"/>
        <v>122.18805178903541</v>
      </c>
      <c r="M102" s="22">
        <f t="shared" si="5"/>
        <v>152.73506473629428</v>
      </c>
      <c r="N102" s="21">
        <f t="shared" ref="N102:O104" si="7">IF((D61+D64)=0, 1.1, L102/(D61+D64))</f>
        <v>0.6246353898680338</v>
      </c>
      <c r="O102" s="21">
        <f t="shared" si="7"/>
        <v>1.1711913560025633</v>
      </c>
      <c r="P102" s="21">
        <f>C83/(l_2c*d)</f>
        <v>3.0000000000000002E-2</v>
      </c>
      <c r="Q102" s="32">
        <f>D83/(l_2m*d)</f>
        <v>3.0000000000000006E-2</v>
      </c>
    </row>
    <row r="103" spans="1:17" ht="18.75" customHeight="1">
      <c r="A103" s="55" t="s">
        <v>40</v>
      </c>
      <c r="B103" s="55" t="s">
        <v>84</v>
      </c>
      <c r="C103" s="7">
        <f t="shared" si="3"/>
        <v>5444.9261268174878</v>
      </c>
      <c r="D103" s="7">
        <f t="shared" si="3"/>
        <v>34560</v>
      </c>
      <c r="E103" t="s">
        <v>94</v>
      </c>
      <c r="F103" s="31">
        <f>l_2c*12/(n*C84)</f>
        <v>3.1550694659792686</v>
      </c>
      <c r="G103" s="21">
        <f>l_2m*12/(n*D84)</f>
        <v>6.6004053228286299</v>
      </c>
      <c r="H103" s="21">
        <f t="shared" si="4"/>
        <v>2.3126671245266133</v>
      </c>
      <c r="I103" s="21">
        <f t="shared" si="4"/>
        <v>1.6596622111848274</v>
      </c>
      <c r="J103" s="22">
        <f>MIN(l_2c * 12*H103^3/3+n*C84*(d-H103)^2,C93)</f>
        <v>5123.7665979353187</v>
      </c>
      <c r="K103" s="22">
        <f>MIN(l_2m * 12*I103^3/3+n*D84*(d-I103)^2,D93)</f>
        <v>3370.4172998286904</v>
      </c>
      <c r="L103" s="22">
        <f t="shared" si="5"/>
        <v>122.18805178903541</v>
      </c>
      <c r="M103" s="22">
        <f t="shared" si="5"/>
        <v>152.73506473629428</v>
      </c>
      <c r="N103" s="21">
        <f t="shared" si="7"/>
        <v>0.26907370640469142</v>
      </c>
      <c r="O103" s="21">
        <f t="shared" si="7"/>
        <v>1.0090263990175929</v>
      </c>
      <c r="P103" s="21">
        <f>C84/(l_2c*d)</f>
        <v>6.276000000000001E-2</v>
      </c>
      <c r="Q103" s="32">
        <f>D84/(l_2m*d)</f>
        <v>3.0000000000000006E-2</v>
      </c>
    </row>
    <row r="104" spans="1:17" ht="19.5" customHeight="1" thickBot="1">
      <c r="A104" s="55" t="s">
        <v>40</v>
      </c>
      <c r="B104" s="55" t="s">
        <v>85</v>
      </c>
      <c r="C104" s="7">
        <f t="shared" si="3"/>
        <v>5444.9261268174878</v>
      </c>
      <c r="D104" s="7">
        <f t="shared" si="3"/>
        <v>34560</v>
      </c>
      <c r="E104" t="s">
        <v>94</v>
      </c>
      <c r="F104" s="33">
        <f>l_2c*12/(n*C85)</f>
        <v>3.1550694659792686</v>
      </c>
      <c r="G104" s="34">
        <f>l_2m*12/(n*D85)</f>
        <v>6.6004053228286299</v>
      </c>
      <c r="H104" s="34">
        <f t="shared" si="4"/>
        <v>2.3126671245266133</v>
      </c>
      <c r="I104" s="34">
        <f t="shared" si="4"/>
        <v>1.6596622111848274</v>
      </c>
      <c r="J104" s="35">
        <f>MIN(l_2c * 12*H104^3/3+n*C85*(d-H104)^2,C94)</f>
        <v>5123.7665979353187</v>
      </c>
      <c r="K104" s="35">
        <f>MIN(l_2m * 12*I104^3/3+n*D85*(d-I104)^2,D94)</f>
        <v>3370.4172998286904</v>
      </c>
      <c r="L104" s="35">
        <f t="shared" si="5"/>
        <v>122.18805178903541</v>
      </c>
      <c r="M104" s="35">
        <f t="shared" si="5"/>
        <v>152.73506473629428</v>
      </c>
      <c r="N104" s="34">
        <f t="shared" si="7"/>
        <v>0.26907370640469142</v>
      </c>
      <c r="O104" s="34">
        <f t="shared" si="7"/>
        <v>1.0090263990175929</v>
      </c>
      <c r="P104" s="34">
        <f>C85/(l_2c*d)</f>
        <v>6.276000000000001E-2</v>
      </c>
      <c r="Q104" s="36">
        <f>D85/(l_2m*d)</f>
        <v>3.0000000000000006E-2</v>
      </c>
    </row>
    <row r="106" spans="1:17" ht="18" customHeight="1">
      <c r="A106" s="20" t="s">
        <v>102</v>
      </c>
    </row>
    <row r="107" spans="1:17">
      <c r="A107" s="55" t="s">
        <v>35</v>
      </c>
      <c r="B107" s="55" t="s">
        <v>36</v>
      </c>
      <c r="C107" t="s">
        <v>37</v>
      </c>
    </row>
    <row r="108" spans="1:17" ht="18.75" customHeight="1">
      <c r="A108" s="55" t="s">
        <v>38</v>
      </c>
      <c r="B108" s="7">
        <f>0.7*C99+ 0.15*SUM(C100:C101)</f>
        <v>4164.6169953374738</v>
      </c>
      <c r="C108" s="7">
        <f>0.7*D99+ 0.15*SUM(D100:D101)</f>
        <v>7458.7715655151896</v>
      </c>
      <c r="D108" t="s">
        <v>94</v>
      </c>
    </row>
    <row r="109" spans="1:17" ht="18.75" customHeight="1">
      <c r="A109" s="55" t="s">
        <v>40</v>
      </c>
      <c r="B109" s="7">
        <f>0.7*C102+ 0.15*SUM(C103:C104)</f>
        <v>4546.7174746987102</v>
      </c>
      <c r="C109" s="7">
        <f>0.7*D102+ 0.15*SUM(D103:D104)</f>
        <v>34560</v>
      </c>
      <c r="D109" t="s">
        <v>94</v>
      </c>
    </row>
    <row r="110" spans="1:17">
      <c r="A110" s="55"/>
      <c r="B110" s="55"/>
    </row>
    <row r="111" spans="1:17" ht="18" customHeight="1">
      <c r="A111" s="20" t="s">
        <v>103</v>
      </c>
      <c r="B111" s="55"/>
    </row>
    <row r="112" spans="1:17" ht="18.75" customHeight="1">
      <c r="A112" s="3" t="s">
        <v>104</v>
      </c>
      <c r="B112" s="7">
        <f>IF(l_1/l_2&lt;1.05, B108+C109, (B108+C108+B109+C109)/2)</f>
        <v>25365.053017775688</v>
      </c>
      <c r="C112" t="s">
        <v>94</v>
      </c>
    </row>
    <row r="113" spans="1:5">
      <c r="A113" s="55"/>
      <c r="B113" s="55"/>
    </row>
    <row r="114" spans="1:5" ht="18" customHeight="1">
      <c r="A114" s="20" t="s">
        <v>105</v>
      </c>
    </row>
    <row r="115" spans="1:5" ht="18.75" customHeight="1">
      <c r="A115" s="3" t="s">
        <v>106</v>
      </c>
      <c r="B115" s="7">
        <f>IF(l_1/l_2&lt;1.05, C89+D92, (C89+D89+C92+D92)/2)</f>
        <v>58752</v>
      </c>
      <c r="C115" t="s">
        <v>94</v>
      </c>
    </row>
    <row r="117" spans="1:5" ht="18" customHeight="1">
      <c r="A117" s="51" t="s">
        <v>107</v>
      </c>
    </row>
    <row r="118" spans="1:5" ht="18" customHeight="1">
      <c r="A118" s="3" t="s">
        <v>108</v>
      </c>
      <c r="B118" s="9">
        <f>B112/B115</f>
        <v>0.43173088605963522</v>
      </c>
    </row>
    <row r="120" spans="1:5" ht="19.5" customHeight="1" thickBot="1">
      <c r="A120" s="51" t="s">
        <v>109</v>
      </c>
      <c r="D120" s="51" t="s">
        <v>110</v>
      </c>
    </row>
    <row r="121" spans="1:5" ht="18" customHeight="1">
      <c r="A121" s="3" t="s">
        <v>111</v>
      </c>
      <c r="B121">
        <f>IF(MAX(c_1, c_2)&gt;24, 2.1, 1.9)</f>
        <v>1.9</v>
      </c>
      <c r="D121" s="26">
        <v>1</v>
      </c>
      <c r="E121" s="27">
        <v>7.12</v>
      </c>
    </row>
    <row r="122" spans="1:5" ht="18.75" customHeight="1">
      <c r="A122" s="10" t="s">
        <v>112</v>
      </c>
      <c r="B122" s="4">
        <f>IF(B5=1,E121,
IF(AND(B5&gt;1,B5&lt;1.5),E121+(E122-E121)/(D122-D121)*(B5-D121),
IF(B5=1.5,E122,
IF(AND(B5&gt;1.5, B5&lt;2), E122+(E123-E122)/(D123-D122)*(B5-D122), E123)
)))</f>
        <v>7.57</v>
      </c>
      <c r="D122" s="12">
        <v>1.5</v>
      </c>
      <c r="E122" s="13">
        <v>8.92</v>
      </c>
    </row>
    <row r="123" spans="1:5" ht="18" customHeight="1" thickBot="1">
      <c r="A123" s="10" t="s">
        <v>113</v>
      </c>
      <c r="B123" s="4">
        <f>(SW+SDL+LLvib)/32.2</f>
        <v>5</v>
      </c>
      <c r="C123" t="s">
        <v>114</v>
      </c>
      <c r="D123" s="14">
        <v>2</v>
      </c>
      <c r="E123" s="16">
        <v>9.2899999999999991</v>
      </c>
    </row>
    <row r="124" spans="1:5" ht="18" customHeight="1">
      <c r="A124" s="3" t="s">
        <v>115</v>
      </c>
      <c r="B124" s="4">
        <f>k_2*lambda_i_sq / (2 * PI() * l_1^2) * SQRT(k_1 * E_c*144*(h/12)^3 / (12*gamma*(1-nu^2)))</f>
        <v>4.1619773543224747</v>
      </c>
      <c r="C124" t="s">
        <v>116</v>
      </c>
    </row>
    <row r="126" spans="1:5">
      <c r="A126" s="20" t="s">
        <v>117</v>
      </c>
    </row>
    <row r="127" spans="1:5">
      <c r="A127" s="3" t="s">
        <v>118</v>
      </c>
      <c r="B127" s="6">
        <f>gamma*32.2*l_1*l_2</f>
        <v>185472</v>
      </c>
      <c r="C127" t="s">
        <v>119</v>
      </c>
    </row>
    <row r="128" spans="1:5">
      <c r="A128" s="10" t="s">
        <v>120</v>
      </c>
      <c r="B128">
        <v>0.04</v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317"/>
  <sheetViews>
    <sheetView topLeftCell="A289" zoomScale="70" zoomScaleNormal="70" workbookViewId="0">
      <selection activeCell="AK322" sqref="AK322"/>
    </sheetView>
  </sheetViews>
  <sheetFormatPr defaultRowHeight="15"/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177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6.9199999999999999E-3</v>
      </c>
      <c r="Q3">
        <v>5.7099999999999998E-3</v>
      </c>
      <c r="R3">
        <v>1.189E-2</v>
      </c>
      <c r="S3">
        <v>4.5500000000000002E-3</v>
      </c>
      <c r="T3">
        <v>3.0200000000000001E-3</v>
      </c>
      <c r="U3">
        <v>3.8300000000000001E-3</v>
      </c>
      <c r="V3">
        <v>4.0200000000000001E-3</v>
      </c>
      <c r="W3">
        <v>9.5700000000000004E-3</v>
      </c>
      <c r="X3">
        <v>9.5700000000000004E-3</v>
      </c>
      <c r="Y3">
        <v>3.0200000000000001E-3</v>
      </c>
      <c r="Z3">
        <v>3.0200000000000001E-3</v>
      </c>
      <c r="AA3">
        <v>3.0200000000000001E-3</v>
      </c>
      <c r="AB3">
        <v>0.4973575367647059</v>
      </c>
      <c r="AC3">
        <v>4.4671188264466819</v>
      </c>
      <c r="AD3">
        <v>185.47200000000001</v>
      </c>
      <c r="AE3">
        <v>0.03</v>
      </c>
      <c r="AF3">
        <v>2558</v>
      </c>
      <c r="AG3">
        <v>9512</v>
      </c>
      <c r="AH3">
        <v>9947</v>
      </c>
      <c r="AI3">
        <v>10402</v>
      </c>
      <c r="AJ3" s="9">
        <f>(AF3-exterior_study!AF3)/exterior_study!AF3</f>
        <v>-5.3644099149093599E-2</v>
      </c>
      <c r="AK3" s="9">
        <f>(AG3-exterior_study!AG3)/exterior_study!AG3</f>
        <v>-4.6129161652627357E-2</v>
      </c>
      <c r="AL3" s="9">
        <f>(AH3-exterior_study!AH3)/exterior_study!AH3</f>
        <v>-4.4017299375300335E-2</v>
      </c>
      <c r="AM3" s="9">
        <f>(AI3-exterior_study!AI3)/exterior_study!AI3</f>
        <v>-4.1908446163765316E-2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6.9199999999999999E-3</v>
      </c>
      <c r="Q4">
        <v>5.7099999999999998E-3</v>
      </c>
      <c r="R4">
        <v>1.189E-2</v>
      </c>
      <c r="S4">
        <v>4.5500000000000002E-3</v>
      </c>
      <c r="T4">
        <v>3.0200000000000001E-3</v>
      </c>
      <c r="U4">
        <v>3.8300000000000001E-3</v>
      </c>
      <c r="V4">
        <v>4.0200000000000001E-3</v>
      </c>
      <c r="W4">
        <v>9.5700000000000004E-3</v>
      </c>
      <c r="X4">
        <v>9.5700000000000004E-3</v>
      </c>
      <c r="Y4">
        <v>3.0200000000000001E-3</v>
      </c>
      <c r="Z4">
        <v>3.0200000000000001E-3</v>
      </c>
      <c r="AA4">
        <v>3.0200000000000001E-3</v>
      </c>
      <c r="AB4">
        <v>0.4973575367647059</v>
      </c>
      <c r="AC4">
        <v>4.4671188264466819</v>
      </c>
      <c r="AD4">
        <v>185.47200000000001</v>
      </c>
      <c r="AE4">
        <v>3.5000000000000003E-2</v>
      </c>
      <c r="AF4">
        <v>2435</v>
      </c>
      <c r="AG4">
        <v>8153</v>
      </c>
      <c r="AH4">
        <v>8526</v>
      </c>
      <c r="AI4">
        <v>8916</v>
      </c>
      <c r="AJ4" s="9">
        <f>(AF4-exterior_study!AF4)/exterior_study!AF4</f>
        <v>-5.546935608999224E-2</v>
      </c>
      <c r="AK4" s="9">
        <f>(AG4-exterior_study!AG4)/exterior_study!AG4</f>
        <v>-4.6209639681796914E-2</v>
      </c>
      <c r="AL4" s="9">
        <f>(AH4-exterior_study!AH4)/exterior_study!AH4</f>
        <v>-4.4063235788765559E-2</v>
      </c>
      <c r="AM4" s="9">
        <f>(AI4-exterior_study!AI4)/exterior_study!AI4</f>
        <v>-4.1908446163765316E-2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6.9199999999999999E-3</v>
      </c>
      <c r="Q5">
        <v>5.7099999999999998E-3</v>
      </c>
      <c r="R5">
        <v>1.189E-2</v>
      </c>
      <c r="S5">
        <v>4.5500000000000002E-3</v>
      </c>
      <c r="T5">
        <v>3.0200000000000001E-3</v>
      </c>
      <c r="U5">
        <v>3.8300000000000001E-3</v>
      </c>
      <c r="V5">
        <v>4.0200000000000001E-3</v>
      </c>
      <c r="W5">
        <v>9.5700000000000004E-3</v>
      </c>
      <c r="X5">
        <v>9.5700000000000004E-3</v>
      </c>
      <c r="Y5">
        <v>3.0200000000000001E-3</v>
      </c>
      <c r="Z5">
        <v>3.0200000000000001E-3</v>
      </c>
      <c r="AA5">
        <v>3.0200000000000001E-3</v>
      </c>
      <c r="AB5">
        <v>0.4973575367647059</v>
      </c>
      <c r="AC5">
        <v>4.4671188264466819</v>
      </c>
      <c r="AD5">
        <v>185.47200000000001</v>
      </c>
      <c r="AE5">
        <v>0.04</v>
      </c>
      <c r="AF5">
        <v>2320</v>
      </c>
      <c r="AG5">
        <v>7134</v>
      </c>
      <c r="AH5">
        <v>7460</v>
      </c>
      <c r="AI5">
        <v>7801</v>
      </c>
      <c r="AJ5" s="9">
        <f>(AF5-exterior_study!AF5)/exterior_study!AF5</f>
        <v>-5.7676685621445976E-2</v>
      </c>
      <c r="AK5" s="9">
        <f>(AG5-exterior_study!AG5)/exterior_study!AG5</f>
        <v>-4.6129161652627357E-2</v>
      </c>
      <c r="AL5" s="9">
        <f>(AH5-exterior_study!AH5)/exterior_study!AH5</f>
        <v>-4.4079958995386984E-2</v>
      </c>
      <c r="AM5" s="9">
        <f>(AI5-exterior_study!AI5)/exterior_study!AI5</f>
        <v>-4.1999263170821567E-2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6.9199999999999999E-3</v>
      </c>
      <c r="Q6">
        <v>5.7099999999999998E-3</v>
      </c>
      <c r="R6">
        <v>1.189E-2</v>
      </c>
      <c r="S6">
        <v>4.5500000000000002E-3</v>
      </c>
      <c r="T6">
        <v>3.0200000000000001E-3</v>
      </c>
      <c r="U6">
        <v>3.8300000000000001E-3</v>
      </c>
      <c r="V6">
        <v>4.0200000000000001E-3</v>
      </c>
      <c r="W6">
        <v>9.5700000000000004E-3</v>
      </c>
      <c r="X6">
        <v>9.5700000000000004E-3</v>
      </c>
      <c r="Y6">
        <v>3.0200000000000001E-3</v>
      </c>
      <c r="Z6">
        <v>3.0200000000000001E-3</v>
      </c>
      <c r="AA6">
        <v>3.0200000000000001E-3</v>
      </c>
      <c r="AB6">
        <v>0.4973575367647059</v>
      </c>
      <c r="AC6">
        <v>4.4671188264466819</v>
      </c>
      <c r="AD6">
        <v>185.47200000000001</v>
      </c>
      <c r="AE6">
        <v>4.4999999999999998E-2</v>
      </c>
      <c r="AF6">
        <v>2213</v>
      </c>
      <c r="AG6">
        <v>6342</v>
      </c>
      <c r="AH6">
        <v>6631</v>
      </c>
      <c r="AI6">
        <v>6935</v>
      </c>
      <c r="AJ6" s="9">
        <f>(AF6-exterior_study!AF6)/exterior_study!AF6</f>
        <v>-5.9098639455782316E-2</v>
      </c>
      <c r="AK6" s="9">
        <f>(AG6-exterior_study!AG6)/exterior_study!AG6</f>
        <v>-4.6028880866425995E-2</v>
      </c>
      <c r="AL6" s="9">
        <f>(AH6-exterior_study!AH6)/exterior_study!AH6</f>
        <v>-4.4111287299985584E-2</v>
      </c>
      <c r="AM6" s="9">
        <f>(AI6-exterior_study!AI6)/exterior_study!AI6</f>
        <v>-4.1862392926222715E-2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6.9199999999999999E-3</v>
      </c>
      <c r="Q7">
        <v>5.7099999999999998E-3</v>
      </c>
      <c r="R7">
        <v>1.189E-2</v>
      </c>
      <c r="S7">
        <v>4.5500000000000002E-3</v>
      </c>
      <c r="T7">
        <v>3.0200000000000001E-3</v>
      </c>
      <c r="U7">
        <v>3.8300000000000001E-3</v>
      </c>
      <c r="V7">
        <v>4.0200000000000001E-3</v>
      </c>
      <c r="W7">
        <v>9.5700000000000004E-3</v>
      </c>
      <c r="X7">
        <v>9.5700000000000004E-3</v>
      </c>
      <c r="Y7">
        <v>3.0200000000000001E-3</v>
      </c>
      <c r="Z7">
        <v>3.0200000000000001E-3</v>
      </c>
      <c r="AA7">
        <v>3.0200000000000001E-3</v>
      </c>
      <c r="AB7">
        <v>0.4973575367647059</v>
      </c>
      <c r="AC7">
        <v>4.4671188264466819</v>
      </c>
      <c r="AD7">
        <v>185.47200000000001</v>
      </c>
      <c r="AE7">
        <v>0.05</v>
      </c>
      <c r="AF7">
        <v>2112</v>
      </c>
      <c r="AG7">
        <v>5707</v>
      </c>
      <c r="AH7">
        <v>5968</v>
      </c>
      <c r="AI7">
        <v>6241</v>
      </c>
      <c r="AJ7" s="9">
        <f>(AF7-exterior_study!AF7)/exterior_study!AF7</f>
        <v>-6.133333333333333E-2</v>
      </c>
      <c r="AK7" s="9">
        <f>(AG7-exterior_study!AG7)/exterior_study!AG7</f>
        <v>-4.6130703660371052E-2</v>
      </c>
      <c r="AL7" s="9">
        <f>(AH7-exterior_study!AH7)/exterior_study!AH7</f>
        <v>-4.4049335255486141E-2</v>
      </c>
      <c r="AM7" s="9">
        <f>(AI7-exterior_study!AI7)/exterior_study!AI7</f>
        <v>-4.1909732883021182E-2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6.9199999999999999E-3</v>
      </c>
      <c r="Q8">
        <v>5.7099999999999998E-3</v>
      </c>
      <c r="R8">
        <v>1.189E-2</v>
      </c>
      <c r="S8">
        <v>4.5500000000000002E-3</v>
      </c>
      <c r="T8">
        <v>3.0200000000000001E-3</v>
      </c>
      <c r="U8">
        <v>3.8300000000000001E-3</v>
      </c>
      <c r="V8">
        <v>4.0200000000000001E-3</v>
      </c>
      <c r="W8">
        <v>9.5700000000000004E-3</v>
      </c>
      <c r="X8">
        <v>9.5700000000000004E-3</v>
      </c>
      <c r="Y8">
        <v>3.0200000000000001E-3</v>
      </c>
      <c r="Z8">
        <v>3.0200000000000001E-3</v>
      </c>
      <c r="AA8">
        <v>3.0200000000000001E-3</v>
      </c>
      <c r="AB8">
        <v>0.4973575367647059</v>
      </c>
      <c r="AC8">
        <v>4.4671188264466819</v>
      </c>
      <c r="AD8">
        <v>185.47200000000001</v>
      </c>
      <c r="AE8">
        <v>5.5E-2</v>
      </c>
      <c r="AF8">
        <v>2019</v>
      </c>
      <c r="AG8">
        <v>5189</v>
      </c>
      <c r="AH8">
        <v>5426</v>
      </c>
      <c r="AI8">
        <v>5674</v>
      </c>
      <c r="AJ8" s="9">
        <f>(AF8-exterior_study!AF8)/exterior_study!AF8</f>
        <v>-6.2674094707520889E-2</v>
      </c>
      <c r="AK8" s="9">
        <f>(AG8-exterior_study!AG8)/exterior_study!AG8</f>
        <v>-4.6139705882352944E-2</v>
      </c>
      <c r="AL8" s="9">
        <f>(AH8-exterior_study!AH8)/exterior_study!AH8</f>
        <v>-4.4045102184637065E-2</v>
      </c>
      <c r="AM8" s="9">
        <f>(AI8-exterior_study!AI8)/exterior_study!AI8</f>
        <v>-4.1877744005403582E-2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6.9199999999999999E-3</v>
      </c>
      <c r="Q9">
        <v>5.7099999999999998E-3</v>
      </c>
      <c r="R9">
        <v>1.189E-2</v>
      </c>
      <c r="S9">
        <v>4.5500000000000002E-3</v>
      </c>
      <c r="T9">
        <v>3.0200000000000001E-3</v>
      </c>
      <c r="U9">
        <v>3.8300000000000001E-3</v>
      </c>
      <c r="V9">
        <v>4.0200000000000001E-3</v>
      </c>
      <c r="W9">
        <v>9.5700000000000004E-3</v>
      </c>
      <c r="X9">
        <v>9.5700000000000004E-3</v>
      </c>
      <c r="Y9">
        <v>3.0200000000000001E-3</v>
      </c>
      <c r="Z9">
        <v>3.0200000000000001E-3</v>
      </c>
      <c r="AA9">
        <v>3.0200000000000001E-3</v>
      </c>
      <c r="AB9">
        <v>0.4973575367647059</v>
      </c>
      <c r="AC9">
        <v>4.4671188264466819</v>
      </c>
      <c r="AD9">
        <v>185.47200000000001</v>
      </c>
      <c r="AE9">
        <v>0.06</v>
      </c>
      <c r="AF9">
        <v>1931</v>
      </c>
      <c r="AG9">
        <v>4756</v>
      </c>
      <c r="AH9">
        <v>4974</v>
      </c>
      <c r="AI9">
        <v>5201</v>
      </c>
      <c r="AJ9" s="9">
        <f>(AF9-exterior_study!AF9)/exterior_study!AF9</f>
        <v>-6.4437984496124034E-2</v>
      </c>
      <c r="AK9" s="9">
        <f>(AG9-exterior_study!AG9)/exterior_study!AG9</f>
        <v>-4.6129161652627357E-2</v>
      </c>
      <c r="AL9" s="9">
        <f>(AH9-exterior_study!AH9)/exterior_study!AH9</f>
        <v>-4.4013069383048241E-2</v>
      </c>
      <c r="AM9" s="9">
        <f>(AI9-exterior_study!AI9)/exterior_study!AI9</f>
        <v>-4.1996684472278507E-2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6.9199999999999999E-3</v>
      </c>
      <c r="Q10">
        <v>5.7099999999999998E-3</v>
      </c>
      <c r="R10">
        <v>1.189E-2</v>
      </c>
      <c r="S10">
        <v>4.5500000000000002E-3</v>
      </c>
      <c r="T10">
        <v>3.0200000000000001E-3</v>
      </c>
      <c r="U10">
        <v>3.8300000000000001E-3</v>
      </c>
      <c r="V10">
        <v>4.0200000000000001E-3</v>
      </c>
      <c r="W10">
        <v>9.5700000000000004E-3</v>
      </c>
      <c r="X10">
        <v>9.5700000000000004E-3</v>
      </c>
      <c r="Y10">
        <v>3.0200000000000001E-3</v>
      </c>
      <c r="Z10">
        <v>3.0200000000000001E-3</v>
      </c>
      <c r="AA10">
        <v>3.0200000000000001E-3</v>
      </c>
      <c r="AB10">
        <v>0.4973575367647059</v>
      </c>
      <c r="AC10">
        <v>4.4671188264466819</v>
      </c>
      <c r="AD10">
        <v>185.47200000000001</v>
      </c>
      <c r="AE10">
        <v>6.5000000000000002E-2</v>
      </c>
      <c r="AF10">
        <v>1849</v>
      </c>
      <c r="AG10">
        <v>4390</v>
      </c>
      <c r="AH10">
        <v>4591</v>
      </c>
      <c r="AI10">
        <v>4801</v>
      </c>
      <c r="AJ10" s="9">
        <f>(AF10-exterior_study!AF10)/exterior_study!AF10</f>
        <v>-6.568974229408793E-2</v>
      </c>
      <c r="AK10" s="9">
        <f>(AG10-exterior_study!AG10)/exterior_study!AG10</f>
        <v>-4.6274169020204217E-2</v>
      </c>
      <c r="AL10" s="9">
        <f>(AH10-exterior_study!AH10)/exterior_study!AH10</f>
        <v>-4.4139079741828027E-2</v>
      </c>
      <c r="AM10" s="9">
        <f>(AI10-exterior_study!AI10)/exterior_study!AI10</f>
        <v>-4.1907802833765717E-2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6.9199999999999999E-3</v>
      </c>
      <c r="Q11">
        <v>5.7099999999999998E-3</v>
      </c>
      <c r="R11">
        <v>1.189E-2</v>
      </c>
      <c r="S11">
        <v>4.5500000000000002E-3</v>
      </c>
      <c r="T11">
        <v>3.0200000000000001E-3</v>
      </c>
      <c r="U11">
        <v>3.8300000000000001E-3</v>
      </c>
      <c r="V11">
        <v>4.0200000000000001E-3</v>
      </c>
      <c r="W11">
        <v>9.5700000000000004E-3</v>
      </c>
      <c r="X11">
        <v>9.5700000000000004E-3</v>
      </c>
      <c r="Y11">
        <v>3.0200000000000001E-3</v>
      </c>
      <c r="Z11">
        <v>3.0200000000000001E-3</v>
      </c>
      <c r="AA11">
        <v>3.0200000000000001E-3</v>
      </c>
      <c r="AB11">
        <v>0.4973575367647059</v>
      </c>
      <c r="AC11">
        <v>4.4671188264466819</v>
      </c>
      <c r="AD11">
        <v>185.47200000000001</v>
      </c>
      <c r="AE11">
        <v>7.0000000000000007E-2</v>
      </c>
      <c r="AF11">
        <v>1772</v>
      </c>
      <c r="AG11">
        <v>4077</v>
      </c>
      <c r="AH11">
        <v>4263</v>
      </c>
      <c r="AI11">
        <v>4458</v>
      </c>
      <c r="AJ11" s="9">
        <f>(AF11-exterior_study!AF11)/exterior_study!AF11</f>
        <v>-6.7368421052631577E-2</v>
      </c>
      <c r="AK11" s="9">
        <f>(AG11-exterior_study!AG11)/exterior_study!AG11</f>
        <v>-4.609265325222274E-2</v>
      </c>
      <c r="AL11" s="9">
        <f>(AH11-exterior_study!AH11)/exterior_study!AH11</f>
        <v>-4.3956043956043959E-2</v>
      </c>
      <c r="AM11" s="9">
        <f>(AI11-exterior_study!AI11)/exterior_study!AI11</f>
        <v>-4.1908446163765316E-2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6.8399999999999997E-3</v>
      </c>
      <c r="Q12">
        <v>5.6600000000000001E-3</v>
      </c>
      <c r="R12">
        <v>1.1769999999999999E-2</v>
      </c>
      <c r="S12">
        <v>4.4999999999999997E-3</v>
      </c>
      <c r="T12">
        <v>3.0200000000000001E-3</v>
      </c>
      <c r="U12">
        <v>3.7799999999999999E-3</v>
      </c>
      <c r="V12">
        <v>3.98E-3</v>
      </c>
      <c r="W12">
        <v>9.4500000000000001E-3</v>
      </c>
      <c r="X12">
        <v>9.4500000000000001E-3</v>
      </c>
      <c r="Y12">
        <v>3.0200000000000001E-3</v>
      </c>
      <c r="Z12">
        <v>3.0200000000000001E-3</v>
      </c>
      <c r="AA12">
        <v>3.0200000000000001E-3</v>
      </c>
      <c r="AB12">
        <v>0.49679968341503272</v>
      </c>
      <c r="AC12">
        <v>4.934572137563813</v>
      </c>
      <c r="AD12">
        <v>185.47200000000001</v>
      </c>
      <c r="AE12">
        <v>0.03</v>
      </c>
      <c r="AF12">
        <v>2294</v>
      </c>
      <c r="AG12">
        <v>8651</v>
      </c>
      <c r="AH12">
        <v>9088</v>
      </c>
      <c r="AI12">
        <v>9547</v>
      </c>
      <c r="AJ12" s="9">
        <f>(AF12-exterior_study!AF12)/exterior_study!AF12</f>
        <v>-5.2066115702479342E-2</v>
      </c>
      <c r="AK12" s="9">
        <f>(AG12-exterior_study!AG12)/exterior_study!AG12</f>
        <v>-4.5775424663578201E-2</v>
      </c>
      <c r="AL12" s="9">
        <f>(AH12-exterior_study!AH12)/exterior_study!AH12</f>
        <v>-4.3569774784255944E-2</v>
      </c>
      <c r="AM12" s="9">
        <f>(AI12-exterior_study!AI12)/exterior_study!AI12</f>
        <v>-4.1369615423235265E-2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6.8399999999999997E-3</v>
      </c>
      <c r="Q13">
        <v>5.6600000000000001E-3</v>
      </c>
      <c r="R13">
        <v>1.1769999999999999E-2</v>
      </c>
      <c r="S13">
        <v>4.4999999999999997E-3</v>
      </c>
      <c r="T13">
        <v>3.0200000000000001E-3</v>
      </c>
      <c r="U13">
        <v>3.7799999999999999E-3</v>
      </c>
      <c r="V13">
        <v>3.98E-3</v>
      </c>
      <c r="W13">
        <v>9.4500000000000001E-3</v>
      </c>
      <c r="X13">
        <v>9.4500000000000001E-3</v>
      </c>
      <c r="Y13">
        <v>3.0200000000000001E-3</v>
      </c>
      <c r="Z13">
        <v>3.0200000000000001E-3</v>
      </c>
      <c r="AA13">
        <v>3.0200000000000001E-3</v>
      </c>
      <c r="AB13">
        <v>0.49679968341503272</v>
      </c>
      <c r="AC13">
        <v>4.934572137563813</v>
      </c>
      <c r="AD13">
        <v>185.47200000000001</v>
      </c>
      <c r="AE13">
        <v>3.5000000000000003E-2</v>
      </c>
      <c r="AF13">
        <v>2174</v>
      </c>
      <c r="AG13">
        <v>7415</v>
      </c>
      <c r="AH13">
        <v>7789</v>
      </c>
      <c r="AI13">
        <v>8183</v>
      </c>
      <c r="AJ13" s="9">
        <f>(AF13-exterior_study!AF13)/exterior_study!AF13</f>
        <v>-5.3959965187119235E-2</v>
      </c>
      <c r="AK13" s="9">
        <f>(AG13-exterior_study!AG13)/exterior_study!AG13</f>
        <v>-4.5811349890618969E-2</v>
      </c>
      <c r="AL13" s="9">
        <f>(AH13-exterior_study!AH13)/exterior_study!AH13</f>
        <v>-4.3707796193984037E-2</v>
      </c>
      <c r="AM13" s="9">
        <f>(AI13-exterior_study!AI13)/exterior_study!AI13</f>
        <v>-4.1466557338643552E-2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6.8399999999999997E-3</v>
      </c>
      <c r="Q14">
        <v>5.6600000000000001E-3</v>
      </c>
      <c r="R14">
        <v>1.1769999999999999E-2</v>
      </c>
      <c r="S14">
        <v>4.4999999999999997E-3</v>
      </c>
      <c r="T14">
        <v>3.0200000000000001E-3</v>
      </c>
      <c r="U14">
        <v>3.7799999999999999E-3</v>
      </c>
      <c r="V14">
        <v>3.98E-3</v>
      </c>
      <c r="W14">
        <v>9.4500000000000001E-3</v>
      </c>
      <c r="X14">
        <v>9.4500000000000001E-3</v>
      </c>
      <c r="Y14">
        <v>3.0200000000000001E-3</v>
      </c>
      <c r="Z14">
        <v>3.0200000000000001E-3</v>
      </c>
      <c r="AA14">
        <v>3.0200000000000001E-3</v>
      </c>
      <c r="AB14">
        <v>0.49679968341503272</v>
      </c>
      <c r="AC14">
        <v>4.934572137563813</v>
      </c>
      <c r="AD14">
        <v>185.47200000000001</v>
      </c>
      <c r="AE14">
        <v>0.04</v>
      </c>
      <c r="AF14">
        <v>2063</v>
      </c>
      <c r="AG14">
        <v>6488</v>
      </c>
      <c r="AH14">
        <v>6816</v>
      </c>
      <c r="AI14">
        <v>7160</v>
      </c>
      <c r="AJ14" s="9">
        <f>(AF14-exterior_study!AF14)/exterior_study!AF14</f>
        <v>-5.5835240274599546E-2</v>
      </c>
      <c r="AK14" s="9">
        <f>(AG14-exterior_study!AG14)/exterior_study!AG14</f>
        <v>-4.5742020885424325E-2</v>
      </c>
      <c r="AL14" s="9">
        <f>(AH14-exterior_study!AH14)/exterior_study!AH14</f>
        <v>-4.363687385996913E-2</v>
      </c>
      <c r="AM14" s="9">
        <f>(AI14-exterior_study!AI14)/exterior_study!AI14</f>
        <v>-4.1371000133886733E-2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6.8399999999999997E-3</v>
      </c>
      <c r="Q15">
        <v>5.6600000000000001E-3</v>
      </c>
      <c r="R15">
        <v>1.1769999999999999E-2</v>
      </c>
      <c r="S15">
        <v>4.4999999999999997E-3</v>
      </c>
      <c r="T15">
        <v>3.0200000000000001E-3</v>
      </c>
      <c r="U15">
        <v>3.7799999999999999E-3</v>
      </c>
      <c r="V15">
        <v>3.98E-3</v>
      </c>
      <c r="W15">
        <v>9.4500000000000001E-3</v>
      </c>
      <c r="X15">
        <v>9.4500000000000001E-3</v>
      </c>
      <c r="Y15">
        <v>3.0200000000000001E-3</v>
      </c>
      <c r="Z15">
        <v>3.0200000000000001E-3</v>
      </c>
      <c r="AA15">
        <v>3.0200000000000001E-3</v>
      </c>
      <c r="AB15">
        <v>0.49679968341503272</v>
      </c>
      <c r="AC15">
        <v>4.934572137563813</v>
      </c>
      <c r="AD15">
        <v>185.47200000000001</v>
      </c>
      <c r="AE15">
        <v>4.4999999999999998E-2</v>
      </c>
      <c r="AF15">
        <v>1960</v>
      </c>
      <c r="AG15">
        <v>5767</v>
      </c>
      <c r="AH15">
        <v>6058</v>
      </c>
      <c r="AI15">
        <v>6365</v>
      </c>
      <c r="AJ15" s="9">
        <f>(AF15-exterior_study!AF15)/exterior_study!AF15</f>
        <v>-5.7692307692307696E-2</v>
      </c>
      <c r="AK15" s="9">
        <f>(AG15-exterior_study!AG15)/exterior_study!AG15</f>
        <v>-4.5830575777630708E-2</v>
      </c>
      <c r="AL15" s="9">
        <f>(AH15-exterior_study!AH15)/exterior_study!AH15</f>
        <v>-4.372533543804262E-2</v>
      </c>
      <c r="AM15" s="9">
        <f>(AI15-exterior_study!AI15)/exterior_study!AI15</f>
        <v>-4.1415662650602411E-2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6.8399999999999997E-3</v>
      </c>
      <c r="Q16">
        <v>5.6600000000000001E-3</v>
      </c>
      <c r="R16">
        <v>1.1769999999999999E-2</v>
      </c>
      <c r="S16">
        <v>4.4999999999999997E-3</v>
      </c>
      <c r="T16">
        <v>3.0200000000000001E-3</v>
      </c>
      <c r="U16">
        <v>3.7799999999999999E-3</v>
      </c>
      <c r="V16">
        <v>3.98E-3</v>
      </c>
      <c r="W16">
        <v>9.4500000000000001E-3</v>
      </c>
      <c r="X16">
        <v>9.4500000000000001E-3</v>
      </c>
      <c r="Y16">
        <v>3.0200000000000001E-3</v>
      </c>
      <c r="Z16">
        <v>3.0200000000000001E-3</v>
      </c>
      <c r="AA16">
        <v>3.0200000000000001E-3</v>
      </c>
      <c r="AB16">
        <v>0.49679968341503272</v>
      </c>
      <c r="AC16">
        <v>4.934572137563813</v>
      </c>
      <c r="AD16">
        <v>185.47200000000001</v>
      </c>
      <c r="AE16">
        <v>0.05</v>
      </c>
      <c r="AF16">
        <v>1864</v>
      </c>
      <c r="AG16">
        <v>5190</v>
      </c>
      <c r="AH16">
        <v>5453</v>
      </c>
      <c r="AI16">
        <v>5728</v>
      </c>
      <c r="AJ16" s="9">
        <f>(AF16-exterior_study!AF16)/exterior_study!AF16</f>
        <v>-5.9535822401614528E-2</v>
      </c>
      <c r="AK16" s="9">
        <f>(AG16-exterior_study!AG16)/exterior_study!AG16</f>
        <v>-4.5780474351902925E-2</v>
      </c>
      <c r="AL16" s="9">
        <f>(AH16-exterior_study!AH16)/exterior_study!AH16</f>
        <v>-4.3501140150850728E-2</v>
      </c>
      <c r="AM16" s="9">
        <f>(AI16-exterior_study!AI16)/exterior_study!AI16</f>
        <v>-4.1499330655957165E-2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6.8399999999999997E-3</v>
      </c>
      <c r="Q17">
        <v>5.6600000000000001E-3</v>
      </c>
      <c r="R17">
        <v>1.1769999999999999E-2</v>
      </c>
      <c r="S17">
        <v>4.4999999999999997E-3</v>
      </c>
      <c r="T17">
        <v>3.0200000000000001E-3</v>
      </c>
      <c r="U17">
        <v>3.7799999999999999E-3</v>
      </c>
      <c r="V17">
        <v>3.98E-3</v>
      </c>
      <c r="W17">
        <v>9.4500000000000001E-3</v>
      </c>
      <c r="X17">
        <v>9.4500000000000001E-3</v>
      </c>
      <c r="Y17">
        <v>3.0200000000000001E-3</v>
      </c>
      <c r="Z17">
        <v>3.0200000000000001E-3</v>
      </c>
      <c r="AA17">
        <v>3.0200000000000001E-3</v>
      </c>
      <c r="AB17">
        <v>0.49679968341503272</v>
      </c>
      <c r="AC17">
        <v>4.934572137563813</v>
      </c>
      <c r="AD17">
        <v>185.47200000000001</v>
      </c>
      <c r="AE17">
        <v>5.5E-2</v>
      </c>
      <c r="AF17">
        <v>1775</v>
      </c>
      <c r="AG17">
        <v>4718</v>
      </c>
      <c r="AH17">
        <v>4957</v>
      </c>
      <c r="AI17">
        <v>5207</v>
      </c>
      <c r="AJ17" s="9">
        <f>(AF17-exterior_study!AF17)/exterior_study!AF17</f>
        <v>-6.1343204653622425E-2</v>
      </c>
      <c r="AK17" s="9">
        <f>(AG17-exterior_study!AG17)/exterior_study!AG17</f>
        <v>-4.5904954499494437E-2</v>
      </c>
      <c r="AL17" s="9">
        <f>(AH17-exterior_study!AH17)/exterior_study!AH17</f>
        <v>-4.3604090295195831E-2</v>
      </c>
      <c r="AM17" s="9">
        <f>(AI17-exterior_study!AI17)/exterior_study!AI17</f>
        <v>-4.1421207658321059E-2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6.8399999999999997E-3</v>
      </c>
      <c r="Q18">
        <v>5.6600000000000001E-3</v>
      </c>
      <c r="R18">
        <v>1.1769999999999999E-2</v>
      </c>
      <c r="S18">
        <v>4.4999999999999997E-3</v>
      </c>
      <c r="T18">
        <v>3.0200000000000001E-3</v>
      </c>
      <c r="U18">
        <v>3.7799999999999999E-3</v>
      </c>
      <c r="V18">
        <v>3.98E-3</v>
      </c>
      <c r="W18">
        <v>9.4500000000000001E-3</v>
      </c>
      <c r="X18">
        <v>9.4500000000000001E-3</v>
      </c>
      <c r="Y18">
        <v>3.0200000000000001E-3</v>
      </c>
      <c r="Z18">
        <v>3.0200000000000001E-3</v>
      </c>
      <c r="AA18">
        <v>3.0200000000000001E-3</v>
      </c>
      <c r="AB18">
        <v>0.49679968341503272</v>
      </c>
      <c r="AC18">
        <v>4.934572137563813</v>
      </c>
      <c r="AD18">
        <v>185.47200000000001</v>
      </c>
      <c r="AE18">
        <v>0.06</v>
      </c>
      <c r="AF18">
        <v>1692</v>
      </c>
      <c r="AG18">
        <v>4325</v>
      </c>
      <c r="AH18">
        <v>4544</v>
      </c>
      <c r="AI18">
        <v>4773</v>
      </c>
      <c r="AJ18" s="9">
        <f>(AF18-exterior_study!AF18)/exterior_study!AF18</f>
        <v>-6.3122923588039864E-2</v>
      </c>
      <c r="AK18" s="9">
        <f>(AG18-exterior_study!AG18)/exterior_study!AG18</f>
        <v>-4.5885726891683215E-2</v>
      </c>
      <c r="AL18" s="9">
        <f>(AH18-exterior_study!AH18)/exterior_study!AH18</f>
        <v>-4.3569774784255944E-2</v>
      </c>
      <c r="AM18" s="9">
        <f>(AI18-exterior_study!AI18)/exterior_study!AI18</f>
        <v>-4.1566265060240963E-2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6.8399999999999997E-3</v>
      </c>
      <c r="Q19">
        <v>5.6600000000000001E-3</v>
      </c>
      <c r="R19">
        <v>1.1769999999999999E-2</v>
      </c>
      <c r="S19">
        <v>4.4999999999999997E-3</v>
      </c>
      <c r="T19">
        <v>3.0200000000000001E-3</v>
      </c>
      <c r="U19">
        <v>3.7799999999999999E-3</v>
      </c>
      <c r="V19">
        <v>3.98E-3</v>
      </c>
      <c r="W19">
        <v>9.4500000000000001E-3</v>
      </c>
      <c r="X19">
        <v>9.4500000000000001E-3</v>
      </c>
      <c r="Y19">
        <v>3.0200000000000001E-3</v>
      </c>
      <c r="Z19">
        <v>3.0200000000000001E-3</v>
      </c>
      <c r="AA19">
        <v>3.0200000000000001E-3</v>
      </c>
      <c r="AB19">
        <v>0.49679968341503272</v>
      </c>
      <c r="AC19">
        <v>4.934572137563813</v>
      </c>
      <c r="AD19">
        <v>185.47200000000001</v>
      </c>
      <c r="AE19">
        <v>6.5000000000000002E-2</v>
      </c>
      <c r="AF19">
        <v>1615</v>
      </c>
      <c r="AG19">
        <v>3993</v>
      </c>
      <c r="AH19">
        <v>4194</v>
      </c>
      <c r="AI19">
        <v>4406</v>
      </c>
      <c r="AJ19" s="9">
        <f>(AF19-exterior_study!AF19)/exterior_study!AF19</f>
        <v>-6.4310544611819231E-2</v>
      </c>
      <c r="AK19" s="9">
        <f>(AG19-exterior_study!AG19)/exterior_study!AG19</f>
        <v>-4.5650095602294452E-2</v>
      </c>
      <c r="AL19" s="9">
        <f>(AH19-exterior_study!AH19)/exterior_study!AH19</f>
        <v>-4.3775649794801641E-2</v>
      </c>
      <c r="AM19" s="9">
        <f>(AI19-exterior_study!AI19)/exterior_study!AI19</f>
        <v>-4.1548836197520124E-2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6.8399999999999997E-3</v>
      </c>
      <c r="Q20">
        <v>5.6600000000000001E-3</v>
      </c>
      <c r="R20">
        <v>1.1769999999999999E-2</v>
      </c>
      <c r="S20">
        <v>4.4999999999999997E-3</v>
      </c>
      <c r="T20">
        <v>3.0200000000000001E-3</v>
      </c>
      <c r="U20">
        <v>3.7799999999999999E-3</v>
      </c>
      <c r="V20">
        <v>3.98E-3</v>
      </c>
      <c r="W20">
        <v>9.4500000000000001E-3</v>
      </c>
      <c r="X20">
        <v>9.4500000000000001E-3</v>
      </c>
      <c r="Y20">
        <v>3.0200000000000001E-3</v>
      </c>
      <c r="Z20">
        <v>3.0200000000000001E-3</v>
      </c>
      <c r="AA20">
        <v>3.0200000000000001E-3</v>
      </c>
      <c r="AB20">
        <v>0.49679968341503272</v>
      </c>
      <c r="AC20">
        <v>4.934572137563813</v>
      </c>
      <c r="AD20">
        <v>185.47200000000001</v>
      </c>
      <c r="AE20">
        <v>7.0000000000000007E-2</v>
      </c>
      <c r="AF20">
        <v>1544</v>
      </c>
      <c r="AG20">
        <v>3707</v>
      </c>
      <c r="AH20">
        <v>3895</v>
      </c>
      <c r="AI20">
        <v>4092</v>
      </c>
      <c r="AJ20" s="9">
        <f>(AF20-exterior_study!AF20)/exterior_study!AF20</f>
        <v>-6.5375302663438259E-2</v>
      </c>
      <c r="AK20" s="9">
        <f>(AG20-exterior_study!AG20)/exterior_study!AG20</f>
        <v>-4.5817245817245819E-2</v>
      </c>
      <c r="AL20" s="9">
        <f>(AH20-exterior_study!AH20)/exterior_study!AH20</f>
        <v>-4.3467583497053049E-2</v>
      </c>
      <c r="AM20" s="9">
        <f>(AI20-exterior_study!AI20)/exterior_study!AI20</f>
        <v>-4.1237113402061855E-2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6.7799999999999996E-3</v>
      </c>
      <c r="Q21">
        <v>5.6100000000000004E-3</v>
      </c>
      <c r="R21">
        <v>1.166E-2</v>
      </c>
      <c r="S21">
        <v>4.45E-3</v>
      </c>
      <c r="T21">
        <v>3.0200000000000001E-3</v>
      </c>
      <c r="U21">
        <v>3.7499999999999999E-3</v>
      </c>
      <c r="V21">
        <v>3.9300000000000003E-3</v>
      </c>
      <c r="W21">
        <v>9.3500000000000007E-3</v>
      </c>
      <c r="X21">
        <v>9.3500000000000007E-3</v>
      </c>
      <c r="Y21">
        <v>3.0200000000000001E-3</v>
      </c>
      <c r="Z21">
        <v>3.0200000000000001E-3</v>
      </c>
      <c r="AA21">
        <v>3.0200000000000001E-3</v>
      </c>
      <c r="AB21">
        <v>0.49645288671023968</v>
      </c>
      <c r="AC21">
        <v>4.9328495196100679</v>
      </c>
      <c r="AD21">
        <v>185.47200000000001</v>
      </c>
      <c r="AE21">
        <v>0.03</v>
      </c>
      <c r="AF21">
        <v>2294</v>
      </c>
      <c r="AG21">
        <v>8651</v>
      </c>
      <c r="AH21">
        <v>9088</v>
      </c>
      <c r="AI21">
        <v>9547</v>
      </c>
      <c r="AJ21" s="9">
        <f>(AF21-exterior_study!AF21)/exterior_study!AF21</f>
        <v>-5.441055234954658E-2</v>
      </c>
      <c r="AK21" s="9">
        <f>(AG21-exterior_study!AG21)/exterior_study!AG21</f>
        <v>-4.7771051183269124E-2</v>
      </c>
      <c r="AL21" s="9">
        <f>(AH21-exterior_study!AH21)/exterior_study!AH21</f>
        <v>-4.5478416132759165E-2</v>
      </c>
      <c r="AM21" s="9">
        <f>(AI21-exterior_study!AI21)/exterior_study!AI21</f>
        <v>-4.3195029063940668E-2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6.7799999999999996E-3</v>
      </c>
      <c r="Q22">
        <v>5.6100000000000004E-3</v>
      </c>
      <c r="R22">
        <v>1.166E-2</v>
      </c>
      <c r="S22">
        <v>4.45E-3</v>
      </c>
      <c r="T22">
        <v>3.0200000000000001E-3</v>
      </c>
      <c r="U22">
        <v>3.7499999999999999E-3</v>
      </c>
      <c r="V22">
        <v>3.9300000000000003E-3</v>
      </c>
      <c r="W22">
        <v>9.3500000000000007E-3</v>
      </c>
      <c r="X22">
        <v>9.3500000000000007E-3</v>
      </c>
      <c r="Y22">
        <v>3.0200000000000001E-3</v>
      </c>
      <c r="Z22">
        <v>3.0200000000000001E-3</v>
      </c>
      <c r="AA22">
        <v>3.0200000000000001E-3</v>
      </c>
      <c r="AB22">
        <v>0.49645288671023968</v>
      </c>
      <c r="AC22">
        <v>4.9328495196100679</v>
      </c>
      <c r="AD22">
        <v>185.47200000000001</v>
      </c>
      <c r="AE22">
        <v>3.5000000000000003E-2</v>
      </c>
      <c r="AF22">
        <v>2174</v>
      </c>
      <c r="AG22">
        <v>7415</v>
      </c>
      <c r="AH22">
        <v>7789</v>
      </c>
      <c r="AI22">
        <v>8183</v>
      </c>
      <c r="AJ22" s="9">
        <f>(AF22-exterior_study!AF22)/exterior_study!AF22</f>
        <v>-5.6423611111111112E-2</v>
      </c>
      <c r="AK22" s="9">
        <f>(AG22-exterior_study!AG22)/exterior_study!AG22</f>
        <v>-4.7771927571593681E-2</v>
      </c>
      <c r="AL22" s="9">
        <f>(AH22-exterior_study!AH22)/exterior_study!AH22</f>
        <v>-4.5582649185148878E-2</v>
      </c>
      <c r="AM22" s="9">
        <f>(AI22-exterior_study!AI22)/exterior_study!AI22</f>
        <v>-4.3147801683816649E-2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6.7799999999999996E-3</v>
      </c>
      <c r="Q23">
        <v>5.6100000000000004E-3</v>
      </c>
      <c r="R23">
        <v>1.166E-2</v>
      </c>
      <c r="S23">
        <v>4.45E-3</v>
      </c>
      <c r="T23">
        <v>3.0200000000000001E-3</v>
      </c>
      <c r="U23">
        <v>3.7499999999999999E-3</v>
      </c>
      <c r="V23">
        <v>3.9300000000000003E-3</v>
      </c>
      <c r="W23">
        <v>9.3500000000000007E-3</v>
      </c>
      <c r="X23">
        <v>9.3500000000000007E-3</v>
      </c>
      <c r="Y23">
        <v>3.0200000000000001E-3</v>
      </c>
      <c r="Z23">
        <v>3.0200000000000001E-3</v>
      </c>
      <c r="AA23">
        <v>3.0200000000000001E-3</v>
      </c>
      <c r="AB23">
        <v>0.49645288671023968</v>
      </c>
      <c r="AC23">
        <v>4.9328495196100679</v>
      </c>
      <c r="AD23">
        <v>185.47200000000001</v>
      </c>
      <c r="AE23">
        <v>0.04</v>
      </c>
      <c r="AF23">
        <v>2063</v>
      </c>
      <c r="AG23">
        <v>6488</v>
      </c>
      <c r="AH23">
        <v>6816</v>
      </c>
      <c r="AI23">
        <v>7160</v>
      </c>
      <c r="AJ23" s="9">
        <f>(AF23-exterior_study!AF23)/exterior_study!AF23</f>
        <v>-5.8420812414422638E-2</v>
      </c>
      <c r="AK23" s="9">
        <f>(AG23-exterior_study!AG23)/exterior_study!AG23</f>
        <v>-4.7702920886540434E-2</v>
      </c>
      <c r="AL23" s="9">
        <f>(AH23-exterior_study!AH23)/exterior_study!AH23</f>
        <v>-4.5511833076599915E-2</v>
      </c>
      <c r="AM23" s="9">
        <f>(AI23-exterior_study!AI23)/exterior_study!AI23</f>
        <v>-4.3164506214085262E-2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6.7799999999999996E-3</v>
      </c>
      <c r="Q24">
        <v>5.6100000000000004E-3</v>
      </c>
      <c r="R24">
        <v>1.166E-2</v>
      </c>
      <c r="S24">
        <v>4.45E-3</v>
      </c>
      <c r="T24">
        <v>3.0200000000000001E-3</v>
      </c>
      <c r="U24">
        <v>3.7499999999999999E-3</v>
      </c>
      <c r="V24">
        <v>3.9300000000000003E-3</v>
      </c>
      <c r="W24">
        <v>9.3500000000000007E-3</v>
      </c>
      <c r="X24">
        <v>9.3500000000000007E-3</v>
      </c>
      <c r="Y24">
        <v>3.0200000000000001E-3</v>
      </c>
      <c r="Z24">
        <v>3.0200000000000001E-3</v>
      </c>
      <c r="AA24">
        <v>3.0200000000000001E-3</v>
      </c>
      <c r="AB24">
        <v>0.49645288671023968</v>
      </c>
      <c r="AC24">
        <v>4.9328495196100679</v>
      </c>
      <c r="AD24">
        <v>185.47200000000001</v>
      </c>
      <c r="AE24">
        <v>4.4999999999999998E-2</v>
      </c>
      <c r="AF24">
        <v>1960</v>
      </c>
      <c r="AG24">
        <v>5767</v>
      </c>
      <c r="AH24">
        <v>6058</v>
      </c>
      <c r="AI24">
        <v>6365</v>
      </c>
      <c r="AJ24" s="9">
        <f>(AF24-exterior_study!AF24)/exterior_study!AF24</f>
        <v>-6.0402684563758392E-2</v>
      </c>
      <c r="AK24" s="9">
        <f>(AG24-exterior_study!AG24)/exterior_study!AG24</f>
        <v>-4.7721268163804488E-2</v>
      </c>
      <c r="AL24" s="9">
        <f>(AH24-exterior_study!AH24)/exterior_study!AH24</f>
        <v>-4.5533322829683316E-2</v>
      </c>
      <c r="AM24" s="9">
        <f>(AI24-exterior_study!AI24)/exterior_study!AI24</f>
        <v>-4.3144918821407093E-2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6.7799999999999996E-3</v>
      </c>
      <c r="Q25">
        <v>5.6100000000000004E-3</v>
      </c>
      <c r="R25">
        <v>1.166E-2</v>
      </c>
      <c r="S25">
        <v>4.45E-3</v>
      </c>
      <c r="T25">
        <v>3.0200000000000001E-3</v>
      </c>
      <c r="U25">
        <v>3.7499999999999999E-3</v>
      </c>
      <c r="V25">
        <v>3.9300000000000003E-3</v>
      </c>
      <c r="W25">
        <v>9.3500000000000007E-3</v>
      </c>
      <c r="X25">
        <v>9.3500000000000007E-3</v>
      </c>
      <c r="Y25">
        <v>3.0200000000000001E-3</v>
      </c>
      <c r="Z25">
        <v>3.0200000000000001E-3</v>
      </c>
      <c r="AA25">
        <v>3.0200000000000001E-3</v>
      </c>
      <c r="AB25">
        <v>0.49645288671023968</v>
      </c>
      <c r="AC25">
        <v>4.9328495196100679</v>
      </c>
      <c r="AD25">
        <v>185.47200000000001</v>
      </c>
      <c r="AE25">
        <v>0.05</v>
      </c>
      <c r="AF25">
        <v>1864</v>
      </c>
      <c r="AG25">
        <v>5190</v>
      </c>
      <c r="AH25">
        <v>5453</v>
      </c>
      <c r="AI25">
        <v>5728</v>
      </c>
      <c r="AJ25" s="9">
        <f>(AF25-exterior_study!AF25)/exterior_study!AF25</f>
        <v>-6.2374245472837021E-2</v>
      </c>
      <c r="AK25" s="9">
        <f>(AG25-exterior_study!AG25)/exterior_study!AG25</f>
        <v>-4.788112272977435E-2</v>
      </c>
      <c r="AL25" s="9">
        <f>(AH25-exterior_study!AH25)/exterior_study!AH25</f>
        <v>-4.5343137254901959E-2</v>
      </c>
      <c r="AM25" s="9">
        <f>(AI25-exterior_study!AI25)/exterior_study!AI25</f>
        <v>-4.3260397527977286E-2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6.7799999999999996E-3</v>
      </c>
      <c r="Q26">
        <v>5.6100000000000004E-3</v>
      </c>
      <c r="R26">
        <v>1.166E-2</v>
      </c>
      <c r="S26">
        <v>4.45E-3</v>
      </c>
      <c r="T26">
        <v>3.0200000000000001E-3</v>
      </c>
      <c r="U26">
        <v>3.7499999999999999E-3</v>
      </c>
      <c r="V26">
        <v>3.9300000000000003E-3</v>
      </c>
      <c r="W26">
        <v>9.3500000000000007E-3</v>
      </c>
      <c r="X26">
        <v>9.3500000000000007E-3</v>
      </c>
      <c r="Y26">
        <v>3.0200000000000001E-3</v>
      </c>
      <c r="Z26">
        <v>3.0200000000000001E-3</v>
      </c>
      <c r="AA26">
        <v>3.0200000000000001E-3</v>
      </c>
      <c r="AB26">
        <v>0.49645288671023968</v>
      </c>
      <c r="AC26">
        <v>4.9328495196100679</v>
      </c>
      <c r="AD26">
        <v>185.47200000000001</v>
      </c>
      <c r="AE26">
        <v>5.5E-2</v>
      </c>
      <c r="AF26">
        <v>1775</v>
      </c>
      <c r="AG26">
        <v>4718</v>
      </c>
      <c r="AH26">
        <v>4957</v>
      </c>
      <c r="AI26">
        <v>5207</v>
      </c>
      <c r="AJ26" s="9">
        <f>(AF26-exterior_study!AF26)/exterior_study!AF26</f>
        <v>-6.381856540084388E-2</v>
      </c>
      <c r="AK26" s="9">
        <f>(AG26-exterior_study!AG26)/exterior_study!AG26</f>
        <v>-4.7830474268415739E-2</v>
      </c>
      <c r="AL26" s="9">
        <f>(AH26-exterior_study!AH26)/exterior_study!AH26</f>
        <v>-4.5445792412863471E-2</v>
      </c>
      <c r="AM26" s="9">
        <f>(AI26-exterior_study!AI26)/exterior_study!AI26</f>
        <v>-4.318265343623668E-2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6.7799999999999996E-3</v>
      </c>
      <c r="Q27">
        <v>5.6100000000000004E-3</v>
      </c>
      <c r="R27">
        <v>1.166E-2</v>
      </c>
      <c r="S27">
        <v>4.45E-3</v>
      </c>
      <c r="T27">
        <v>3.0200000000000001E-3</v>
      </c>
      <c r="U27">
        <v>3.7499999999999999E-3</v>
      </c>
      <c r="V27">
        <v>3.9300000000000003E-3</v>
      </c>
      <c r="W27">
        <v>9.3500000000000007E-3</v>
      </c>
      <c r="X27">
        <v>9.3500000000000007E-3</v>
      </c>
      <c r="Y27">
        <v>3.0200000000000001E-3</v>
      </c>
      <c r="Z27">
        <v>3.0200000000000001E-3</v>
      </c>
      <c r="AA27">
        <v>3.0200000000000001E-3</v>
      </c>
      <c r="AB27">
        <v>0.49645288671023968</v>
      </c>
      <c r="AC27">
        <v>4.9328495196100679</v>
      </c>
      <c r="AD27">
        <v>185.47200000000001</v>
      </c>
      <c r="AE27">
        <v>0.06</v>
      </c>
      <c r="AF27">
        <v>1692</v>
      </c>
      <c r="AG27">
        <v>4325</v>
      </c>
      <c r="AH27">
        <v>4544</v>
      </c>
      <c r="AI27">
        <v>4773</v>
      </c>
      <c r="AJ27" s="9">
        <f>(AF27-exterior_study!AF27)/exterior_study!AF27</f>
        <v>-6.5709552733296525E-2</v>
      </c>
      <c r="AK27" s="9">
        <f>(AG27-exterior_study!AG27)/exterior_study!AG27</f>
        <v>-4.7776309995596657E-2</v>
      </c>
      <c r="AL27" s="9">
        <f>(AH27-exterior_study!AH27)/exterior_study!AH27</f>
        <v>-4.53781512605042E-2</v>
      </c>
      <c r="AM27" s="9">
        <f>(AI27-exterior_study!AI27)/exterior_study!AI27</f>
        <v>-4.3295249549007819E-2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6.7799999999999996E-3</v>
      </c>
      <c r="Q28">
        <v>5.6100000000000004E-3</v>
      </c>
      <c r="R28">
        <v>1.166E-2</v>
      </c>
      <c r="S28">
        <v>4.45E-3</v>
      </c>
      <c r="T28">
        <v>3.0200000000000001E-3</v>
      </c>
      <c r="U28">
        <v>3.7499999999999999E-3</v>
      </c>
      <c r="V28">
        <v>3.9300000000000003E-3</v>
      </c>
      <c r="W28">
        <v>9.3500000000000007E-3</v>
      </c>
      <c r="X28">
        <v>9.3500000000000007E-3</v>
      </c>
      <c r="Y28">
        <v>3.0200000000000001E-3</v>
      </c>
      <c r="Z28">
        <v>3.0200000000000001E-3</v>
      </c>
      <c r="AA28">
        <v>3.0200000000000001E-3</v>
      </c>
      <c r="AB28">
        <v>0.49645288671023968</v>
      </c>
      <c r="AC28">
        <v>4.9328495196100679</v>
      </c>
      <c r="AD28">
        <v>185.47200000000001</v>
      </c>
      <c r="AE28">
        <v>6.5000000000000002E-2</v>
      </c>
      <c r="AF28">
        <v>1615</v>
      </c>
      <c r="AG28">
        <v>3993</v>
      </c>
      <c r="AH28">
        <v>4194</v>
      </c>
      <c r="AI28">
        <v>4406</v>
      </c>
      <c r="AJ28" s="9">
        <f>(AF28-exterior_study!AF28)/exterior_study!AF28</f>
        <v>-6.7013287117273251E-2</v>
      </c>
      <c r="AK28" s="9">
        <f>(AG28-exterior_study!AG28)/exterior_study!AG28</f>
        <v>-4.7698545194371569E-2</v>
      </c>
      <c r="AL28" s="9">
        <f>(AH28-exterior_study!AH28)/exterior_study!AH28</f>
        <v>-4.5516613563950842E-2</v>
      </c>
      <c r="AM28" s="9">
        <f>(AI28-exterior_study!AI28)/exterior_study!AI28</f>
        <v>-4.3213897937024973E-2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6.7799999999999996E-3</v>
      </c>
      <c r="Q29">
        <v>5.6100000000000004E-3</v>
      </c>
      <c r="R29">
        <v>1.166E-2</v>
      </c>
      <c r="S29">
        <v>4.45E-3</v>
      </c>
      <c r="T29">
        <v>3.0200000000000001E-3</v>
      </c>
      <c r="U29">
        <v>3.7499999999999999E-3</v>
      </c>
      <c r="V29">
        <v>3.9300000000000003E-3</v>
      </c>
      <c r="W29">
        <v>9.3500000000000007E-3</v>
      </c>
      <c r="X29">
        <v>9.3500000000000007E-3</v>
      </c>
      <c r="Y29">
        <v>3.0200000000000001E-3</v>
      </c>
      <c r="Z29">
        <v>3.0200000000000001E-3</v>
      </c>
      <c r="AA29">
        <v>3.0200000000000001E-3</v>
      </c>
      <c r="AB29">
        <v>0.49645288671023968</v>
      </c>
      <c r="AC29">
        <v>4.9328495196100679</v>
      </c>
      <c r="AD29">
        <v>185.47200000000001</v>
      </c>
      <c r="AE29">
        <v>7.0000000000000007E-2</v>
      </c>
      <c r="AF29">
        <v>1544</v>
      </c>
      <c r="AG29">
        <v>3707</v>
      </c>
      <c r="AH29">
        <v>3895</v>
      </c>
      <c r="AI29">
        <v>4092</v>
      </c>
      <c r="AJ29" s="9">
        <f>(AF29-exterior_study!AF29)/exterior_study!AF29</f>
        <v>-6.8195534097767047E-2</v>
      </c>
      <c r="AK29" s="9">
        <f>(AG29-exterior_study!AG29)/exterior_study!AG29</f>
        <v>-4.7778063190341641E-2</v>
      </c>
      <c r="AL29" s="9">
        <f>(AH29-exterior_study!AH29)/exterior_study!AH29</f>
        <v>-4.5343137254901959E-2</v>
      </c>
      <c r="AM29" s="9">
        <f>(AI29-exterior_study!AI29)/exterior_study!AI29</f>
        <v>-4.3030869971936392E-2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6.7099999999999998E-3</v>
      </c>
      <c r="Q30">
        <v>5.5500000000000002E-3</v>
      </c>
      <c r="R30">
        <v>1.153E-2</v>
      </c>
      <c r="S30">
        <v>4.4299999999999999E-3</v>
      </c>
      <c r="T30">
        <v>3.0200000000000001E-3</v>
      </c>
      <c r="U30">
        <v>3.7000000000000002E-3</v>
      </c>
      <c r="V30">
        <v>3.8800000000000002E-3</v>
      </c>
      <c r="W30">
        <v>9.2300000000000004E-3</v>
      </c>
      <c r="X30">
        <v>9.2300000000000004E-3</v>
      </c>
      <c r="Y30">
        <v>3.0200000000000001E-3</v>
      </c>
      <c r="Z30">
        <v>3.0200000000000001E-3</v>
      </c>
      <c r="AA30">
        <v>3.0200000000000001E-3</v>
      </c>
      <c r="AB30">
        <v>0.49606864447167748</v>
      </c>
      <c r="AC30">
        <v>4.9309401984190906</v>
      </c>
      <c r="AD30">
        <v>185.47200000000001</v>
      </c>
      <c r="AE30">
        <v>0.03</v>
      </c>
      <c r="AF30">
        <v>2294</v>
      </c>
      <c r="AG30">
        <v>8651</v>
      </c>
      <c r="AH30">
        <v>9088</v>
      </c>
      <c r="AI30">
        <v>9547</v>
      </c>
      <c r="AJ30" s="9">
        <f>(AF30-exterior_study!AF30)/exterior_study!AF30</f>
        <v>-5.441055234954658E-2</v>
      </c>
      <c r="AK30" s="9">
        <f>(AG30-exterior_study!AG30)/exterior_study!AG30</f>
        <v>-4.7771051183269124E-2</v>
      </c>
      <c r="AL30" s="9">
        <f>(AH30-exterior_study!AH30)/exterior_study!AH30</f>
        <v>-4.5478416132759165E-2</v>
      </c>
      <c r="AM30" s="9">
        <f>(AI30-exterior_study!AI30)/exterior_study!AI30</f>
        <v>-4.3195029063940668E-2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6.7099999999999998E-3</v>
      </c>
      <c r="Q31">
        <v>5.5500000000000002E-3</v>
      </c>
      <c r="R31">
        <v>1.153E-2</v>
      </c>
      <c r="S31">
        <v>4.4299999999999999E-3</v>
      </c>
      <c r="T31">
        <v>3.0200000000000001E-3</v>
      </c>
      <c r="U31">
        <v>3.7000000000000002E-3</v>
      </c>
      <c r="V31">
        <v>3.8800000000000002E-3</v>
      </c>
      <c r="W31">
        <v>9.2300000000000004E-3</v>
      </c>
      <c r="X31">
        <v>9.2300000000000004E-3</v>
      </c>
      <c r="Y31">
        <v>3.0200000000000001E-3</v>
      </c>
      <c r="Z31">
        <v>3.0200000000000001E-3</v>
      </c>
      <c r="AA31">
        <v>3.0200000000000001E-3</v>
      </c>
      <c r="AB31">
        <v>0.49606864447167748</v>
      </c>
      <c r="AC31">
        <v>4.9309401984190906</v>
      </c>
      <c r="AD31">
        <v>185.47200000000001</v>
      </c>
      <c r="AE31">
        <v>3.5000000000000003E-2</v>
      </c>
      <c r="AF31">
        <v>2174</v>
      </c>
      <c r="AG31">
        <v>7415</v>
      </c>
      <c r="AH31">
        <v>7789</v>
      </c>
      <c r="AI31">
        <v>8183</v>
      </c>
      <c r="AJ31" s="9">
        <f>(AF31-exterior_study!AF31)/exterior_study!AF31</f>
        <v>-5.6423611111111112E-2</v>
      </c>
      <c r="AK31" s="9">
        <f>(AG31-exterior_study!AG31)/exterior_study!AG31</f>
        <v>-4.7771927571593681E-2</v>
      </c>
      <c r="AL31" s="9">
        <f>(AH31-exterior_study!AH31)/exterior_study!AH31</f>
        <v>-4.5582649185148878E-2</v>
      </c>
      <c r="AM31" s="9">
        <f>(AI31-exterior_study!AI31)/exterior_study!AI31</f>
        <v>-4.3147801683816649E-2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6.7099999999999998E-3</v>
      </c>
      <c r="Q32">
        <v>5.5500000000000002E-3</v>
      </c>
      <c r="R32">
        <v>1.153E-2</v>
      </c>
      <c r="S32">
        <v>4.4299999999999999E-3</v>
      </c>
      <c r="T32">
        <v>3.0200000000000001E-3</v>
      </c>
      <c r="U32">
        <v>3.7000000000000002E-3</v>
      </c>
      <c r="V32">
        <v>3.8800000000000002E-3</v>
      </c>
      <c r="W32">
        <v>9.2300000000000004E-3</v>
      </c>
      <c r="X32">
        <v>9.2300000000000004E-3</v>
      </c>
      <c r="Y32">
        <v>3.0200000000000001E-3</v>
      </c>
      <c r="Z32">
        <v>3.0200000000000001E-3</v>
      </c>
      <c r="AA32">
        <v>3.0200000000000001E-3</v>
      </c>
      <c r="AB32">
        <v>0.49606864447167748</v>
      </c>
      <c r="AC32">
        <v>4.9309401984190906</v>
      </c>
      <c r="AD32">
        <v>185.47200000000001</v>
      </c>
      <c r="AE32">
        <v>0.04</v>
      </c>
      <c r="AF32">
        <v>2063</v>
      </c>
      <c r="AG32">
        <v>6488</v>
      </c>
      <c r="AH32">
        <v>6816</v>
      </c>
      <c r="AI32">
        <v>7160</v>
      </c>
      <c r="AJ32" s="9">
        <f>(AF32-exterior_study!AF32)/exterior_study!AF32</f>
        <v>-5.8420812414422638E-2</v>
      </c>
      <c r="AK32" s="9">
        <f>(AG32-exterior_study!AG32)/exterior_study!AG32</f>
        <v>-4.7702920886540434E-2</v>
      </c>
      <c r="AL32" s="9">
        <f>(AH32-exterior_study!AH32)/exterior_study!AH32</f>
        <v>-4.5511833076599915E-2</v>
      </c>
      <c r="AM32" s="9">
        <f>(AI32-exterior_study!AI32)/exterior_study!AI32</f>
        <v>-4.3164506214085262E-2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6.7099999999999998E-3</v>
      </c>
      <c r="Q33">
        <v>5.5500000000000002E-3</v>
      </c>
      <c r="R33">
        <v>1.153E-2</v>
      </c>
      <c r="S33">
        <v>4.4299999999999999E-3</v>
      </c>
      <c r="T33">
        <v>3.0200000000000001E-3</v>
      </c>
      <c r="U33">
        <v>3.7000000000000002E-3</v>
      </c>
      <c r="V33">
        <v>3.8800000000000002E-3</v>
      </c>
      <c r="W33">
        <v>9.2300000000000004E-3</v>
      </c>
      <c r="X33">
        <v>9.2300000000000004E-3</v>
      </c>
      <c r="Y33">
        <v>3.0200000000000001E-3</v>
      </c>
      <c r="Z33">
        <v>3.0200000000000001E-3</v>
      </c>
      <c r="AA33">
        <v>3.0200000000000001E-3</v>
      </c>
      <c r="AB33">
        <v>0.49606864447167748</v>
      </c>
      <c r="AC33">
        <v>4.9309401984190906</v>
      </c>
      <c r="AD33">
        <v>185.47200000000001</v>
      </c>
      <c r="AE33">
        <v>4.4999999999999998E-2</v>
      </c>
      <c r="AF33">
        <v>1960</v>
      </c>
      <c r="AG33">
        <v>5767</v>
      </c>
      <c r="AH33">
        <v>6058</v>
      </c>
      <c r="AI33">
        <v>6365</v>
      </c>
      <c r="AJ33" s="9">
        <f>(AF33-exterior_study!AF33)/exterior_study!AF33</f>
        <v>-6.0402684563758392E-2</v>
      </c>
      <c r="AK33" s="9">
        <f>(AG33-exterior_study!AG33)/exterior_study!AG33</f>
        <v>-4.7721268163804488E-2</v>
      </c>
      <c r="AL33" s="9">
        <f>(AH33-exterior_study!AH33)/exterior_study!AH33</f>
        <v>-4.5533322829683316E-2</v>
      </c>
      <c r="AM33" s="9">
        <f>(AI33-exterior_study!AI33)/exterior_study!AI33</f>
        <v>-4.3144918821407093E-2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6.7099999999999998E-3</v>
      </c>
      <c r="Q34">
        <v>5.5500000000000002E-3</v>
      </c>
      <c r="R34">
        <v>1.153E-2</v>
      </c>
      <c r="S34">
        <v>4.4299999999999999E-3</v>
      </c>
      <c r="T34">
        <v>3.0200000000000001E-3</v>
      </c>
      <c r="U34">
        <v>3.7000000000000002E-3</v>
      </c>
      <c r="V34">
        <v>3.8800000000000002E-3</v>
      </c>
      <c r="W34">
        <v>9.2300000000000004E-3</v>
      </c>
      <c r="X34">
        <v>9.2300000000000004E-3</v>
      </c>
      <c r="Y34">
        <v>3.0200000000000001E-3</v>
      </c>
      <c r="Z34">
        <v>3.0200000000000001E-3</v>
      </c>
      <c r="AA34">
        <v>3.0200000000000001E-3</v>
      </c>
      <c r="AB34">
        <v>0.49606864447167748</v>
      </c>
      <c r="AC34">
        <v>4.9309401984190906</v>
      </c>
      <c r="AD34">
        <v>185.47200000000001</v>
      </c>
      <c r="AE34">
        <v>0.05</v>
      </c>
      <c r="AF34">
        <v>1864</v>
      </c>
      <c r="AG34">
        <v>5190</v>
      </c>
      <c r="AH34">
        <v>5453</v>
      </c>
      <c r="AI34">
        <v>5728</v>
      </c>
      <c r="AJ34" s="9">
        <f>(AF34-exterior_study!AF34)/exterior_study!AF34</f>
        <v>-6.2374245472837021E-2</v>
      </c>
      <c r="AK34" s="9">
        <f>(AG34-exterior_study!AG34)/exterior_study!AG34</f>
        <v>-4.788112272977435E-2</v>
      </c>
      <c r="AL34" s="9">
        <f>(AH34-exterior_study!AH34)/exterior_study!AH34</f>
        <v>-4.5343137254901959E-2</v>
      </c>
      <c r="AM34" s="9">
        <f>(AI34-exterior_study!AI34)/exterior_study!AI34</f>
        <v>-4.3260397527977286E-2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6.7099999999999998E-3</v>
      </c>
      <c r="Q35">
        <v>5.5500000000000002E-3</v>
      </c>
      <c r="R35">
        <v>1.153E-2</v>
      </c>
      <c r="S35">
        <v>4.4299999999999999E-3</v>
      </c>
      <c r="T35">
        <v>3.0200000000000001E-3</v>
      </c>
      <c r="U35">
        <v>3.7000000000000002E-3</v>
      </c>
      <c r="V35">
        <v>3.8800000000000002E-3</v>
      </c>
      <c r="W35">
        <v>9.2300000000000004E-3</v>
      </c>
      <c r="X35">
        <v>9.2300000000000004E-3</v>
      </c>
      <c r="Y35">
        <v>3.0200000000000001E-3</v>
      </c>
      <c r="Z35">
        <v>3.0200000000000001E-3</v>
      </c>
      <c r="AA35">
        <v>3.0200000000000001E-3</v>
      </c>
      <c r="AB35">
        <v>0.49606864447167748</v>
      </c>
      <c r="AC35">
        <v>4.9309401984190906</v>
      </c>
      <c r="AD35">
        <v>185.47200000000001</v>
      </c>
      <c r="AE35">
        <v>5.5E-2</v>
      </c>
      <c r="AF35">
        <v>1775</v>
      </c>
      <c r="AG35">
        <v>4718</v>
      </c>
      <c r="AH35">
        <v>4957</v>
      </c>
      <c r="AI35">
        <v>5207</v>
      </c>
      <c r="AJ35" s="9">
        <f>(AF35-exterior_study!AF35)/exterior_study!AF35</f>
        <v>-6.381856540084388E-2</v>
      </c>
      <c r="AK35" s="9">
        <f>(AG35-exterior_study!AG35)/exterior_study!AG35</f>
        <v>-4.7830474268415739E-2</v>
      </c>
      <c r="AL35" s="9">
        <f>(AH35-exterior_study!AH35)/exterior_study!AH35</f>
        <v>-4.5445792412863471E-2</v>
      </c>
      <c r="AM35" s="9">
        <f>(AI35-exterior_study!AI35)/exterior_study!AI35</f>
        <v>-4.318265343623668E-2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6.7099999999999998E-3</v>
      </c>
      <c r="Q36">
        <v>5.5500000000000002E-3</v>
      </c>
      <c r="R36">
        <v>1.153E-2</v>
      </c>
      <c r="S36">
        <v>4.4299999999999999E-3</v>
      </c>
      <c r="T36">
        <v>3.0200000000000001E-3</v>
      </c>
      <c r="U36">
        <v>3.7000000000000002E-3</v>
      </c>
      <c r="V36">
        <v>3.8800000000000002E-3</v>
      </c>
      <c r="W36">
        <v>9.2300000000000004E-3</v>
      </c>
      <c r="X36">
        <v>9.2300000000000004E-3</v>
      </c>
      <c r="Y36">
        <v>3.0200000000000001E-3</v>
      </c>
      <c r="Z36">
        <v>3.0200000000000001E-3</v>
      </c>
      <c r="AA36">
        <v>3.0200000000000001E-3</v>
      </c>
      <c r="AB36">
        <v>0.49606864447167748</v>
      </c>
      <c r="AC36">
        <v>4.9309401984190906</v>
      </c>
      <c r="AD36">
        <v>185.47200000000001</v>
      </c>
      <c r="AE36">
        <v>0.06</v>
      </c>
      <c r="AF36">
        <v>1692</v>
      </c>
      <c r="AG36">
        <v>4325</v>
      </c>
      <c r="AH36">
        <v>4544</v>
      </c>
      <c r="AI36">
        <v>4773</v>
      </c>
      <c r="AJ36" s="9">
        <f>(AF36-exterior_study!AF36)/exterior_study!AF36</f>
        <v>-6.5709552733296525E-2</v>
      </c>
      <c r="AK36" s="9">
        <f>(AG36-exterior_study!AG36)/exterior_study!AG36</f>
        <v>-4.7776309995596657E-2</v>
      </c>
      <c r="AL36" s="9">
        <f>(AH36-exterior_study!AH36)/exterior_study!AH36</f>
        <v>-4.53781512605042E-2</v>
      </c>
      <c r="AM36" s="9">
        <f>(AI36-exterior_study!AI36)/exterior_study!AI36</f>
        <v>-4.3295249549007819E-2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6.7099999999999998E-3</v>
      </c>
      <c r="Q37">
        <v>5.5500000000000002E-3</v>
      </c>
      <c r="R37">
        <v>1.153E-2</v>
      </c>
      <c r="S37">
        <v>4.4299999999999999E-3</v>
      </c>
      <c r="T37">
        <v>3.0200000000000001E-3</v>
      </c>
      <c r="U37">
        <v>3.7000000000000002E-3</v>
      </c>
      <c r="V37">
        <v>3.8800000000000002E-3</v>
      </c>
      <c r="W37">
        <v>9.2300000000000004E-3</v>
      </c>
      <c r="X37">
        <v>9.2300000000000004E-3</v>
      </c>
      <c r="Y37">
        <v>3.0200000000000001E-3</v>
      </c>
      <c r="Z37">
        <v>3.0200000000000001E-3</v>
      </c>
      <c r="AA37">
        <v>3.0200000000000001E-3</v>
      </c>
      <c r="AB37">
        <v>0.49606864447167748</v>
      </c>
      <c r="AC37">
        <v>4.9309401984190906</v>
      </c>
      <c r="AD37">
        <v>185.47200000000001</v>
      </c>
      <c r="AE37">
        <v>6.5000000000000002E-2</v>
      </c>
      <c r="AF37">
        <v>1615</v>
      </c>
      <c r="AG37">
        <v>3993</v>
      </c>
      <c r="AH37">
        <v>4194</v>
      </c>
      <c r="AI37">
        <v>4406</v>
      </c>
      <c r="AJ37" s="9">
        <f>(AF37-exterior_study!AF37)/exterior_study!AF37</f>
        <v>-6.7013287117273251E-2</v>
      </c>
      <c r="AK37" s="9">
        <f>(AG37-exterior_study!AG37)/exterior_study!AG37</f>
        <v>-4.7698545194371569E-2</v>
      </c>
      <c r="AL37" s="9">
        <f>(AH37-exterior_study!AH37)/exterior_study!AH37</f>
        <v>-4.5516613563950842E-2</v>
      </c>
      <c r="AM37" s="9">
        <f>(AI37-exterior_study!AI37)/exterior_study!AI37</f>
        <v>-4.3213897937024973E-2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6.7099999999999998E-3</v>
      </c>
      <c r="Q38">
        <v>5.5500000000000002E-3</v>
      </c>
      <c r="R38">
        <v>1.153E-2</v>
      </c>
      <c r="S38">
        <v>4.4299999999999999E-3</v>
      </c>
      <c r="T38">
        <v>3.0200000000000001E-3</v>
      </c>
      <c r="U38">
        <v>3.7000000000000002E-3</v>
      </c>
      <c r="V38">
        <v>3.8800000000000002E-3</v>
      </c>
      <c r="W38">
        <v>9.2300000000000004E-3</v>
      </c>
      <c r="X38">
        <v>9.2300000000000004E-3</v>
      </c>
      <c r="Y38">
        <v>3.0200000000000001E-3</v>
      </c>
      <c r="Z38">
        <v>3.0200000000000001E-3</v>
      </c>
      <c r="AA38">
        <v>3.0200000000000001E-3</v>
      </c>
      <c r="AB38">
        <v>0.49606864447167748</v>
      </c>
      <c r="AC38">
        <v>4.9309401984190906</v>
      </c>
      <c r="AD38">
        <v>185.47200000000001</v>
      </c>
      <c r="AE38">
        <v>7.0000000000000007E-2</v>
      </c>
      <c r="AF38">
        <v>1544</v>
      </c>
      <c r="AG38">
        <v>3707</v>
      </c>
      <c r="AH38">
        <v>3895</v>
      </c>
      <c r="AI38">
        <v>4092</v>
      </c>
      <c r="AJ38" s="9">
        <f>(AF38-exterior_study!AF38)/exterior_study!AF38</f>
        <v>-6.8195534097767047E-2</v>
      </c>
      <c r="AK38" s="9">
        <f>(AG38-exterior_study!AG38)/exterior_study!AG38</f>
        <v>-4.7778063190341641E-2</v>
      </c>
      <c r="AL38" s="9">
        <f>(AH38-exterior_study!AH38)/exterior_study!AH38</f>
        <v>-4.5343137254901959E-2</v>
      </c>
      <c r="AM38" s="9">
        <f>(AI38-exterior_study!AI38)/exterior_study!AI38</f>
        <v>-4.3030869971936392E-2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6.6299999999999996E-3</v>
      </c>
      <c r="Q39">
        <v>5.4900000000000001E-3</v>
      </c>
      <c r="R39">
        <v>1.141E-2</v>
      </c>
      <c r="S39">
        <v>4.3800000000000002E-3</v>
      </c>
      <c r="T39">
        <v>3.0200000000000001E-3</v>
      </c>
      <c r="U39">
        <v>3.6800000000000001E-3</v>
      </c>
      <c r="V39">
        <v>3.8400000000000001E-3</v>
      </c>
      <c r="W39">
        <v>9.1199999999999996E-3</v>
      </c>
      <c r="X39">
        <v>9.1199999999999996E-3</v>
      </c>
      <c r="Y39">
        <v>3.0200000000000001E-3</v>
      </c>
      <c r="Z39">
        <v>3.0200000000000001E-3</v>
      </c>
      <c r="AA39">
        <v>3.0200000000000001E-3</v>
      </c>
      <c r="AB39">
        <v>0.4956733387799564</v>
      </c>
      <c r="AC39">
        <v>4.9289751304528107</v>
      </c>
      <c r="AD39">
        <v>185.47200000000001</v>
      </c>
      <c r="AE39">
        <v>0.03</v>
      </c>
      <c r="AF39">
        <v>2294</v>
      </c>
      <c r="AG39">
        <v>8651</v>
      </c>
      <c r="AH39">
        <v>9088</v>
      </c>
      <c r="AI39">
        <v>9547</v>
      </c>
      <c r="AJ39" s="9">
        <f>(AF39-exterior_study!AF39)/exterior_study!AF39</f>
        <v>-5.441055234954658E-2</v>
      </c>
      <c r="AK39" s="9">
        <f>(AG39-exterior_study!AG39)/exterior_study!AG39</f>
        <v>-4.7771051183269124E-2</v>
      </c>
      <c r="AL39" s="9">
        <f>(AH39-exterior_study!AH39)/exterior_study!AH39</f>
        <v>-4.5478416132759165E-2</v>
      </c>
      <c r="AM39" s="9">
        <f>(AI39-exterior_study!AI39)/exterior_study!AI39</f>
        <v>-4.3195029063940668E-2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6.6299999999999996E-3</v>
      </c>
      <c r="Q40">
        <v>5.4900000000000001E-3</v>
      </c>
      <c r="R40">
        <v>1.141E-2</v>
      </c>
      <c r="S40">
        <v>4.3800000000000002E-3</v>
      </c>
      <c r="T40">
        <v>3.0200000000000001E-3</v>
      </c>
      <c r="U40">
        <v>3.6800000000000001E-3</v>
      </c>
      <c r="V40">
        <v>3.8400000000000001E-3</v>
      </c>
      <c r="W40">
        <v>9.1199999999999996E-3</v>
      </c>
      <c r="X40">
        <v>9.1199999999999996E-3</v>
      </c>
      <c r="Y40">
        <v>3.0200000000000001E-3</v>
      </c>
      <c r="Z40">
        <v>3.0200000000000001E-3</v>
      </c>
      <c r="AA40">
        <v>3.0200000000000001E-3</v>
      </c>
      <c r="AB40">
        <v>0.4956733387799564</v>
      </c>
      <c r="AC40">
        <v>4.9289751304528107</v>
      </c>
      <c r="AD40">
        <v>185.47200000000001</v>
      </c>
      <c r="AE40">
        <v>3.5000000000000003E-2</v>
      </c>
      <c r="AF40">
        <v>2174</v>
      </c>
      <c r="AG40">
        <v>7415</v>
      </c>
      <c r="AH40">
        <v>7789</v>
      </c>
      <c r="AI40">
        <v>8183</v>
      </c>
      <c r="AJ40" s="9">
        <f>(AF40-exterior_study!AF40)/exterior_study!AF40</f>
        <v>-5.6423611111111112E-2</v>
      </c>
      <c r="AK40" s="9">
        <f>(AG40-exterior_study!AG40)/exterior_study!AG40</f>
        <v>-4.7771927571593681E-2</v>
      </c>
      <c r="AL40" s="9">
        <f>(AH40-exterior_study!AH40)/exterior_study!AH40</f>
        <v>-4.5582649185148878E-2</v>
      </c>
      <c r="AM40" s="9">
        <f>(AI40-exterior_study!AI40)/exterior_study!AI40</f>
        <v>-4.3147801683816649E-2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6.6299999999999996E-3</v>
      </c>
      <c r="Q41">
        <v>5.4900000000000001E-3</v>
      </c>
      <c r="R41">
        <v>1.141E-2</v>
      </c>
      <c r="S41">
        <v>4.3800000000000002E-3</v>
      </c>
      <c r="T41">
        <v>3.0200000000000001E-3</v>
      </c>
      <c r="U41">
        <v>3.6800000000000001E-3</v>
      </c>
      <c r="V41">
        <v>3.8400000000000001E-3</v>
      </c>
      <c r="W41">
        <v>9.1199999999999996E-3</v>
      </c>
      <c r="X41">
        <v>9.1199999999999996E-3</v>
      </c>
      <c r="Y41">
        <v>3.0200000000000001E-3</v>
      </c>
      <c r="Z41">
        <v>3.0200000000000001E-3</v>
      </c>
      <c r="AA41">
        <v>3.0200000000000001E-3</v>
      </c>
      <c r="AB41">
        <v>0.4956733387799564</v>
      </c>
      <c r="AC41">
        <v>4.9289751304528107</v>
      </c>
      <c r="AD41">
        <v>185.47200000000001</v>
      </c>
      <c r="AE41">
        <v>0.04</v>
      </c>
      <c r="AF41">
        <v>2063</v>
      </c>
      <c r="AG41">
        <v>6488</v>
      </c>
      <c r="AH41">
        <v>6816</v>
      </c>
      <c r="AI41">
        <v>7160</v>
      </c>
      <c r="AJ41" s="9">
        <f>(AF41-exterior_study!AF41)/exterior_study!AF41</f>
        <v>-5.8420812414422638E-2</v>
      </c>
      <c r="AK41" s="9">
        <f>(AG41-exterior_study!AG41)/exterior_study!AG41</f>
        <v>-4.7702920886540434E-2</v>
      </c>
      <c r="AL41" s="9">
        <f>(AH41-exterior_study!AH41)/exterior_study!AH41</f>
        <v>-4.5511833076599915E-2</v>
      </c>
      <c r="AM41" s="9">
        <f>(AI41-exterior_study!AI41)/exterior_study!AI41</f>
        <v>-4.3164506214085262E-2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6.6299999999999996E-3</v>
      </c>
      <c r="Q42">
        <v>5.4900000000000001E-3</v>
      </c>
      <c r="R42">
        <v>1.141E-2</v>
      </c>
      <c r="S42">
        <v>4.3800000000000002E-3</v>
      </c>
      <c r="T42">
        <v>3.0200000000000001E-3</v>
      </c>
      <c r="U42">
        <v>3.6800000000000001E-3</v>
      </c>
      <c r="V42">
        <v>3.8400000000000001E-3</v>
      </c>
      <c r="W42">
        <v>9.1199999999999996E-3</v>
      </c>
      <c r="X42">
        <v>9.1199999999999996E-3</v>
      </c>
      <c r="Y42">
        <v>3.0200000000000001E-3</v>
      </c>
      <c r="Z42">
        <v>3.0200000000000001E-3</v>
      </c>
      <c r="AA42">
        <v>3.0200000000000001E-3</v>
      </c>
      <c r="AB42">
        <v>0.4956733387799564</v>
      </c>
      <c r="AC42">
        <v>4.9289751304528107</v>
      </c>
      <c r="AD42">
        <v>185.47200000000001</v>
      </c>
      <c r="AE42">
        <v>4.4999999999999998E-2</v>
      </c>
      <c r="AF42">
        <v>1960</v>
      </c>
      <c r="AG42">
        <v>5767</v>
      </c>
      <c r="AH42">
        <v>6058</v>
      </c>
      <c r="AI42">
        <v>6365</v>
      </c>
      <c r="AJ42" s="9">
        <f>(AF42-exterior_study!AF42)/exterior_study!AF42</f>
        <v>-6.0402684563758392E-2</v>
      </c>
      <c r="AK42" s="9">
        <f>(AG42-exterior_study!AG42)/exterior_study!AG42</f>
        <v>-4.7721268163804488E-2</v>
      </c>
      <c r="AL42" s="9">
        <f>(AH42-exterior_study!AH42)/exterior_study!AH42</f>
        <v>-4.5533322829683316E-2</v>
      </c>
      <c r="AM42" s="9">
        <f>(AI42-exterior_study!AI42)/exterior_study!AI42</f>
        <v>-4.3144918821407093E-2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6.6299999999999996E-3</v>
      </c>
      <c r="Q43">
        <v>5.4900000000000001E-3</v>
      </c>
      <c r="R43">
        <v>1.141E-2</v>
      </c>
      <c r="S43">
        <v>4.3800000000000002E-3</v>
      </c>
      <c r="T43">
        <v>3.0200000000000001E-3</v>
      </c>
      <c r="U43">
        <v>3.6800000000000001E-3</v>
      </c>
      <c r="V43">
        <v>3.8400000000000001E-3</v>
      </c>
      <c r="W43">
        <v>9.1199999999999996E-3</v>
      </c>
      <c r="X43">
        <v>9.1199999999999996E-3</v>
      </c>
      <c r="Y43">
        <v>3.0200000000000001E-3</v>
      </c>
      <c r="Z43">
        <v>3.0200000000000001E-3</v>
      </c>
      <c r="AA43">
        <v>3.0200000000000001E-3</v>
      </c>
      <c r="AB43">
        <v>0.4956733387799564</v>
      </c>
      <c r="AC43">
        <v>4.9289751304528107</v>
      </c>
      <c r="AD43">
        <v>185.47200000000001</v>
      </c>
      <c r="AE43">
        <v>0.05</v>
      </c>
      <c r="AF43">
        <v>1864</v>
      </c>
      <c r="AG43">
        <v>5190</v>
      </c>
      <c r="AH43">
        <v>5453</v>
      </c>
      <c r="AI43">
        <v>5728</v>
      </c>
      <c r="AJ43" s="9">
        <f>(AF43-exterior_study!AF43)/exterior_study!AF43</f>
        <v>-6.2374245472837021E-2</v>
      </c>
      <c r="AK43" s="9">
        <f>(AG43-exterior_study!AG43)/exterior_study!AG43</f>
        <v>-4.788112272977435E-2</v>
      </c>
      <c r="AL43" s="9">
        <f>(AH43-exterior_study!AH43)/exterior_study!AH43</f>
        <v>-4.5343137254901959E-2</v>
      </c>
      <c r="AM43" s="9">
        <f>(AI43-exterior_study!AI43)/exterior_study!AI43</f>
        <v>-4.3260397527977286E-2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6.6299999999999996E-3</v>
      </c>
      <c r="Q44">
        <v>5.4900000000000001E-3</v>
      </c>
      <c r="R44">
        <v>1.141E-2</v>
      </c>
      <c r="S44">
        <v>4.3800000000000002E-3</v>
      </c>
      <c r="T44">
        <v>3.0200000000000001E-3</v>
      </c>
      <c r="U44">
        <v>3.6800000000000001E-3</v>
      </c>
      <c r="V44">
        <v>3.8400000000000001E-3</v>
      </c>
      <c r="W44">
        <v>9.1199999999999996E-3</v>
      </c>
      <c r="X44">
        <v>9.1199999999999996E-3</v>
      </c>
      <c r="Y44">
        <v>3.0200000000000001E-3</v>
      </c>
      <c r="Z44">
        <v>3.0200000000000001E-3</v>
      </c>
      <c r="AA44">
        <v>3.0200000000000001E-3</v>
      </c>
      <c r="AB44">
        <v>0.4956733387799564</v>
      </c>
      <c r="AC44">
        <v>4.9289751304528107</v>
      </c>
      <c r="AD44">
        <v>185.47200000000001</v>
      </c>
      <c r="AE44">
        <v>5.5E-2</v>
      </c>
      <c r="AF44">
        <v>1775</v>
      </c>
      <c r="AG44">
        <v>4718</v>
      </c>
      <c r="AH44">
        <v>4957</v>
      </c>
      <c r="AI44">
        <v>5207</v>
      </c>
      <c r="AJ44" s="9">
        <f>(AF44-exterior_study!AF44)/exterior_study!AF44</f>
        <v>-6.381856540084388E-2</v>
      </c>
      <c r="AK44" s="9">
        <f>(AG44-exterior_study!AG44)/exterior_study!AG44</f>
        <v>-4.7830474268415739E-2</v>
      </c>
      <c r="AL44" s="9">
        <f>(AH44-exterior_study!AH44)/exterior_study!AH44</f>
        <v>-4.5445792412863471E-2</v>
      </c>
      <c r="AM44" s="9">
        <f>(AI44-exterior_study!AI44)/exterior_study!AI44</f>
        <v>-4.318265343623668E-2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6.6299999999999996E-3</v>
      </c>
      <c r="Q45">
        <v>5.4900000000000001E-3</v>
      </c>
      <c r="R45">
        <v>1.141E-2</v>
      </c>
      <c r="S45">
        <v>4.3800000000000002E-3</v>
      </c>
      <c r="T45">
        <v>3.0200000000000001E-3</v>
      </c>
      <c r="U45">
        <v>3.6800000000000001E-3</v>
      </c>
      <c r="V45">
        <v>3.8400000000000001E-3</v>
      </c>
      <c r="W45">
        <v>9.1199999999999996E-3</v>
      </c>
      <c r="X45">
        <v>9.1199999999999996E-3</v>
      </c>
      <c r="Y45">
        <v>3.0200000000000001E-3</v>
      </c>
      <c r="Z45">
        <v>3.0200000000000001E-3</v>
      </c>
      <c r="AA45">
        <v>3.0200000000000001E-3</v>
      </c>
      <c r="AB45">
        <v>0.4956733387799564</v>
      </c>
      <c r="AC45">
        <v>4.9289751304528107</v>
      </c>
      <c r="AD45">
        <v>185.47200000000001</v>
      </c>
      <c r="AE45">
        <v>0.06</v>
      </c>
      <c r="AF45">
        <v>1692</v>
      </c>
      <c r="AG45">
        <v>4325</v>
      </c>
      <c r="AH45">
        <v>4544</v>
      </c>
      <c r="AI45">
        <v>4773</v>
      </c>
      <c r="AJ45" s="9">
        <f>(AF45-exterior_study!AF45)/exterior_study!AF45</f>
        <v>-6.5709552733296525E-2</v>
      </c>
      <c r="AK45" s="9">
        <f>(AG45-exterior_study!AG45)/exterior_study!AG45</f>
        <v>-4.7776309995596657E-2</v>
      </c>
      <c r="AL45" s="9">
        <f>(AH45-exterior_study!AH45)/exterior_study!AH45</f>
        <v>-4.53781512605042E-2</v>
      </c>
      <c r="AM45" s="9">
        <f>(AI45-exterior_study!AI45)/exterior_study!AI45</f>
        <v>-4.3295249549007819E-2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6.6299999999999996E-3</v>
      </c>
      <c r="Q46">
        <v>5.4900000000000001E-3</v>
      </c>
      <c r="R46">
        <v>1.141E-2</v>
      </c>
      <c r="S46">
        <v>4.3800000000000002E-3</v>
      </c>
      <c r="T46">
        <v>3.0200000000000001E-3</v>
      </c>
      <c r="U46">
        <v>3.6800000000000001E-3</v>
      </c>
      <c r="V46">
        <v>3.8400000000000001E-3</v>
      </c>
      <c r="W46">
        <v>9.1199999999999996E-3</v>
      </c>
      <c r="X46">
        <v>9.1199999999999996E-3</v>
      </c>
      <c r="Y46">
        <v>3.0200000000000001E-3</v>
      </c>
      <c r="Z46">
        <v>3.0200000000000001E-3</v>
      </c>
      <c r="AA46">
        <v>3.0200000000000001E-3</v>
      </c>
      <c r="AB46">
        <v>0.4956733387799564</v>
      </c>
      <c r="AC46">
        <v>4.9289751304528107</v>
      </c>
      <c r="AD46">
        <v>185.47200000000001</v>
      </c>
      <c r="AE46">
        <v>6.5000000000000002E-2</v>
      </c>
      <c r="AF46">
        <v>1615</v>
      </c>
      <c r="AG46">
        <v>3993</v>
      </c>
      <c r="AH46">
        <v>4194</v>
      </c>
      <c r="AI46">
        <v>4406</v>
      </c>
      <c r="AJ46" s="9">
        <f>(AF46-exterior_study!AF46)/exterior_study!AF46</f>
        <v>-6.7013287117273251E-2</v>
      </c>
      <c r="AK46" s="9">
        <f>(AG46-exterior_study!AG46)/exterior_study!AG46</f>
        <v>-4.7698545194371569E-2</v>
      </c>
      <c r="AL46" s="9">
        <f>(AH46-exterior_study!AH46)/exterior_study!AH46</f>
        <v>-4.5516613563950842E-2</v>
      </c>
      <c r="AM46" s="9">
        <f>(AI46-exterior_study!AI46)/exterior_study!AI46</f>
        <v>-4.3213897937024973E-2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6.6299999999999996E-3</v>
      </c>
      <c r="Q47">
        <v>5.4900000000000001E-3</v>
      </c>
      <c r="R47">
        <v>1.141E-2</v>
      </c>
      <c r="S47">
        <v>4.3800000000000002E-3</v>
      </c>
      <c r="T47">
        <v>3.0200000000000001E-3</v>
      </c>
      <c r="U47">
        <v>3.6800000000000001E-3</v>
      </c>
      <c r="V47">
        <v>3.8400000000000001E-3</v>
      </c>
      <c r="W47">
        <v>9.1199999999999996E-3</v>
      </c>
      <c r="X47">
        <v>9.1199999999999996E-3</v>
      </c>
      <c r="Y47">
        <v>3.0200000000000001E-3</v>
      </c>
      <c r="Z47">
        <v>3.0200000000000001E-3</v>
      </c>
      <c r="AA47">
        <v>3.0200000000000001E-3</v>
      </c>
      <c r="AB47">
        <v>0.4956733387799564</v>
      </c>
      <c r="AC47">
        <v>4.9289751304528107</v>
      </c>
      <c r="AD47">
        <v>185.47200000000001</v>
      </c>
      <c r="AE47">
        <v>7.0000000000000007E-2</v>
      </c>
      <c r="AF47">
        <v>1544</v>
      </c>
      <c r="AG47">
        <v>3707</v>
      </c>
      <c r="AH47">
        <v>3895</v>
      </c>
      <c r="AI47">
        <v>4092</v>
      </c>
      <c r="AJ47" s="9">
        <f>(AF47-exterior_study!AF47)/exterior_study!AF47</f>
        <v>-6.8195534097767047E-2</v>
      </c>
      <c r="AK47" s="9">
        <f>(AG47-exterior_study!AG47)/exterior_study!AG47</f>
        <v>-4.7778063190341641E-2</v>
      </c>
      <c r="AL47" s="9">
        <f>(AH47-exterior_study!AH47)/exterior_study!AH47</f>
        <v>-4.5343137254901959E-2</v>
      </c>
      <c r="AM47" s="9">
        <f>(AI47-exterior_study!AI47)/exterior_study!AI47</f>
        <v>-4.3030869971936392E-2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6.0299999999999998E-3</v>
      </c>
      <c r="Q48">
        <v>5.0000000000000001E-3</v>
      </c>
      <c r="R48">
        <v>1.0370000000000001E-2</v>
      </c>
      <c r="S48">
        <v>3.9899999999999996E-3</v>
      </c>
      <c r="T48">
        <v>2.98E-3</v>
      </c>
      <c r="U48">
        <v>3.3500000000000001E-3</v>
      </c>
      <c r="V48">
        <v>3.5100000000000001E-3</v>
      </c>
      <c r="W48">
        <v>8.3599999999999994E-3</v>
      </c>
      <c r="X48">
        <v>8.3599999999999994E-3</v>
      </c>
      <c r="Y48">
        <v>2.98E-3</v>
      </c>
      <c r="Z48">
        <v>2.98E-3</v>
      </c>
      <c r="AA48">
        <v>2.98E-3</v>
      </c>
      <c r="AB48">
        <v>0.49500957187608768</v>
      </c>
      <c r="AC48">
        <v>4.8406792818204281</v>
      </c>
      <c r="AD48">
        <v>199.87200000000001</v>
      </c>
      <c r="AE48">
        <v>0.03</v>
      </c>
      <c r="AF48">
        <v>2173</v>
      </c>
      <c r="AG48">
        <v>8175</v>
      </c>
      <c r="AH48">
        <v>8580</v>
      </c>
      <c r="AI48">
        <v>9006</v>
      </c>
      <c r="AJ48" s="9">
        <f>(AF48-exterior_study!AF48)/exterior_study!AF48</f>
        <v>-5.2746294681778549E-2</v>
      </c>
      <c r="AK48" s="9">
        <f>(AG48-exterior_study!AG48)/exterior_study!AG48</f>
        <v>-4.6202310115505775E-2</v>
      </c>
      <c r="AL48" s="9">
        <f>(AH48-exterior_study!AH48)/exterior_study!AH48</f>
        <v>-4.4117647058823532E-2</v>
      </c>
      <c r="AM48" s="9">
        <f>(AI48-exterior_study!AI48)/exterior_study!AI48</f>
        <v>-4.1812958825406955E-2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6.0299999999999998E-3</v>
      </c>
      <c r="Q49">
        <v>5.0000000000000001E-3</v>
      </c>
      <c r="R49">
        <v>1.0370000000000001E-2</v>
      </c>
      <c r="S49">
        <v>3.9899999999999996E-3</v>
      </c>
      <c r="T49">
        <v>2.98E-3</v>
      </c>
      <c r="U49">
        <v>3.3500000000000001E-3</v>
      </c>
      <c r="V49">
        <v>3.5100000000000001E-3</v>
      </c>
      <c r="W49">
        <v>8.3599999999999994E-3</v>
      </c>
      <c r="X49">
        <v>8.3599999999999994E-3</v>
      </c>
      <c r="Y49">
        <v>2.98E-3</v>
      </c>
      <c r="Z49">
        <v>2.98E-3</v>
      </c>
      <c r="AA49">
        <v>2.98E-3</v>
      </c>
      <c r="AB49">
        <v>0.49500957187608768</v>
      </c>
      <c r="AC49">
        <v>4.8406792818204281</v>
      </c>
      <c r="AD49">
        <v>199.87200000000001</v>
      </c>
      <c r="AE49">
        <v>3.5000000000000003E-2</v>
      </c>
      <c r="AF49">
        <v>2061</v>
      </c>
      <c r="AG49">
        <v>7007</v>
      </c>
      <c r="AH49">
        <v>7355</v>
      </c>
      <c r="AI49">
        <v>7719</v>
      </c>
      <c r="AJ49" s="9">
        <f>(AF49-exterior_study!AF49)/exterior_study!AF49</f>
        <v>-5.5020632737276476E-2</v>
      </c>
      <c r="AK49" s="9">
        <f>(AG49-exterior_study!AG49)/exterior_study!AG49</f>
        <v>-4.6277392132843334E-2</v>
      </c>
      <c r="AL49" s="9">
        <f>(AH49-exterior_study!AH49)/exterior_study!AH49</f>
        <v>-4.3936045755881968E-2</v>
      </c>
      <c r="AM49" s="9">
        <f>(AI49-exterior_study!AI49)/exterior_study!AI49</f>
        <v>-4.1832174776564049E-2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6.0299999999999998E-3</v>
      </c>
      <c r="Q50">
        <v>5.0000000000000001E-3</v>
      </c>
      <c r="R50">
        <v>1.0370000000000001E-2</v>
      </c>
      <c r="S50">
        <v>3.9899999999999996E-3</v>
      </c>
      <c r="T50">
        <v>2.98E-3</v>
      </c>
      <c r="U50">
        <v>3.3500000000000001E-3</v>
      </c>
      <c r="V50">
        <v>3.5100000000000001E-3</v>
      </c>
      <c r="W50">
        <v>8.3599999999999994E-3</v>
      </c>
      <c r="X50">
        <v>8.3599999999999994E-3</v>
      </c>
      <c r="Y50">
        <v>2.98E-3</v>
      </c>
      <c r="Z50">
        <v>2.98E-3</v>
      </c>
      <c r="AA50">
        <v>2.98E-3</v>
      </c>
      <c r="AB50">
        <v>0.49500957187608768</v>
      </c>
      <c r="AC50">
        <v>4.8406792818204281</v>
      </c>
      <c r="AD50">
        <v>199.87200000000001</v>
      </c>
      <c r="AE50">
        <v>0.04</v>
      </c>
      <c r="AF50">
        <v>1957</v>
      </c>
      <c r="AG50">
        <v>6131</v>
      </c>
      <c r="AH50">
        <v>6435</v>
      </c>
      <c r="AI50">
        <v>6754</v>
      </c>
      <c r="AJ50" s="9">
        <f>(AF50-exterior_study!AF50)/exterior_study!AF50</f>
        <v>-5.6867469879518073E-2</v>
      </c>
      <c r="AK50" s="9">
        <f>(AG50-exterior_study!AG50)/exterior_study!AG50</f>
        <v>-4.6204107031736157E-2</v>
      </c>
      <c r="AL50" s="9">
        <f>(AH50-exterior_study!AH50)/exterior_study!AH50</f>
        <v>-4.4117647058823532E-2</v>
      </c>
      <c r="AM50" s="9">
        <f>(AI50-exterior_study!AI50)/exterior_study!AI50</f>
        <v>-4.1849907788338775E-2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6.0299999999999998E-3</v>
      </c>
      <c r="Q51">
        <v>5.0000000000000001E-3</v>
      </c>
      <c r="R51">
        <v>1.0370000000000001E-2</v>
      </c>
      <c r="S51">
        <v>3.9899999999999996E-3</v>
      </c>
      <c r="T51">
        <v>2.98E-3</v>
      </c>
      <c r="U51">
        <v>3.3500000000000001E-3</v>
      </c>
      <c r="V51">
        <v>3.5100000000000001E-3</v>
      </c>
      <c r="W51">
        <v>8.3599999999999994E-3</v>
      </c>
      <c r="X51">
        <v>8.3599999999999994E-3</v>
      </c>
      <c r="Y51">
        <v>2.98E-3</v>
      </c>
      <c r="Z51">
        <v>2.98E-3</v>
      </c>
      <c r="AA51">
        <v>2.98E-3</v>
      </c>
      <c r="AB51">
        <v>0.49500957187608768</v>
      </c>
      <c r="AC51">
        <v>4.8406792818204281</v>
      </c>
      <c r="AD51">
        <v>199.87200000000001</v>
      </c>
      <c r="AE51">
        <v>4.4999999999999998E-2</v>
      </c>
      <c r="AF51">
        <v>1861</v>
      </c>
      <c r="AG51">
        <v>5450</v>
      </c>
      <c r="AH51">
        <v>5720</v>
      </c>
      <c r="AI51">
        <v>6004</v>
      </c>
      <c r="AJ51" s="9">
        <f>(AF51-exterior_study!AF51)/exterior_study!AF51</f>
        <v>-5.8674759736975217E-2</v>
      </c>
      <c r="AK51" s="9">
        <f>(AG51-exterior_study!AG51)/exterior_study!AG51</f>
        <v>-4.6202310115505775E-2</v>
      </c>
      <c r="AL51" s="9">
        <f>(AH51-exterior_study!AH51)/exterior_study!AH51</f>
        <v>-4.4117647058823532E-2</v>
      </c>
      <c r="AM51" s="9">
        <f>(AI51-exterior_study!AI51)/exterior_study!AI51</f>
        <v>-4.1812958825406955E-2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6.0299999999999998E-3</v>
      </c>
      <c r="Q52">
        <v>5.0000000000000001E-3</v>
      </c>
      <c r="R52">
        <v>1.0370000000000001E-2</v>
      </c>
      <c r="S52">
        <v>3.9899999999999996E-3</v>
      </c>
      <c r="T52">
        <v>2.98E-3</v>
      </c>
      <c r="U52">
        <v>3.3500000000000001E-3</v>
      </c>
      <c r="V52">
        <v>3.5100000000000001E-3</v>
      </c>
      <c r="W52">
        <v>8.3599999999999994E-3</v>
      </c>
      <c r="X52">
        <v>8.3599999999999994E-3</v>
      </c>
      <c r="Y52">
        <v>2.98E-3</v>
      </c>
      <c r="Z52">
        <v>2.98E-3</v>
      </c>
      <c r="AA52">
        <v>2.98E-3</v>
      </c>
      <c r="AB52">
        <v>0.49500957187608768</v>
      </c>
      <c r="AC52">
        <v>4.8406792818204281</v>
      </c>
      <c r="AD52">
        <v>199.87200000000001</v>
      </c>
      <c r="AE52">
        <v>0.05</v>
      </c>
      <c r="AF52">
        <v>1771</v>
      </c>
      <c r="AG52">
        <v>4905</v>
      </c>
      <c r="AH52">
        <v>5148</v>
      </c>
      <c r="AI52">
        <v>5403</v>
      </c>
      <c r="AJ52" s="9">
        <f>(AF52-exterior_study!AF52)/exterior_study!AF52</f>
        <v>-6.0477453580901855E-2</v>
      </c>
      <c r="AK52" s="9">
        <f>(AG52-exterior_study!AG52)/exterior_study!AG52</f>
        <v>-4.6276492319657789E-2</v>
      </c>
      <c r="AL52" s="9">
        <f>(AH52-exterior_study!AH52)/exterior_study!AH52</f>
        <v>-4.4011142061281337E-2</v>
      </c>
      <c r="AM52" s="9">
        <f>(AI52-exterior_study!AI52)/exterior_study!AI52</f>
        <v>-4.185139209079624E-2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6.0299999999999998E-3</v>
      </c>
      <c r="Q53">
        <v>5.0000000000000001E-3</v>
      </c>
      <c r="R53">
        <v>1.0370000000000001E-2</v>
      </c>
      <c r="S53">
        <v>3.9899999999999996E-3</v>
      </c>
      <c r="T53">
        <v>2.98E-3</v>
      </c>
      <c r="U53">
        <v>3.3500000000000001E-3</v>
      </c>
      <c r="V53">
        <v>3.5100000000000001E-3</v>
      </c>
      <c r="W53">
        <v>8.3599999999999994E-3</v>
      </c>
      <c r="X53">
        <v>8.3599999999999994E-3</v>
      </c>
      <c r="Y53">
        <v>2.98E-3</v>
      </c>
      <c r="Z53">
        <v>2.98E-3</v>
      </c>
      <c r="AA53">
        <v>2.98E-3</v>
      </c>
      <c r="AB53">
        <v>0.49500957187608768</v>
      </c>
      <c r="AC53">
        <v>4.8406792818204281</v>
      </c>
      <c r="AD53">
        <v>199.87200000000001</v>
      </c>
      <c r="AE53">
        <v>5.5E-2</v>
      </c>
      <c r="AF53">
        <v>1688</v>
      </c>
      <c r="AG53">
        <v>4459</v>
      </c>
      <c r="AH53">
        <v>4680</v>
      </c>
      <c r="AI53">
        <v>4912</v>
      </c>
      <c r="AJ53" s="9">
        <f>(AF53-exterior_study!AF53)/exterior_study!AF53</f>
        <v>-6.222222222222222E-2</v>
      </c>
      <c r="AK53" s="9">
        <f>(AG53-exterior_study!AG53)/exterior_study!AG53</f>
        <v>-4.6203208556149733E-2</v>
      </c>
      <c r="AL53" s="9">
        <f>(AH53-exterior_study!AH53)/exterior_study!AH53</f>
        <v>-4.4117647058823532E-2</v>
      </c>
      <c r="AM53" s="9">
        <f>(AI53-exterior_study!AI53)/exterior_study!AI53</f>
        <v>-4.1934854690852348E-2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6.0299999999999998E-3</v>
      </c>
      <c r="Q54">
        <v>5.0000000000000001E-3</v>
      </c>
      <c r="R54">
        <v>1.0370000000000001E-2</v>
      </c>
      <c r="S54">
        <v>3.9899999999999996E-3</v>
      </c>
      <c r="T54">
        <v>2.98E-3</v>
      </c>
      <c r="U54">
        <v>3.3500000000000001E-3</v>
      </c>
      <c r="V54">
        <v>3.5100000000000001E-3</v>
      </c>
      <c r="W54">
        <v>8.3599999999999994E-3</v>
      </c>
      <c r="X54">
        <v>8.3599999999999994E-3</v>
      </c>
      <c r="Y54">
        <v>2.98E-3</v>
      </c>
      <c r="Z54">
        <v>2.98E-3</v>
      </c>
      <c r="AA54">
        <v>2.98E-3</v>
      </c>
      <c r="AB54">
        <v>0.49500957187608768</v>
      </c>
      <c r="AC54">
        <v>4.8406792818204281</v>
      </c>
      <c r="AD54">
        <v>199.87200000000001</v>
      </c>
      <c r="AE54">
        <v>0.06</v>
      </c>
      <c r="AF54">
        <v>1610</v>
      </c>
      <c r="AG54">
        <v>4087</v>
      </c>
      <c r="AH54">
        <v>4290</v>
      </c>
      <c r="AI54">
        <v>4503</v>
      </c>
      <c r="AJ54" s="9">
        <f>(AF54-exterior_study!AF54)/exterior_study!AF54</f>
        <v>-6.3953488372093026E-2</v>
      </c>
      <c r="AK54" s="9">
        <f>(AG54-exterior_study!AG54)/exterior_study!AG54</f>
        <v>-4.6430237984134391E-2</v>
      </c>
      <c r="AL54" s="9">
        <f>(AH54-exterior_study!AH54)/exterior_study!AH54</f>
        <v>-4.4117647058823532E-2</v>
      </c>
      <c r="AM54" s="9">
        <f>(AI54-exterior_study!AI54)/exterior_study!AI54</f>
        <v>-4.1914893617021276E-2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6.0299999999999998E-3</v>
      </c>
      <c r="Q55">
        <v>5.0000000000000001E-3</v>
      </c>
      <c r="R55">
        <v>1.0370000000000001E-2</v>
      </c>
      <c r="S55">
        <v>3.9899999999999996E-3</v>
      </c>
      <c r="T55">
        <v>2.98E-3</v>
      </c>
      <c r="U55">
        <v>3.3500000000000001E-3</v>
      </c>
      <c r="V55">
        <v>3.5100000000000001E-3</v>
      </c>
      <c r="W55">
        <v>8.3599999999999994E-3</v>
      </c>
      <c r="X55">
        <v>8.3599999999999994E-3</v>
      </c>
      <c r="Y55">
        <v>2.98E-3</v>
      </c>
      <c r="Z55">
        <v>2.98E-3</v>
      </c>
      <c r="AA55">
        <v>2.98E-3</v>
      </c>
      <c r="AB55">
        <v>0.49500957187608768</v>
      </c>
      <c r="AC55">
        <v>4.8406792818204281</v>
      </c>
      <c r="AD55">
        <v>199.87200000000001</v>
      </c>
      <c r="AE55">
        <v>6.5000000000000002E-2</v>
      </c>
      <c r="AF55">
        <v>1538</v>
      </c>
      <c r="AG55">
        <v>3773</v>
      </c>
      <c r="AH55">
        <v>3960</v>
      </c>
      <c r="AI55">
        <v>4157</v>
      </c>
      <c r="AJ55" s="9">
        <f>(AF55-exterior_study!AF55)/exterior_study!AF55</f>
        <v>-6.5045592705167174E-2</v>
      </c>
      <c r="AK55" s="9">
        <f>(AG55-exterior_study!AG55)/exterior_study!AG55</f>
        <v>-4.6258847320525785E-2</v>
      </c>
      <c r="AL55" s="9">
        <f>(AH55-exterior_study!AH55)/exterior_study!AH55</f>
        <v>-4.4170890658942794E-2</v>
      </c>
      <c r="AM55" s="9">
        <f>(AI55-exterior_study!AI55)/exterior_study!AI55</f>
        <v>-4.17242969110189E-2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6.0299999999999998E-3</v>
      </c>
      <c r="Q56">
        <v>5.0000000000000001E-3</v>
      </c>
      <c r="R56">
        <v>1.0370000000000001E-2</v>
      </c>
      <c r="S56">
        <v>3.9899999999999996E-3</v>
      </c>
      <c r="T56">
        <v>2.98E-3</v>
      </c>
      <c r="U56">
        <v>3.3500000000000001E-3</v>
      </c>
      <c r="V56">
        <v>3.5100000000000001E-3</v>
      </c>
      <c r="W56">
        <v>8.3599999999999994E-3</v>
      </c>
      <c r="X56">
        <v>8.3599999999999994E-3</v>
      </c>
      <c r="Y56">
        <v>2.98E-3</v>
      </c>
      <c r="Z56">
        <v>2.98E-3</v>
      </c>
      <c r="AA56">
        <v>2.98E-3</v>
      </c>
      <c r="AB56">
        <v>0.49500957187608768</v>
      </c>
      <c r="AC56">
        <v>4.8406792818204281</v>
      </c>
      <c r="AD56">
        <v>199.87200000000001</v>
      </c>
      <c r="AE56">
        <v>7.0000000000000007E-2</v>
      </c>
      <c r="AF56">
        <v>1471</v>
      </c>
      <c r="AG56">
        <v>3504</v>
      </c>
      <c r="AH56">
        <v>3677</v>
      </c>
      <c r="AI56">
        <v>3860</v>
      </c>
      <c r="AJ56" s="9">
        <f>(AF56-exterior_study!AF56)/exterior_study!AF56</f>
        <v>-6.6031746031746039E-2</v>
      </c>
      <c r="AK56" s="9">
        <f>(AG56-exterior_study!AG56)/exterior_study!AG56</f>
        <v>-4.6011434794445957E-2</v>
      </c>
      <c r="AL56" s="9">
        <f>(AH56-exterior_study!AH56)/exterior_study!AH56</f>
        <v>-4.4190278138809463E-2</v>
      </c>
      <c r="AM56" s="9">
        <f>(AI56-exterior_study!AI56)/exterior_study!AI56</f>
        <v>-4.1708043694141016E-2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5.9699999999999996E-3</v>
      </c>
      <c r="Q57">
        <v>4.9500000000000004E-3</v>
      </c>
      <c r="R57">
        <v>1.026E-2</v>
      </c>
      <c r="S57">
        <v>3.9399999999999999E-3</v>
      </c>
      <c r="T57">
        <v>2.98E-3</v>
      </c>
      <c r="U57">
        <v>3.32E-3</v>
      </c>
      <c r="V57">
        <v>3.48E-3</v>
      </c>
      <c r="W57">
        <v>8.26E-3</v>
      </c>
      <c r="X57">
        <v>8.26E-3</v>
      </c>
      <c r="Y57">
        <v>2.98E-3</v>
      </c>
      <c r="Z57">
        <v>2.98E-3</v>
      </c>
      <c r="AA57">
        <v>2.98E-3</v>
      </c>
      <c r="AB57">
        <v>0.49499685399876842</v>
      </c>
      <c r="AC57">
        <v>5.3501557394615498</v>
      </c>
      <c r="AD57">
        <v>199.87200000000001</v>
      </c>
      <c r="AE57">
        <v>0.03</v>
      </c>
      <c r="AF57">
        <v>1940</v>
      </c>
      <c r="AG57">
        <v>7389</v>
      </c>
      <c r="AH57">
        <v>7795</v>
      </c>
      <c r="AI57">
        <v>8223</v>
      </c>
      <c r="AJ57" s="9">
        <f>(AF57-exterior_study!AF57)/exterior_study!AF57</f>
        <v>-5.504140282513395E-2</v>
      </c>
      <c r="AK57" s="9">
        <f>(AG57-exterior_study!AG57)/exterior_study!AG57</f>
        <v>-4.964630225080386E-2</v>
      </c>
      <c r="AL57" s="9">
        <f>(AH57-exterior_study!AH57)/exterior_study!AH57</f>
        <v>-4.7182496027380519E-2</v>
      </c>
      <c r="AM57" s="9">
        <f>(AI57-exterior_study!AI57)/exterior_study!AI57</f>
        <v>-4.4725836431226768E-2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5.9699999999999996E-3</v>
      </c>
      <c r="Q58">
        <v>4.9500000000000004E-3</v>
      </c>
      <c r="R58">
        <v>1.026E-2</v>
      </c>
      <c r="S58">
        <v>3.9399999999999999E-3</v>
      </c>
      <c r="T58">
        <v>2.98E-3</v>
      </c>
      <c r="U58">
        <v>3.32E-3</v>
      </c>
      <c r="V58">
        <v>3.48E-3</v>
      </c>
      <c r="W58">
        <v>8.26E-3</v>
      </c>
      <c r="X58">
        <v>8.26E-3</v>
      </c>
      <c r="Y58">
        <v>2.98E-3</v>
      </c>
      <c r="Z58">
        <v>2.98E-3</v>
      </c>
      <c r="AA58">
        <v>2.98E-3</v>
      </c>
      <c r="AB58">
        <v>0.49499685399876842</v>
      </c>
      <c r="AC58">
        <v>5.3501557394615498</v>
      </c>
      <c r="AD58">
        <v>199.87200000000001</v>
      </c>
      <c r="AE58">
        <v>3.5000000000000003E-2</v>
      </c>
      <c r="AF58">
        <v>1831</v>
      </c>
      <c r="AG58">
        <v>6333</v>
      </c>
      <c r="AH58">
        <v>6681</v>
      </c>
      <c r="AI58">
        <v>7049</v>
      </c>
      <c r="AJ58" s="9">
        <f>(AF58-exterior_study!AF58)/exterior_study!AF58</f>
        <v>-5.7642820380854352E-2</v>
      </c>
      <c r="AK58" s="9">
        <f>(AG58-exterior_study!AG58)/exterior_study!AG58</f>
        <v>-4.966986794717887E-2</v>
      </c>
      <c r="AL58" s="9">
        <f>(AH58-exterior_study!AH58)/exterior_study!AH58</f>
        <v>-4.7204791785510555E-2</v>
      </c>
      <c r="AM58" s="9">
        <f>(AI58-exterior_study!AI58)/exterior_study!AI58</f>
        <v>-4.4592030360531311E-2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5.9699999999999996E-3</v>
      </c>
      <c r="Q59">
        <v>4.9500000000000004E-3</v>
      </c>
      <c r="R59">
        <v>1.026E-2</v>
      </c>
      <c r="S59">
        <v>3.9399999999999999E-3</v>
      </c>
      <c r="T59">
        <v>2.98E-3</v>
      </c>
      <c r="U59">
        <v>3.32E-3</v>
      </c>
      <c r="V59">
        <v>3.48E-3</v>
      </c>
      <c r="W59">
        <v>8.26E-3</v>
      </c>
      <c r="X59">
        <v>8.26E-3</v>
      </c>
      <c r="Y59">
        <v>2.98E-3</v>
      </c>
      <c r="Z59">
        <v>2.98E-3</v>
      </c>
      <c r="AA59">
        <v>2.98E-3</v>
      </c>
      <c r="AB59">
        <v>0.49499685399876842</v>
      </c>
      <c r="AC59">
        <v>5.3501557394615498</v>
      </c>
      <c r="AD59">
        <v>199.87200000000001</v>
      </c>
      <c r="AE59">
        <v>0.04</v>
      </c>
      <c r="AF59">
        <v>1731</v>
      </c>
      <c r="AG59">
        <v>5542</v>
      </c>
      <c r="AH59">
        <v>5846</v>
      </c>
      <c r="AI59">
        <v>6168</v>
      </c>
      <c r="AJ59" s="9">
        <f>(AF59-exterior_study!AF59)/exterior_study!AF59</f>
        <v>-5.9750135795763173E-2</v>
      </c>
      <c r="AK59" s="9">
        <f>(AG59-exterior_study!AG59)/exterior_study!AG59</f>
        <v>-4.9562682215743441E-2</v>
      </c>
      <c r="AL59" s="9">
        <f>(AH59-exterior_study!AH59)/exterior_study!AH59</f>
        <v>-4.7262059973924381E-2</v>
      </c>
      <c r="AM59" s="9">
        <f>(AI59-exterior_study!AI59)/exterior_study!AI59</f>
        <v>-4.4609665427509292E-2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5.9699999999999996E-3</v>
      </c>
      <c r="Q60">
        <v>4.9500000000000004E-3</v>
      </c>
      <c r="R60">
        <v>1.026E-2</v>
      </c>
      <c r="S60">
        <v>3.9399999999999999E-3</v>
      </c>
      <c r="T60">
        <v>2.98E-3</v>
      </c>
      <c r="U60">
        <v>3.32E-3</v>
      </c>
      <c r="V60">
        <v>3.48E-3</v>
      </c>
      <c r="W60">
        <v>8.26E-3</v>
      </c>
      <c r="X60">
        <v>8.26E-3</v>
      </c>
      <c r="Y60">
        <v>2.98E-3</v>
      </c>
      <c r="Z60">
        <v>2.98E-3</v>
      </c>
      <c r="AA60">
        <v>2.98E-3</v>
      </c>
      <c r="AB60">
        <v>0.49499685399876842</v>
      </c>
      <c r="AC60">
        <v>5.3501557394615498</v>
      </c>
      <c r="AD60">
        <v>199.87200000000001</v>
      </c>
      <c r="AE60">
        <v>4.4999999999999998E-2</v>
      </c>
      <c r="AF60">
        <v>1639</v>
      </c>
      <c r="AG60">
        <v>4926</v>
      </c>
      <c r="AH60">
        <v>5197</v>
      </c>
      <c r="AI60">
        <v>5482</v>
      </c>
      <c r="AJ60" s="9">
        <f>(AF60-exterior_study!AF60)/exterior_study!AF60</f>
        <v>-6.1820263308528904E-2</v>
      </c>
      <c r="AK60" s="9">
        <f>(AG60-exterior_study!AG60)/exterior_study!AG60</f>
        <v>-4.9585182326837736E-2</v>
      </c>
      <c r="AL60" s="9">
        <f>(AH60-exterior_study!AH60)/exterior_study!AH60</f>
        <v>-4.7121378804547122E-2</v>
      </c>
      <c r="AM60" s="9">
        <f>(AI60-exterior_study!AI60)/exterior_study!AI60</f>
        <v>-4.4781320787593656E-2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5.9699999999999996E-3</v>
      </c>
      <c r="Q61">
        <v>4.9500000000000004E-3</v>
      </c>
      <c r="R61">
        <v>1.026E-2</v>
      </c>
      <c r="S61">
        <v>3.9399999999999999E-3</v>
      </c>
      <c r="T61">
        <v>2.98E-3</v>
      </c>
      <c r="U61">
        <v>3.32E-3</v>
      </c>
      <c r="V61">
        <v>3.48E-3</v>
      </c>
      <c r="W61">
        <v>8.26E-3</v>
      </c>
      <c r="X61">
        <v>8.26E-3</v>
      </c>
      <c r="Y61">
        <v>2.98E-3</v>
      </c>
      <c r="Z61">
        <v>2.98E-3</v>
      </c>
      <c r="AA61">
        <v>2.98E-3</v>
      </c>
      <c r="AB61">
        <v>0.49499685399876842</v>
      </c>
      <c r="AC61">
        <v>5.3501557394615498</v>
      </c>
      <c r="AD61">
        <v>199.87200000000001</v>
      </c>
      <c r="AE61">
        <v>0.05</v>
      </c>
      <c r="AF61">
        <v>1554</v>
      </c>
      <c r="AG61">
        <v>4433</v>
      </c>
      <c r="AH61">
        <v>4677</v>
      </c>
      <c r="AI61">
        <v>4934</v>
      </c>
      <c r="AJ61" s="9">
        <f>(AF61-exterior_study!AF61)/exterior_study!AF61</f>
        <v>-6.3291139240506333E-2</v>
      </c>
      <c r="AK61" s="9">
        <f>(AG61-exterior_study!AG61)/exterior_study!AG61</f>
        <v>-4.9732047159699894E-2</v>
      </c>
      <c r="AL61" s="9">
        <f>(AH61-exterior_study!AH61)/exterior_study!AH61</f>
        <v>-4.7066014669926652E-2</v>
      </c>
      <c r="AM61" s="9">
        <f>(AI61-exterior_study!AI61)/exterior_study!AI61</f>
        <v>-4.4724104549854794E-2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5.9699999999999996E-3</v>
      </c>
      <c r="Q62">
        <v>4.9500000000000004E-3</v>
      </c>
      <c r="R62">
        <v>1.026E-2</v>
      </c>
      <c r="S62">
        <v>3.9399999999999999E-3</v>
      </c>
      <c r="T62">
        <v>2.98E-3</v>
      </c>
      <c r="U62">
        <v>3.32E-3</v>
      </c>
      <c r="V62">
        <v>3.48E-3</v>
      </c>
      <c r="W62">
        <v>8.26E-3</v>
      </c>
      <c r="X62">
        <v>8.26E-3</v>
      </c>
      <c r="Y62">
        <v>2.98E-3</v>
      </c>
      <c r="Z62">
        <v>2.98E-3</v>
      </c>
      <c r="AA62">
        <v>2.98E-3</v>
      </c>
      <c r="AB62">
        <v>0.49499685399876842</v>
      </c>
      <c r="AC62">
        <v>5.3501557394615498</v>
      </c>
      <c r="AD62">
        <v>199.87200000000001</v>
      </c>
      <c r="AE62">
        <v>5.5E-2</v>
      </c>
      <c r="AF62">
        <v>1475</v>
      </c>
      <c r="AG62">
        <v>4030</v>
      </c>
      <c r="AH62">
        <v>4252</v>
      </c>
      <c r="AI62">
        <v>4485</v>
      </c>
      <c r="AJ62" s="9">
        <f>(AF62-exterior_study!AF62)/exterior_study!AF62</f>
        <v>-6.5272496831432186E-2</v>
      </c>
      <c r="AK62" s="9">
        <f>(AG62-exterior_study!AG62)/exterior_study!AG62</f>
        <v>-4.9752416882810659E-2</v>
      </c>
      <c r="AL62" s="9">
        <f>(AH62-exterior_study!AH62)/exterior_study!AH62</f>
        <v>-4.7064096817570594E-2</v>
      </c>
      <c r="AM62" s="9">
        <f>(AI62-exterior_study!AI62)/exterior_study!AI62</f>
        <v>-4.472843450479233E-2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5.9699999999999996E-3</v>
      </c>
      <c r="Q63">
        <v>4.9500000000000004E-3</v>
      </c>
      <c r="R63">
        <v>1.026E-2</v>
      </c>
      <c r="S63">
        <v>3.9399999999999999E-3</v>
      </c>
      <c r="T63">
        <v>2.98E-3</v>
      </c>
      <c r="U63">
        <v>3.32E-3</v>
      </c>
      <c r="V63">
        <v>3.48E-3</v>
      </c>
      <c r="W63">
        <v>8.26E-3</v>
      </c>
      <c r="X63">
        <v>8.26E-3</v>
      </c>
      <c r="Y63">
        <v>2.98E-3</v>
      </c>
      <c r="Z63">
        <v>2.98E-3</v>
      </c>
      <c r="AA63">
        <v>2.98E-3</v>
      </c>
      <c r="AB63">
        <v>0.49499685399876842</v>
      </c>
      <c r="AC63">
        <v>5.3501557394615498</v>
      </c>
      <c r="AD63">
        <v>199.87200000000001</v>
      </c>
      <c r="AE63">
        <v>0.06</v>
      </c>
      <c r="AF63">
        <v>1403</v>
      </c>
      <c r="AG63">
        <v>3694</v>
      </c>
      <c r="AH63">
        <v>3897</v>
      </c>
      <c r="AI63">
        <v>4112</v>
      </c>
      <c r="AJ63" s="9">
        <f>(AF63-exterior_study!AF63)/exterior_study!AF63</f>
        <v>-6.65335994677312E-2</v>
      </c>
      <c r="AK63" s="9">
        <f>(AG63-exterior_study!AG63)/exterior_study!AG63</f>
        <v>-4.965268844867507E-2</v>
      </c>
      <c r="AL63" s="9">
        <f>(AH63-exterior_study!AH63)/exterior_study!AH63</f>
        <v>-4.7188264058679708E-2</v>
      </c>
      <c r="AM63" s="9">
        <f>(AI63-exterior_study!AI63)/exterior_study!AI63</f>
        <v>-4.4609665427509292E-2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5.9699999999999996E-3</v>
      </c>
      <c r="Q64">
        <v>4.9500000000000004E-3</v>
      </c>
      <c r="R64">
        <v>1.026E-2</v>
      </c>
      <c r="S64">
        <v>3.9399999999999999E-3</v>
      </c>
      <c r="T64">
        <v>2.98E-3</v>
      </c>
      <c r="U64">
        <v>3.32E-3</v>
      </c>
      <c r="V64">
        <v>3.48E-3</v>
      </c>
      <c r="W64">
        <v>8.26E-3</v>
      </c>
      <c r="X64">
        <v>8.26E-3</v>
      </c>
      <c r="Y64">
        <v>2.98E-3</v>
      </c>
      <c r="Z64">
        <v>2.98E-3</v>
      </c>
      <c r="AA64">
        <v>2.98E-3</v>
      </c>
      <c r="AB64">
        <v>0.49499685399876842</v>
      </c>
      <c r="AC64">
        <v>5.3501557394615498</v>
      </c>
      <c r="AD64">
        <v>199.87200000000001</v>
      </c>
      <c r="AE64">
        <v>6.5000000000000002E-2</v>
      </c>
      <c r="AF64">
        <v>1335</v>
      </c>
      <c r="AG64">
        <v>3410</v>
      </c>
      <c r="AH64">
        <v>3598</v>
      </c>
      <c r="AI64">
        <v>3795</v>
      </c>
      <c r="AJ64" s="9">
        <f>(AF64-exterior_study!AF64)/exterior_study!AF64</f>
        <v>-6.838799720865317E-2</v>
      </c>
      <c r="AK64" s="9">
        <f>(AG64-exterior_study!AG64)/exterior_study!AG64</f>
        <v>-4.9609810479375696E-2</v>
      </c>
      <c r="AL64" s="9">
        <f>(AH64-exterior_study!AH64)/exterior_study!AH64</f>
        <v>-4.7139830508474576E-2</v>
      </c>
      <c r="AM64" s="9">
        <f>(AI64-exterior_study!AI64)/exterior_study!AI64</f>
        <v>-4.4802416310093129E-2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5.9699999999999996E-3</v>
      </c>
      <c r="Q65">
        <v>4.9500000000000004E-3</v>
      </c>
      <c r="R65">
        <v>1.026E-2</v>
      </c>
      <c r="S65">
        <v>3.9399999999999999E-3</v>
      </c>
      <c r="T65">
        <v>2.98E-3</v>
      </c>
      <c r="U65">
        <v>3.32E-3</v>
      </c>
      <c r="V65">
        <v>3.48E-3</v>
      </c>
      <c r="W65">
        <v>8.26E-3</v>
      </c>
      <c r="X65">
        <v>8.26E-3</v>
      </c>
      <c r="Y65">
        <v>2.98E-3</v>
      </c>
      <c r="Z65">
        <v>2.98E-3</v>
      </c>
      <c r="AA65">
        <v>2.98E-3</v>
      </c>
      <c r="AB65">
        <v>0.49499685399876842</v>
      </c>
      <c r="AC65">
        <v>5.3501557394615498</v>
      </c>
      <c r="AD65">
        <v>199.87200000000001</v>
      </c>
      <c r="AE65">
        <v>7.0000000000000007E-2</v>
      </c>
      <c r="AF65">
        <v>1273</v>
      </c>
      <c r="AG65">
        <v>3167</v>
      </c>
      <c r="AH65">
        <v>3341</v>
      </c>
      <c r="AI65">
        <v>3524</v>
      </c>
      <c r="AJ65" s="9">
        <f>(AF65-exterior_study!AF65)/exterior_study!AF65</f>
        <v>-6.9444444444444448E-2</v>
      </c>
      <c r="AK65" s="9">
        <f>(AG65-exterior_study!AG65)/exterior_study!AG65</f>
        <v>-4.9519807923169269E-2</v>
      </c>
      <c r="AL65" s="9">
        <f>(AH65-exterior_study!AH65)/exterior_study!AH65</f>
        <v>-4.7062179121505988E-2</v>
      </c>
      <c r="AM65" s="9">
        <f>(AI65-exterior_study!AI65)/exterior_study!AI65</f>
        <v>-4.4727568446733534E-2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5.9300000000000004E-3</v>
      </c>
      <c r="Q66">
        <v>4.8999999999999998E-3</v>
      </c>
      <c r="R66">
        <v>1.0160000000000001E-2</v>
      </c>
      <c r="S66">
        <v>3.9199999999999999E-3</v>
      </c>
      <c r="T66">
        <v>2.98E-3</v>
      </c>
      <c r="U66">
        <v>3.29E-3</v>
      </c>
      <c r="V66">
        <v>3.4499999999999999E-3</v>
      </c>
      <c r="W66">
        <v>8.1600000000000006E-3</v>
      </c>
      <c r="X66">
        <v>8.1600000000000006E-3</v>
      </c>
      <c r="Y66">
        <v>2.98E-3</v>
      </c>
      <c r="Z66">
        <v>2.98E-3</v>
      </c>
      <c r="AA66">
        <v>2.98E-3</v>
      </c>
      <c r="AB66">
        <v>0.49526392942247449</v>
      </c>
      <c r="AC66">
        <v>5.3515988823941276</v>
      </c>
      <c r="AD66">
        <v>199.87200000000001</v>
      </c>
      <c r="AE66">
        <v>0.03</v>
      </c>
      <c r="AF66">
        <v>1940</v>
      </c>
      <c r="AG66">
        <v>7389</v>
      </c>
      <c r="AH66">
        <v>7795</v>
      </c>
      <c r="AI66">
        <v>8223</v>
      </c>
      <c r="AJ66" s="9">
        <f>(AF66-exterior_study!AF66)/exterior_study!AF66</f>
        <v>-5.504140282513395E-2</v>
      </c>
      <c r="AK66" s="9">
        <f>(AG66-exterior_study!AG66)/exterior_study!AG66</f>
        <v>-4.964630225080386E-2</v>
      </c>
      <c r="AL66" s="9">
        <f>(AH66-exterior_study!AH66)/exterior_study!AH66</f>
        <v>-4.7182496027380519E-2</v>
      </c>
      <c r="AM66" s="9">
        <f>(AI66-exterior_study!AI66)/exterior_study!AI66</f>
        <v>-4.4725836431226768E-2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5.9300000000000004E-3</v>
      </c>
      <c r="Q67">
        <v>4.8999999999999998E-3</v>
      </c>
      <c r="R67">
        <v>1.0160000000000001E-2</v>
      </c>
      <c r="S67">
        <v>3.9199999999999999E-3</v>
      </c>
      <c r="T67">
        <v>2.98E-3</v>
      </c>
      <c r="U67">
        <v>3.29E-3</v>
      </c>
      <c r="V67">
        <v>3.4499999999999999E-3</v>
      </c>
      <c r="W67">
        <v>8.1600000000000006E-3</v>
      </c>
      <c r="X67">
        <v>8.1600000000000006E-3</v>
      </c>
      <c r="Y67">
        <v>2.98E-3</v>
      </c>
      <c r="Z67">
        <v>2.98E-3</v>
      </c>
      <c r="AA67">
        <v>2.98E-3</v>
      </c>
      <c r="AB67">
        <v>0.49526392942247449</v>
      </c>
      <c r="AC67">
        <v>5.3515988823941276</v>
      </c>
      <c r="AD67">
        <v>199.87200000000001</v>
      </c>
      <c r="AE67">
        <v>3.5000000000000003E-2</v>
      </c>
      <c r="AF67">
        <v>1831</v>
      </c>
      <c r="AG67">
        <v>6333</v>
      </c>
      <c r="AH67">
        <v>6681</v>
      </c>
      <c r="AI67">
        <v>7049</v>
      </c>
      <c r="AJ67" s="9">
        <f>(AF67-exterior_study!AF67)/exterior_study!AF67</f>
        <v>-5.7642820380854352E-2</v>
      </c>
      <c r="AK67" s="9">
        <f>(AG67-exterior_study!AG67)/exterior_study!AG67</f>
        <v>-4.966986794717887E-2</v>
      </c>
      <c r="AL67" s="9">
        <f>(AH67-exterior_study!AH67)/exterior_study!AH67</f>
        <v>-4.7204791785510555E-2</v>
      </c>
      <c r="AM67" s="9">
        <f>(AI67-exterior_study!AI67)/exterior_study!AI67</f>
        <v>-4.4592030360531311E-2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5.9300000000000004E-3</v>
      </c>
      <c r="Q68">
        <v>4.8999999999999998E-3</v>
      </c>
      <c r="R68">
        <v>1.0160000000000001E-2</v>
      </c>
      <c r="S68">
        <v>3.9199999999999999E-3</v>
      </c>
      <c r="T68">
        <v>2.98E-3</v>
      </c>
      <c r="U68">
        <v>3.29E-3</v>
      </c>
      <c r="V68">
        <v>3.4499999999999999E-3</v>
      </c>
      <c r="W68">
        <v>8.1600000000000006E-3</v>
      </c>
      <c r="X68">
        <v>8.1600000000000006E-3</v>
      </c>
      <c r="Y68">
        <v>2.98E-3</v>
      </c>
      <c r="Z68">
        <v>2.98E-3</v>
      </c>
      <c r="AA68">
        <v>2.98E-3</v>
      </c>
      <c r="AB68">
        <v>0.49526392942247449</v>
      </c>
      <c r="AC68">
        <v>5.3515988823941276</v>
      </c>
      <c r="AD68">
        <v>199.87200000000001</v>
      </c>
      <c r="AE68">
        <v>0.04</v>
      </c>
      <c r="AF68">
        <v>1731</v>
      </c>
      <c r="AG68">
        <v>5542</v>
      </c>
      <c r="AH68">
        <v>5846</v>
      </c>
      <c r="AI68">
        <v>6168</v>
      </c>
      <c r="AJ68" s="9">
        <f>(AF68-exterior_study!AF68)/exterior_study!AF68</f>
        <v>-5.9750135795763173E-2</v>
      </c>
      <c r="AK68" s="9">
        <f>(AG68-exterior_study!AG68)/exterior_study!AG68</f>
        <v>-4.9562682215743441E-2</v>
      </c>
      <c r="AL68" s="9">
        <f>(AH68-exterior_study!AH68)/exterior_study!AH68</f>
        <v>-4.7262059973924381E-2</v>
      </c>
      <c r="AM68" s="9">
        <f>(AI68-exterior_study!AI68)/exterior_study!AI68</f>
        <v>-4.4609665427509292E-2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5.9300000000000004E-3</v>
      </c>
      <c r="Q69">
        <v>4.8999999999999998E-3</v>
      </c>
      <c r="R69">
        <v>1.0160000000000001E-2</v>
      </c>
      <c r="S69">
        <v>3.9199999999999999E-3</v>
      </c>
      <c r="T69">
        <v>2.98E-3</v>
      </c>
      <c r="U69">
        <v>3.29E-3</v>
      </c>
      <c r="V69">
        <v>3.4499999999999999E-3</v>
      </c>
      <c r="W69">
        <v>8.1600000000000006E-3</v>
      </c>
      <c r="X69">
        <v>8.1600000000000006E-3</v>
      </c>
      <c r="Y69">
        <v>2.98E-3</v>
      </c>
      <c r="Z69">
        <v>2.98E-3</v>
      </c>
      <c r="AA69">
        <v>2.98E-3</v>
      </c>
      <c r="AB69">
        <v>0.49526392942247449</v>
      </c>
      <c r="AC69">
        <v>5.3515988823941276</v>
      </c>
      <c r="AD69">
        <v>199.87200000000001</v>
      </c>
      <c r="AE69">
        <v>4.4999999999999998E-2</v>
      </c>
      <c r="AF69">
        <v>1639</v>
      </c>
      <c r="AG69">
        <v>4926</v>
      </c>
      <c r="AH69">
        <v>5197</v>
      </c>
      <c r="AI69">
        <v>5482</v>
      </c>
      <c r="AJ69" s="9">
        <f>(AF69-exterior_study!AF69)/exterior_study!AF69</f>
        <v>-6.1820263308528904E-2</v>
      </c>
      <c r="AK69" s="9">
        <f>(AG69-exterior_study!AG69)/exterior_study!AG69</f>
        <v>-4.9585182326837736E-2</v>
      </c>
      <c r="AL69" s="9">
        <f>(AH69-exterior_study!AH69)/exterior_study!AH69</f>
        <v>-4.7121378804547122E-2</v>
      </c>
      <c r="AM69" s="9">
        <f>(AI69-exterior_study!AI69)/exterior_study!AI69</f>
        <v>-4.4781320787593656E-2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5.9300000000000004E-3</v>
      </c>
      <c r="Q70">
        <v>4.8999999999999998E-3</v>
      </c>
      <c r="R70">
        <v>1.0160000000000001E-2</v>
      </c>
      <c r="S70">
        <v>3.9199999999999999E-3</v>
      </c>
      <c r="T70">
        <v>2.98E-3</v>
      </c>
      <c r="U70">
        <v>3.29E-3</v>
      </c>
      <c r="V70">
        <v>3.4499999999999999E-3</v>
      </c>
      <c r="W70">
        <v>8.1600000000000006E-3</v>
      </c>
      <c r="X70">
        <v>8.1600000000000006E-3</v>
      </c>
      <c r="Y70">
        <v>2.98E-3</v>
      </c>
      <c r="Z70">
        <v>2.98E-3</v>
      </c>
      <c r="AA70">
        <v>2.98E-3</v>
      </c>
      <c r="AB70">
        <v>0.49526392942247449</v>
      </c>
      <c r="AC70">
        <v>5.3515988823941276</v>
      </c>
      <c r="AD70">
        <v>199.87200000000001</v>
      </c>
      <c r="AE70">
        <v>0.05</v>
      </c>
      <c r="AF70">
        <v>1554</v>
      </c>
      <c r="AG70">
        <v>4433</v>
      </c>
      <c r="AH70">
        <v>4677</v>
      </c>
      <c r="AI70">
        <v>4934</v>
      </c>
      <c r="AJ70" s="9">
        <f>(AF70-exterior_study!AF70)/exterior_study!AF70</f>
        <v>-6.3291139240506333E-2</v>
      </c>
      <c r="AK70" s="9">
        <f>(AG70-exterior_study!AG70)/exterior_study!AG70</f>
        <v>-4.9732047159699894E-2</v>
      </c>
      <c r="AL70" s="9">
        <f>(AH70-exterior_study!AH70)/exterior_study!AH70</f>
        <v>-4.7066014669926652E-2</v>
      </c>
      <c r="AM70" s="9">
        <f>(AI70-exterior_study!AI70)/exterior_study!AI70</f>
        <v>-4.4724104549854794E-2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5.9300000000000004E-3</v>
      </c>
      <c r="Q71">
        <v>4.8999999999999998E-3</v>
      </c>
      <c r="R71">
        <v>1.0160000000000001E-2</v>
      </c>
      <c r="S71">
        <v>3.9199999999999999E-3</v>
      </c>
      <c r="T71">
        <v>2.98E-3</v>
      </c>
      <c r="U71">
        <v>3.29E-3</v>
      </c>
      <c r="V71">
        <v>3.4499999999999999E-3</v>
      </c>
      <c r="W71">
        <v>8.1600000000000006E-3</v>
      </c>
      <c r="X71">
        <v>8.1600000000000006E-3</v>
      </c>
      <c r="Y71">
        <v>2.98E-3</v>
      </c>
      <c r="Z71">
        <v>2.98E-3</v>
      </c>
      <c r="AA71">
        <v>2.98E-3</v>
      </c>
      <c r="AB71">
        <v>0.49526392942247449</v>
      </c>
      <c r="AC71">
        <v>5.3515988823941276</v>
      </c>
      <c r="AD71">
        <v>199.87200000000001</v>
      </c>
      <c r="AE71">
        <v>5.5E-2</v>
      </c>
      <c r="AF71">
        <v>1475</v>
      </c>
      <c r="AG71">
        <v>4030</v>
      </c>
      <c r="AH71">
        <v>4252</v>
      </c>
      <c r="AI71">
        <v>4485</v>
      </c>
      <c r="AJ71" s="9">
        <f>(AF71-exterior_study!AF71)/exterior_study!AF71</f>
        <v>-6.5272496831432186E-2</v>
      </c>
      <c r="AK71" s="9">
        <f>(AG71-exterior_study!AG71)/exterior_study!AG71</f>
        <v>-4.9752416882810659E-2</v>
      </c>
      <c r="AL71" s="9">
        <f>(AH71-exterior_study!AH71)/exterior_study!AH71</f>
        <v>-4.7064096817570594E-2</v>
      </c>
      <c r="AM71" s="9">
        <f>(AI71-exterior_study!AI71)/exterior_study!AI71</f>
        <v>-4.472843450479233E-2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5.9300000000000004E-3</v>
      </c>
      <c r="Q72">
        <v>4.8999999999999998E-3</v>
      </c>
      <c r="R72">
        <v>1.0160000000000001E-2</v>
      </c>
      <c r="S72">
        <v>3.9199999999999999E-3</v>
      </c>
      <c r="T72">
        <v>2.98E-3</v>
      </c>
      <c r="U72">
        <v>3.29E-3</v>
      </c>
      <c r="V72">
        <v>3.4499999999999999E-3</v>
      </c>
      <c r="W72">
        <v>8.1600000000000006E-3</v>
      </c>
      <c r="X72">
        <v>8.1600000000000006E-3</v>
      </c>
      <c r="Y72">
        <v>2.98E-3</v>
      </c>
      <c r="Z72">
        <v>2.98E-3</v>
      </c>
      <c r="AA72">
        <v>2.98E-3</v>
      </c>
      <c r="AB72">
        <v>0.49526392942247449</v>
      </c>
      <c r="AC72">
        <v>5.3515988823941276</v>
      </c>
      <c r="AD72">
        <v>199.87200000000001</v>
      </c>
      <c r="AE72">
        <v>0.06</v>
      </c>
      <c r="AF72">
        <v>1403</v>
      </c>
      <c r="AG72">
        <v>3694</v>
      </c>
      <c r="AH72">
        <v>3897</v>
      </c>
      <c r="AI72">
        <v>4112</v>
      </c>
      <c r="AJ72" s="9">
        <f>(AF72-exterior_study!AF72)/exterior_study!AF72</f>
        <v>-6.65335994677312E-2</v>
      </c>
      <c r="AK72" s="9">
        <f>(AG72-exterior_study!AG72)/exterior_study!AG72</f>
        <v>-4.965268844867507E-2</v>
      </c>
      <c r="AL72" s="9">
        <f>(AH72-exterior_study!AH72)/exterior_study!AH72</f>
        <v>-4.7188264058679708E-2</v>
      </c>
      <c r="AM72" s="9">
        <f>(AI72-exterior_study!AI72)/exterior_study!AI72</f>
        <v>-4.4609665427509292E-2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5.9300000000000004E-3</v>
      </c>
      <c r="Q73">
        <v>4.8999999999999998E-3</v>
      </c>
      <c r="R73">
        <v>1.0160000000000001E-2</v>
      </c>
      <c r="S73">
        <v>3.9199999999999999E-3</v>
      </c>
      <c r="T73">
        <v>2.98E-3</v>
      </c>
      <c r="U73">
        <v>3.29E-3</v>
      </c>
      <c r="V73">
        <v>3.4499999999999999E-3</v>
      </c>
      <c r="W73">
        <v>8.1600000000000006E-3</v>
      </c>
      <c r="X73">
        <v>8.1600000000000006E-3</v>
      </c>
      <c r="Y73">
        <v>2.98E-3</v>
      </c>
      <c r="Z73">
        <v>2.98E-3</v>
      </c>
      <c r="AA73">
        <v>2.98E-3</v>
      </c>
      <c r="AB73">
        <v>0.49526392942247449</v>
      </c>
      <c r="AC73">
        <v>5.3515988823941276</v>
      </c>
      <c r="AD73">
        <v>199.87200000000001</v>
      </c>
      <c r="AE73">
        <v>6.5000000000000002E-2</v>
      </c>
      <c r="AF73">
        <v>1335</v>
      </c>
      <c r="AG73">
        <v>3410</v>
      </c>
      <c r="AH73">
        <v>3598</v>
      </c>
      <c r="AI73">
        <v>3795</v>
      </c>
      <c r="AJ73" s="9">
        <f>(AF73-exterior_study!AF73)/exterior_study!AF73</f>
        <v>-6.838799720865317E-2</v>
      </c>
      <c r="AK73" s="9">
        <f>(AG73-exterior_study!AG73)/exterior_study!AG73</f>
        <v>-4.9609810479375696E-2</v>
      </c>
      <c r="AL73" s="9">
        <f>(AH73-exterior_study!AH73)/exterior_study!AH73</f>
        <v>-4.7139830508474576E-2</v>
      </c>
      <c r="AM73" s="9">
        <f>(AI73-exterior_study!AI73)/exterior_study!AI73</f>
        <v>-4.4802416310093129E-2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5.9300000000000004E-3</v>
      </c>
      <c r="Q74">
        <v>4.8999999999999998E-3</v>
      </c>
      <c r="R74">
        <v>1.0160000000000001E-2</v>
      </c>
      <c r="S74">
        <v>3.9199999999999999E-3</v>
      </c>
      <c r="T74">
        <v>2.98E-3</v>
      </c>
      <c r="U74">
        <v>3.29E-3</v>
      </c>
      <c r="V74">
        <v>3.4499999999999999E-3</v>
      </c>
      <c r="W74">
        <v>8.1600000000000006E-3</v>
      </c>
      <c r="X74">
        <v>8.1600000000000006E-3</v>
      </c>
      <c r="Y74">
        <v>2.98E-3</v>
      </c>
      <c r="Z74">
        <v>2.98E-3</v>
      </c>
      <c r="AA74">
        <v>2.98E-3</v>
      </c>
      <c r="AB74">
        <v>0.49526392942247449</v>
      </c>
      <c r="AC74">
        <v>5.3515988823941276</v>
      </c>
      <c r="AD74">
        <v>199.87200000000001</v>
      </c>
      <c r="AE74">
        <v>7.0000000000000007E-2</v>
      </c>
      <c r="AF74">
        <v>1273</v>
      </c>
      <c r="AG74">
        <v>3167</v>
      </c>
      <c r="AH74">
        <v>3341</v>
      </c>
      <c r="AI74">
        <v>3524</v>
      </c>
      <c r="AJ74" s="9">
        <f>(AF74-exterior_study!AF74)/exterior_study!AF74</f>
        <v>-6.9444444444444448E-2</v>
      </c>
      <c r="AK74" s="9">
        <f>(AG74-exterior_study!AG74)/exterior_study!AG74</f>
        <v>-4.9519807923169269E-2</v>
      </c>
      <c r="AL74" s="9">
        <f>(AH74-exterior_study!AH74)/exterior_study!AH74</f>
        <v>-4.7062179121505988E-2</v>
      </c>
      <c r="AM74" s="9">
        <f>(AI74-exterior_study!AI74)/exterior_study!AI74</f>
        <v>-4.4727568446733534E-2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5.8500000000000002E-3</v>
      </c>
      <c r="Q75">
        <v>4.8599999999999997E-3</v>
      </c>
      <c r="R75">
        <v>1.005E-2</v>
      </c>
      <c r="S75">
        <v>3.8700000000000002E-3</v>
      </c>
      <c r="T75">
        <v>2.98E-3</v>
      </c>
      <c r="U75">
        <v>3.2499999999999999E-3</v>
      </c>
      <c r="V75">
        <v>3.4099999999999998E-3</v>
      </c>
      <c r="W75">
        <v>8.0700000000000008E-3</v>
      </c>
      <c r="X75">
        <v>8.0700000000000008E-3</v>
      </c>
      <c r="Y75">
        <v>2.98E-3</v>
      </c>
      <c r="Z75">
        <v>2.98E-3</v>
      </c>
      <c r="AA75">
        <v>2.98E-3</v>
      </c>
      <c r="AB75">
        <v>0.49519431577820022</v>
      </c>
      <c r="AC75">
        <v>5.3512227623389714</v>
      </c>
      <c r="AD75">
        <v>199.87200000000001</v>
      </c>
      <c r="AE75">
        <v>0.03</v>
      </c>
      <c r="AF75">
        <v>1940</v>
      </c>
      <c r="AG75">
        <v>7389</v>
      </c>
      <c r="AH75">
        <v>7795</v>
      </c>
      <c r="AI75">
        <v>8223</v>
      </c>
      <c r="AJ75" s="9">
        <f>(AF75-exterior_study!AF75)/exterior_study!AF75</f>
        <v>-5.3196681307955102E-2</v>
      </c>
      <c r="AK75" s="9">
        <f>(AG75-exterior_study!AG75)/exterior_study!AG75</f>
        <v>-4.7686557546075523E-2</v>
      </c>
      <c r="AL75" s="9">
        <f>(AH75-exterior_study!AH75)/exterior_study!AH75</f>
        <v>-4.5315370483772197E-2</v>
      </c>
      <c r="AM75" s="9">
        <f>(AI75-exterior_study!AI75)/exterior_study!AI75</f>
        <v>-4.3058303270103571E-2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5.8500000000000002E-3</v>
      </c>
      <c r="Q76">
        <v>4.8599999999999997E-3</v>
      </c>
      <c r="R76">
        <v>1.005E-2</v>
      </c>
      <c r="S76">
        <v>3.8700000000000002E-3</v>
      </c>
      <c r="T76">
        <v>2.98E-3</v>
      </c>
      <c r="U76">
        <v>3.2499999999999999E-3</v>
      </c>
      <c r="V76">
        <v>3.4099999999999998E-3</v>
      </c>
      <c r="W76">
        <v>8.0700000000000008E-3</v>
      </c>
      <c r="X76">
        <v>8.0700000000000008E-3</v>
      </c>
      <c r="Y76">
        <v>2.98E-3</v>
      </c>
      <c r="Z76">
        <v>2.98E-3</v>
      </c>
      <c r="AA76">
        <v>2.98E-3</v>
      </c>
      <c r="AB76">
        <v>0.49519431577820022</v>
      </c>
      <c r="AC76">
        <v>5.3512227623389714</v>
      </c>
      <c r="AD76">
        <v>199.87200000000001</v>
      </c>
      <c r="AE76">
        <v>3.5000000000000003E-2</v>
      </c>
      <c r="AF76">
        <v>1831</v>
      </c>
      <c r="AG76">
        <v>6333</v>
      </c>
      <c r="AH76">
        <v>6681</v>
      </c>
      <c r="AI76">
        <v>7049</v>
      </c>
      <c r="AJ76" s="9">
        <f>(AF76-exterior_study!AF76)/exterior_study!AF76</f>
        <v>-5.5698813821557502E-2</v>
      </c>
      <c r="AK76" s="9">
        <f>(AG76-exterior_study!AG76)/exterior_study!AG76</f>
        <v>-4.781235904375282E-2</v>
      </c>
      <c r="AL76" s="9">
        <f>(AH76-exterior_study!AH76)/exterior_study!AH76</f>
        <v>-4.5435062151735962E-2</v>
      </c>
      <c r="AM76" s="9">
        <f>(AI76-exterior_study!AI76)/exterior_study!AI76</f>
        <v>-4.2905634758995247E-2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5.8500000000000002E-3</v>
      </c>
      <c r="Q77">
        <v>4.8599999999999997E-3</v>
      </c>
      <c r="R77">
        <v>1.005E-2</v>
      </c>
      <c r="S77">
        <v>3.8700000000000002E-3</v>
      </c>
      <c r="T77">
        <v>2.98E-3</v>
      </c>
      <c r="U77">
        <v>3.2499999999999999E-3</v>
      </c>
      <c r="V77">
        <v>3.4099999999999998E-3</v>
      </c>
      <c r="W77">
        <v>8.0700000000000008E-3</v>
      </c>
      <c r="X77">
        <v>8.0700000000000008E-3</v>
      </c>
      <c r="Y77">
        <v>2.98E-3</v>
      </c>
      <c r="Z77">
        <v>2.98E-3</v>
      </c>
      <c r="AA77">
        <v>2.98E-3</v>
      </c>
      <c r="AB77">
        <v>0.49519431577820022</v>
      </c>
      <c r="AC77">
        <v>5.3512227623389714</v>
      </c>
      <c r="AD77">
        <v>199.87200000000001</v>
      </c>
      <c r="AE77">
        <v>0.04</v>
      </c>
      <c r="AF77">
        <v>1731</v>
      </c>
      <c r="AG77">
        <v>5542</v>
      </c>
      <c r="AH77">
        <v>5846</v>
      </c>
      <c r="AI77">
        <v>6168</v>
      </c>
      <c r="AJ77" s="9">
        <f>(AF77-exterior_study!AF77)/exterior_study!AF77</f>
        <v>-5.770277626565052E-2</v>
      </c>
      <c r="AK77" s="9">
        <f>(AG77-exterior_study!AG77)/exterior_study!AG77</f>
        <v>-4.776632302405498E-2</v>
      </c>
      <c r="AL77" s="9">
        <f>(AH77-exterior_study!AH77)/exterior_study!AH77</f>
        <v>-4.5395166557805358E-2</v>
      </c>
      <c r="AM77" s="9">
        <f>(AI77-exterior_study!AI77)/exterior_study!AI77</f>
        <v>-4.2830540037243951E-2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5.8500000000000002E-3</v>
      </c>
      <c r="Q78">
        <v>4.8599999999999997E-3</v>
      </c>
      <c r="R78">
        <v>1.005E-2</v>
      </c>
      <c r="S78">
        <v>3.8700000000000002E-3</v>
      </c>
      <c r="T78">
        <v>2.98E-3</v>
      </c>
      <c r="U78">
        <v>3.2499999999999999E-3</v>
      </c>
      <c r="V78">
        <v>3.4099999999999998E-3</v>
      </c>
      <c r="W78">
        <v>8.0700000000000008E-3</v>
      </c>
      <c r="X78">
        <v>8.0700000000000008E-3</v>
      </c>
      <c r="Y78">
        <v>2.98E-3</v>
      </c>
      <c r="Z78">
        <v>2.98E-3</v>
      </c>
      <c r="AA78">
        <v>2.98E-3</v>
      </c>
      <c r="AB78">
        <v>0.49519431577820022</v>
      </c>
      <c r="AC78">
        <v>5.3512227623389714</v>
      </c>
      <c r="AD78">
        <v>199.87200000000001</v>
      </c>
      <c r="AE78">
        <v>4.4999999999999998E-2</v>
      </c>
      <c r="AF78">
        <v>1639</v>
      </c>
      <c r="AG78">
        <v>4926</v>
      </c>
      <c r="AH78">
        <v>5197</v>
      </c>
      <c r="AI78">
        <v>5482</v>
      </c>
      <c r="AJ78" s="9">
        <f>(AF78-exterior_study!AF78)/exterior_study!AF78</f>
        <v>-5.9127439724454653E-2</v>
      </c>
      <c r="AK78" s="9">
        <f>(AG78-exterior_study!AG78)/exterior_study!AG78</f>
        <v>-4.7747921902184416E-2</v>
      </c>
      <c r="AL78" s="9">
        <f>(AH78-exterior_study!AH78)/exterior_study!AH78</f>
        <v>-4.5371050698016162E-2</v>
      </c>
      <c r="AM78" s="9">
        <f>(AI78-exterior_study!AI78)/exterior_study!AI78</f>
        <v>-4.2946927374301676E-2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5.8500000000000002E-3</v>
      </c>
      <c r="Q79">
        <v>4.8599999999999997E-3</v>
      </c>
      <c r="R79">
        <v>1.005E-2</v>
      </c>
      <c r="S79">
        <v>3.8700000000000002E-3</v>
      </c>
      <c r="T79">
        <v>2.98E-3</v>
      </c>
      <c r="U79">
        <v>3.2499999999999999E-3</v>
      </c>
      <c r="V79">
        <v>3.4099999999999998E-3</v>
      </c>
      <c r="W79">
        <v>8.0700000000000008E-3</v>
      </c>
      <c r="X79">
        <v>8.0700000000000008E-3</v>
      </c>
      <c r="Y79">
        <v>2.98E-3</v>
      </c>
      <c r="Z79">
        <v>2.98E-3</v>
      </c>
      <c r="AA79">
        <v>2.98E-3</v>
      </c>
      <c r="AB79">
        <v>0.49519431577820022</v>
      </c>
      <c r="AC79">
        <v>5.3512227623389714</v>
      </c>
      <c r="AD79">
        <v>199.87200000000001</v>
      </c>
      <c r="AE79">
        <v>0.05</v>
      </c>
      <c r="AF79">
        <v>1554</v>
      </c>
      <c r="AG79">
        <v>4433</v>
      </c>
      <c r="AH79">
        <v>4677</v>
      </c>
      <c r="AI79">
        <v>4934</v>
      </c>
      <c r="AJ79" s="9">
        <f>(AF79-exterior_study!AF79)/exterior_study!AF79</f>
        <v>-6.1027190332326287E-2</v>
      </c>
      <c r="AK79" s="9">
        <f>(AG79-exterior_study!AG79)/exterior_study!AG79</f>
        <v>-4.7895189003436429E-2</v>
      </c>
      <c r="AL79" s="9">
        <f>(AH79-exterior_study!AH79)/exterior_study!AH79</f>
        <v>-4.5315370483772197E-2</v>
      </c>
      <c r="AM79" s="9">
        <f>(AI79-exterior_study!AI79)/exterior_study!AI79</f>
        <v>-4.3056633048875095E-2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5.8500000000000002E-3</v>
      </c>
      <c r="Q80">
        <v>4.8599999999999997E-3</v>
      </c>
      <c r="R80">
        <v>1.005E-2</v>
      </c>
      <c r="S80">
        <v>3.8700000000000002E-3</v>
      </c>
      <c r="T80">
        <v>2.98E-3</v>
      </c>
      <c r="U80">
        <v>3.2499999999999999E-3</v>
      </c>
      <c r="V80">
        <v>3.4099999999999998E-3</v>
      </c>
      <c r="W80">
        <v>8.0700000000000008E-3</v>
      </c>
      <c r="X80">
        <v>8.0700000000000008E-3</v>
      </c>
      <c r="Y80">
        <v>2.98E-3</v>
      </c>
      <c r="Z80">
        <v>2.98E-3</v>
      </c>
      <c r="AA80">
        <v>2.98E-3</v>
      </c>
      <c r="AB80">
        <v>0.49519431577820022</v>
      </c>
      <c r="AC80">
        <v>5.3512227623389714</v>
      </c>
      <c r="AD80">
        <v>199.87200000000001</v>
      </c>
      <c r="AE80">
        <v>5.5E-2</v>
      </c>
      <c r="AF80">
        <v>1475</v>
      </c>
      <c r="AG80">
        <v>4030</v>
      </c>
      <c r="AH80">
        <v>4252</v>
      </c>
      <c r="AI80">
        <v>4485</v>
      </c>
      <c r="AJ80" s="9">
        <f>(AF80-exterior_study!AF80)/exterior_study!AF80</f>
        <v>-6.2897077509529858E-2</v>
      </c>
      <c r="AK80" s="9">
        <f>(AG80-exterior_study!AG80)/exterior_study!AG80</f>
        <v>-4.7731568998109639E-2</v>
      </c>
      <c r="AL80" s="9">
        <f>(AH80-exterior_study!AH80)/exterior_study!AH80</f>
        <v>-4.5352492141894928E-2</v>
      </c>
      <c r="AM80" s="9">
        <f>(AI80-exterior_study!AI80)/exterior_study!AI80</f>
        <v>-4.3097930445914229E-2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5.8500000000000002E-3</v>
      </c>
      <c r="Q81">
        <v>4.8599999999999997E-3</v>
      </c>
      <c r="R81">
        <v>1.005E-2</v>
      </c>
      <c r="S81">
        <v>3.8700000000000002E-3</v>
      </c>
      <c r="T81">
        <v>2.98E-3</v>
      </c>
      <c r="U81">
        <v>3.2499999999999999E-3</v>
      </c>
      <c r="V81">
        <v>3.4099999999999998E-3</v>
      </c>
      <c r="W81">
        <v>8.0700000000000008E-3</v>
      </c>
      <c r="X81">
        <v>8.0700000000000008E-3</v>
      </c>
      <c r="Y81">
        <v>2.98E-3</v>
      </c>
      <c r="Z81">
        <v>2.98E-3</v>
      </c>
      <c r="AA81">
        <v>2.98E-3</v>
      </c>
      <c r="AB81">
        <v>0.49519431577820022</v>
      </c>
      <c r="AC81">
        <v>5.3512227623389714</v>
      </c>
      <c r="AD81">
        <v>199.87200000000001</v>
      </c>
      <c r="AE81">
        <v>0.06</v>
      </c>
      <c r="AF81">
        <v>1403</v>
      </c>
      <c r="AG81">
        <v>3694</v>
      </c>
      <c r="AH81">
        <v>3897</v>
      </c>
      <c r="AI81">
        <v>4112</v>
      </c>
      <c r="AJ81" s="9">
        <f>(AF81-exterior_study!AF81)/exterior_study!AF81</f>
        <v>-6.404269513008673E-2</v>
      </c>
      <c r="AK81" s="9">
        <f>(AG81-exterior_study!AG81)/exterior_study!AG81</f>
        <v>-4.793814432989691E-2</v>
      </c>
      <c r="AL81" s="9">
        <f>(AH81-exterior_study!AH81)/exterior_study!AH81</f>
        <v>-4.5554739162380606E-2</v>
      </c>
      <c r="AM81" s="9">
        <f>(AI81-exterior_study!AI81)/exterior_study!AI81</f>
        <v>-4.2830540037243951E-2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5.8500000000000002E-3</v>
      </c>
      <c r="Q82">
        <v>4.8599999999999997E-3</v>
      </c>
      <c r="R82">
        <v>1.005E-2</v>
      </c>
      <c r="S82">
        <v>3.8700000000000002E-3</v>
      </c>
      <c r="T82">
        <v>2.98E-3</v>
      </c>
      <c r="U82">
        <v>3.2499999999999999E-3</v>
      </c>
      <c r="V82">
        <v>3.4099999999999998E-3</v>
      </c>
      <c r="W82">
        <v>8.0700000000000008E-3</v>
      </c>
      <c r="X82">
        <v>8.0700000000000008E-3</v>
      </c>
      <c r="Y82">
        <v>2.98E-3</v>
      </c>
      <c r="Z82">
        <v>2.98E-3</v>
      </c>
      <c r="AA82">
        <v>2.98E-3</v>
      </c>
      <c r="AB82">
        <v>0.49519431577820022</v>
      </c>
      <c r="AC82">
        <v>5.3512227623389714</v>
      </c>
      <c r="AD82">
        <v>199.87200000000001</v>
      </c>
      <c r="AE82">
        <v>6.5000000000000002E-2</v>
      </c>
      <c r="AF82">
        <v>1335</v>
      </c>
      <c r="AG82">
        <v>3410</v>
      </c>
      <c r="AH82">
        <v>3598</v>
      </c>
      <c r="AI82">
        <v>3795</v>
      </c>
      <c r="AJ82" s="9">
        <f>(AF82-exterior_study!AF82)/exterior_study!AF82</f>
        <v>-6.5780265920223929E-2</v>
      </c>
      <c r="AK82" s="9">
        <f>(AG82-exterior_study!AG82)/exterior_study!AG82</f>
        <v>-4.7752024574141301E-2</v>
      </c>
      <c r="AL82" s="9">
        <f>(AH82-exterior_study!AH82)/exterior_study!AH82</f>
        <v>-4.5370124701512339E-2</v>
      </c>
      <c r="AM82" s="9">
        <f>(AI82-exterior_study!AI82)/exterior_study!AI82</f>
        <v>-4.3116490166414521E-2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5.8500000000000002E-3</v>
      </c>
      <c r="Q83">
        <v>4.8599999999999997E-3</v>
      </c>
      <c r="R83">
        <v>1.005E-2</v>
      </c>
      <c r="S83">
        <v>3.8700000000000002E-3</v>
      </c>
      <c r="T83">
        <v>2.98E-3</v>
      </c>
      <c r="U83">
        <v>3.2499999999999999E-3</v>
      </c>
      <c r="V83">
        <v>3.4099999999999998E-3</v>
      </c>
      <c r="W83">
        <v>8.0700000000000008E-3</v>
      </c>
      <c r="X83">
        <v>8.0700000000000008E-3</v>
      </c>
      <c r="Y83">
        <v>2.98E-3</v>
      </c>
      <c r="Z83">
        <v>2.98E-3</v>
      </c>
      <c r="AA83">
        <v>2.98E-3</v>
      </c>
      <c r="AB83">
        <v>0.49519431577820022</v>
      </c>
      <c r="AC83">
        <v>5.3512227623389714</v>
      </c>
      <c r="AD83">
        <v>199.87200000000001</v>
      </c>
      <c r="AE83">
        <v>7.0000000000000007E-2</v>
      </c>
      <c r="AF83">
        <v>1273</v>
      </c>
      <c r="AG83">
        <v>3167</v>
      </c>
      <c r="AH83">
        <v>3341</v>
      </c>
      <c r="AI83">
        <v>3524</v>
      </c>
      <c r="AJ83" s="9">
        <f>(AF83-exterior_study!AF83)/exterior_study!AF83</f>
        <v>-6.6715542521994131E-2</v>
      </c>
      <c r="AK83" s="9">
        <f>(AG83-exterior_study!AG83)/exterior_study!AG83</f>
        <v>-4.7518796992481203E-2</v>
      </c>
      <c r="AL83" s="9">
        <f>(AH83-exterior_study!AH83)/exterior_study!AH83</f>
        <v>-4.5155758788225205E-2</v>
      </c>
      <c r="AM83" s="9">
        <f>(AI83-exterior_study!AI83)/exterior_study!AI83</f>
        <v>-4.3171327721965788E-2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5.79E-3</v>
      </c>
      <c r="Q84">
        <v>4.7999999999999996E-3</v>
      </c>
      <c r="R84">
        <v>9.9399999999999992E-3</v>
      </c>
      <c r="S84">
        <v>3.8300000000000001E-3</v>
      </c>
      <c r="T84">
        <v>2.98E-3</v>
      </c>
      <c r="U84">
        <v>3.2299999999999998E-3</v>
      </c>
      <c r="V84">
        <v>3.3600000000000001E-3</v>
      </c>
      <c r="W84">
        <v>7.9600000000000001E-3</v>
      </c>
      <c r="X84">
        <v>7.9600000000000001E-3</v>
      </c>
      <c r="Y84">
        <v>2.98E-3</v>
      </c>
      <c r="Z84">
        <v>2.98E-3</v>
      </c>
      <c r="AA84">
        <v>2.98E-3</v>
      </c>
      <c r="AB84">
        <v>0.49522075557578521</v>
      </c>
      <c r="AC84">
        <v>5.3513656187426477</v>
      </c>
      <c r="AD84">
        <v>199.87200000000001</v>
      </c>
      <c r="AE84">
        <v>0.03</v>
      </c>
      <c r="AF84">
        <v>1940</v>
      </c>
      <c r="AG84">
        <v>7389</v>
      </c>
      <c r="AH84">
        <v>7795</v>
      </c>
      <c r="AI84">
        <v>8223</v>
      </c>
      <c r="AJ84" s="9">
        <f>(AF84-exterior_study!AF84)/exterior_study!AF84</f>
        <v>-5.3196681307955102E-2</v>
      </c>
      <c r="AK84" s="9">
        <f>(AG84-exterior_study!AG84)/exterior_study!AG84</f>
        <v>-4.7686557546075523E-2</v>
      </c>
      <c r="AL84" s="9">
        <f>(AH84-exterior_study!AH84)/exterior_study!AH84</f>
        <v>-4.5315370483772197E-2</v>
      </c>
      <c r="AM84" s="9">
        <f>(AI84-exterior_study!AI84)/exterior_study!AI84</f>
        <v>-4.3058303270103571E-2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5.79E-3</v>
      </c>
      <c r="Q85">
        <v>4.7999999999999996E-3</v>
      </c>
      <c r="R85">
        <v>9.9399999999999992E-3</v>
      </c>
      <c r="S85">
        <v>3.8300000000000001E-3</v>
      </c>
      <c r="T85">
        <v>2.98E-3</v>
      </c>
      <c r="U85">
        <v>3.2299999999999998E-3</v>
      </c>
      <c r="V85">
        <v>3.3600000000000001E-3</v>
      </c>
      <c r="W85">
        <v>7.9600000000000001E-3</v>
      </c>
      <c r="X85">
        <v>7.9600000000000001E-3</v>
      </c>
      <c r="Y85">
        <v>2.98E-3</v>
      </c>
      <c r="Z85">
        <v>2.98E-3</v>
      </c>
      <c r="AA85">
        <v>2.98E-3</v>
      </c>
      <c r="AB85">
        <v>0.49522075557578521</v>
      </c>
      <c r="AC85">
        <v>5.3513656187426477</v>
      </c>
      <c r="AD85">
        <v>199.87200000000001</v>
      </c>
      <c r="AE85">
        <v>3.5000000000000003E-2</v>
      </c>
      <c r="AF85">
        <v>1831</v>
      </c>
      <c r="AG85">
        <v>6333</v>
      </c>
      <c r="AH85">
        <v>6681</v>
      </c>
      <c r="AI85">
        <v>7049</v>
      </c>
      <c r="AJ85" s="9">
        <f>(AF85-exterior_study!AF85)/exterior_study!AF85</f>
        <v>-5.5698813821557502E-2</v>
      </c>
      <c r="AK85" s="9">
        <f>(AG85-exterior_study!AG85)/exterior_study!AG85</f>
        <v>-4.781235904375282E-2</v>
      </c>
      <c r="AL85" s="9">
        <f>(AH85-exterior_study!AH85)/exterior_study!AH85</f>
        <v>-4.5435062151735962E-2</v>
      </c>
      <c r="AM85" s="9">
        <f>(AI85-exterior_study!AI85)/exterior_study!AI85</f>
        <v>-4.2905634758995247E-2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5.79E-3</v>
      </c>
      <c r="Q86">
        <v>4.7999999999999996E-3</v>
      </c>
      <c r="R86">
        <v>9.9399999999999992E-3</v>
      </c>
      <c r="S86">
        <v>3.8300000000000001E-3</v>
      </c>
      <c r="T86">
        <v>2.98E-3</v>
      </c>
      <c r="U86">
        <v>3.2299999999999998E-3</v>
      </c>
      <c r="V86">
        <v>3.3600000000000001E-3</v>
      </c>
      <c r="W86">
        <v>7.9600000000000001E-3</v>
      </c>
      <c r="X86">
        <v>7.9600000000000001E-3</v>
      </c>
      <c r="Y86">
        <v>2.98E-3</v>
      </c>
      <c r="Z86">
        <v>2.98E-3</v>
      </c>
      <c r="AA86">
        <v>2.98E-3</v>
      </c>
      <c r="AB86">
        <v>0.49522075557578521</v>
      </c>
      <c r="AC86">
        <v>5.3513656187426477</v>
      </c>
      <c r="AD86">
        <v>199.87200000000001</v>
      </c>
      <c r="AE86">
        <v>0.04</v>
      </c>
      <c r="AF86">
        <v>1731</v>
      </c>
      <c r="AG86">
        <v>5542</v>
      </c>
      <c r="AH86">
        <v>5846</v>
      </c>
      <c r="AI86">
        <v>6168</v>
      </c>
      <c r="AJ86" s="9">
        <f>(AF86-exterior_study!AF86)/exterior_study!AF86</f>
        <v>-5.770277626565052E-2</v>
      </c>
      <c r="AK86" s="9">
        <f>(AG86-exterior_study!AG86)/exterior_study!AG86</f>
        <v>-4.776632302405498E-2</v>
      </c>
      <c r="AL86" s="9">
        <f>(AH86-exterior_study!AH86)/exterior_study!AH86</f>
        <v>-4.5395166557805358E-2</v>
      </c>
      <c r="AM86" s="9">
        <f>(AI86-exterior_study!AI86)/exterior_study!AI86</f>
        <v>-4.2830540037243951E-2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5.79E-3</v>
      </c>
      <c r="Q87">
        <v>4.7999999999999996E-3</v>
      </c>
      <c r="R87">
        <v>9.9399999999999992E-3</v>
      </c>
      <c r="S87">
        <v>3.8300000000000001E-3</v>
      </c>
      <c r="T87">
        <v>2.98E-3</v>
      </c>
      <c r="U87">
        <v>3.2299999999999998E-3</v>
      </c>
      <c r="V87">
        <v>3.3600000000000001E-3</v>
      </c>
      <c r="W87">
        <v>7.9600000000000001E-3</v>
      </c>
      <c r="X87">
        <v>7.9600000000000001E-3</v>
      </c>
      <c r="Y87">
        <v>2.98E-3</v>
      </c>
      <c r="Z87">
        <v>2.98E-3</v>
      </c>
      <c r="AA87">
        <v>2.98E-3</v>
      </c>
      <c r="AB87">
        <v>0.49522075557578521</v>
      </c>
      <c r="AC87">
        <v>5.3513656187426477</v>
      </c>
      <c r="AD87">
        <v>199.87200000000001</v>
      </c>
      <c r="AE87">
        <v>4.4999999999999998E-2</v>
      </c>
      <c r="AF87">
        <v>1639</v>
      </c>
      <c r="AG87">
        <v>4926</v>
      </c>
      <c r="AH87">
        <v>5197</v>
      </c>
      <c r="AI87">
        <v>5482</v>
      </c>
      <c r="AJ87" s="9">
        <f>(AF87-exterior_study!AF87)/exterior_study!AF87</f>
        <v>-5.9127439724454653E-2</v>
      </c>
      <c r="AK87" s="9">
        <f>(AG87-exterior_study!AG87)/exterior_study!AG87</f>
        <v>-4.7747921902184416E-2</v>
      </c>
      <c r="AL87" s="9">
        <f>(AH87-exterior_study!AH87)/exterior_study!AH87</f>
        <v>-4.5371050698016162E-2</v>
      </c>
      <c r="AM87" s="9">
        <f>(AI87-exterior_study!AI87)/exterior_study!AI87</f>
        <v>-4.2946927374301676E-2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5.79E-3</v>
      </c>
      <c r="Q88">
        <v>4.7999999999999996E-3</v>
      </c>
      <c r="R88">
        <v>9.9399999999999992E-3</v>
      </c>
      <c r="S88">
        <v>3.8300000000000001E-3</v>
      </c>
      <c r="T88">
        <v>2.98E-3</v>
      </c>
      <c r="U88">
        <v>3.2299999999999998E-3</v>
      </c>
      <c r="V88">
        <v>3.3600000000000001E-3</v>
      </c>
      <c r="W88">
        <v>7.9600000000000001E-3</v>
      </c>
      <c r="X88">
        <v>7.9600000000000001E-3</v>
      </c>
      <c r="Y88">
        <v>2.98E-3</v>
      </c>
      <c r="Z88">
        <v>2.98E-3</v>
      </c>
      <c r="AA88">
        <v>2.98E-3</v>
      </c>
      <c r="AB88">
        <v>0.49522075557578521</v>
      </c>
      <c r="AC88">
        <v>5.3513656187426477</v>
      </c>
      <c r="AD88">
        <v>199.87200000000001</v>
      </c>
      <c r="AE88">
        <v>0.05</v>
      </c>
      <c r="AF88">
        <v>1554</v>
      </c>
      <c r="AG88">
        <v>4433</v>
      </c>
      <c r="AH88">
        <v>4677</v>
      </c>
      <c r="AI88">
        <v>4934</v>
      </c>
      <c r="AJ88" s="9">
        <f>(AF88-exterior_study!AF88)/exterior_study!AF88</f>
        <v>-6.1027190332326287E-2</v>
      </c>
      <c r="AK88" s="9">
        <f>(AG88-exterior_study!AG88)/exterior_study!AG88</f>
        <v>-4.7895189003436429E-2</v>
      </c>
      <c r="AL88" s="9">
        <f>(AH88-exterior_study!AH88)/exterior_study!AH88</f>
        <v>-4.5315370483772197E-2</v>
      </c>
      <c r="AM88" s="9">
        <f>(AI88-exterior_study!AI88)/exterior_study!AI88</f>
        <v>-4.3056633048875095E-2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5.79E-3</v>
      </c>
      <c r="Q89">
        <v>4.7999999999999996E-3</v>
      </c>
      <c r="R89">
        <v>9.9399999999999992E-3</v>
      </c>
      <c r="S89">
        <v>3.8300000000000001E-3</v>
      </c>
      <c r="T89">
        <v>2.98E-3</v>
      </c>
      <c r="U89">
        <v>3.2299999999999998E-3</v>
      </c>
      <c r="V89">
        <v>3.3600000000000001E-3</v>
      </c>
      <c r="W89">
        <v>7.9600000000000001E-3</v>
      </c>
      <c r="X89">
        <v>7.9600000000000001E-3</v>
      </c>
      <c r="Y89">
        <v>2.98E-3</v>
      </c>
      <c r="Z89">
        <v>2.98E-3</v>
      </c>
      <c r="AA89">
        <v>2.98E-3</v>
      </c>
      <c r="AB89">
        <v>0.49522075557578521</v>
      </c>
      <c r="AC89">
        <v>5.3513656187426477</v>
      </c>
      <c r="AD89">
        <v>199.87200000000001</v>
      </c>
      <c r="AE89">
        <v>5.5E-2</v>
      </c>
      <c r="AF89">
        <v>1475</v>
      </c>
      <c r="AG89">
        <v>4030</v>
      </c>
      <c r="AH89">
        <v>4252</v>
      </c>
      <c r="AI89">
        <v>4485</v>
      </c>
      <c r="AJ89" s="9">
        <f>(AF89-exterior_study!AF89)/exterior_study!AF89</f>
        <v>-6.2897077509529858E-2</v>
      </c>
      <c r="AK89" s="9">
        <f>(AG89-exterior_study!AG89)/exterior_study!AG89</f>
        <v>-4.7731568998109639E-2</v>
      </c>
      <c r="AL89" s="9">
        <f>(AH89-exterior_study!AH89)/exterior_study!AH89</f>
        <v>-4.5352492141894928E-2</v>
      </c>
      <c r="AM89" s="9">
        <f>(AI89-exterior_study!AI89)/exterior_study!AI89</f>
        <v>-4.3097930445914229E-2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5.79E-3</v>
      </c>
      <c r="Q90">
        <v>4.7999999999999996E-3</v>
      </c>
      <c r="R90">
        <v>9.9399999999999992E-3</v>
      </c>
      <c r="S90">
        <v>3.8300000000000001E-3</v>
      </c>
      <c r="T90">
        <v>2.98E-3</v>
      </c>
      <c r="U90">
        <v>3.2299999999999998E-3</v>
      </c>
      <c r="V90">
        <v>3.3600000000000001E-3</v>
      </c>
      <c r="W90">
        <v>7.9600000000000001E-3</v>
      </c>
      <c r="X90">
        <v>7.9600000000000001E-3</v>
      </c>
      <c r="Y90">
        <v>2.98E-3</v>
      </c>
      <c r="Z90">
        <v>2.98E-3</v>
      </c>
      <c r="AA90">
        <v>2.98E-3</v>
      </c>
      <c r="AB90">
        <v>0.49522075557578521</v>
      </c>
      <c r="AC90">
        <v>5.3513656187426477</v>
      </c>
      <c r="AD90">
        <v>199.87200000000001</v>
      </c>
      <c r="AE90">
        <v>0.06</v>
      </c>
      <c r="AF90">
        <v>1403</v>
      </c>
      <c r="AG90">
        <v>3694</v>
      </c>
      <c r="AH90">
        <v>3897</v>
      </c>
      <c r="AI90">
        <v>4112</v>
      </c>
      <c r="AJ90" s="9">
        <f>(AF90-exterior_study!AF90)/exterior_study!AF90</f>
        <v>-6.404269513008673E-2</v>
      </c>
      <c r="AK90" s="9">
        <f>(AG90-exterior_study!AG90)/exterior_study!AG90</f>
        <v>-4.793814432989691E-2</v>
      </c>
      <c r="AL90" s="9">
        <f>(AH90-exterior_study!AH90)/exterior_study!AH90</f>
        <v>-4.5554739162380606E-2</v>
      </c>
      <c r="AM90" s="9">
        <f>(AI90-exterior_study!AI90)/exterior_study!AI90</f>
        <v>-4.2830540037243951E-2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5.79E-3</v>
      </c>
      <c r="Q91">
        <v>4.7999999999999996E-3</v>
      </c>
      <c r="R91">
        <v>9.9399999999999992E-3</v>
      </c>
      <c r="S91">
        <v>3.8300000000000001E-3</v>
      </c>
      <c r="T91">
        <v>2.98E-3</v>
      </c>
      <c r="U91">
        <v>3.2299999999999998E-3</v>
      </c>
      <c r="V91">
        <v>3.3600000000000001E-3</v>
      </c>
      <c r="W91">
        <v>7.9600000000000001E-3</v>
      </c>
      <c r="X91">
        <v>7.9600000000000001E-3</v>
      </c>
      <c r="Y91">
        <v>2.98E-3</v>
      </c>
      <c r="Z91">
        <v>2.98E-3</v>
      </c>
      <c r="AA91">
        <v>2.98E-3</v>
      </c>
      <c r="AB91">
        <v>0.49522075557578521</v>
      </c>
      <c r="AC91">
        <v>5.3513656187426477</v>
      </c>
      <c r="AD91">
        <v>199.87200000000001</v>
      </c>
      <c r="AE91">
        <v>6.5000000000000002E-2</v>
      </c>
      <c r="AF91">
        <v>1335</v>
      </c>
      <c r="AG91">
        <v>3410</v>
      </c>
      <c r="AH91">
        <v>3598</v>
      </c>
      <c r="AI91">
        <v>3795</v>
      </c>
      <c r="AJ91" s="9">
        <f>(AF91-exterior_study!AF91)/exterior_study!AF91</f>
        <v>-6.5780265920223929E-2</v>
      </c>
      <c r="AK91" s="9">
        <f>(AG91-exterior_study!AG91)/exterior_study!AG91</f>
        <v>-4.7752024574141301E-2</v>
      </c>
      <c r="AL91" s="9">
        <f>(AH91-exterior_study!AH91)/exterior_study!AH91</f>
        <v>-4.5370124701512339E-2</v>
      </c>
      <c r="AM91" s="9">
        <f>(AI91-exterior_study!AI91)/exterior_study!AI91</f>
        <v>-4.3116490166414521E-2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5.79E-3</v>
      </c>
      <c r="Q92">
        <v>4.7999999999999996E-3</v>
      </c>
      <c r="R92">
        <v>9.9399999999999992E-3</v>
      </c>
      <c r="S92">
        <v>3.8300000000000001E-3</v>
      </c>
      <c r="T92">
        <v>2.98E-3</v>
      </c>
      <c r="U92">
        <v>3.2299999999999998E-3</v>
      </c>
      <c r="V92">
        <v>3.3600000000000001E-3</v>
      </c>
      <c r="W92">
        <v>7.9600000000000001E-3</v>
      </c>
      <c r="X92">
        <v>7.9600000000000001E-3</v>
      </c>
      <c r="Y92">
        <v>2.98E-3</v>
      </c>
      <c r="Z92">
        <v>2.98E-3</v>
      </c>
      <c r="AA92">
        <v>2.98E-3</v>
      </c>
      <c r="AB92">
        <v>0.49522075557578521</v>
      </c>
      <c r="AC92">
        <v>5.3513656187426477</v>
      </c>
      <c r="AD92">
        <v>199.87200000000001</v>
      </c>
      <c r="AE92">
        <v>7.0000000000000007E-2</v>
      </c>
      <c r="AF92">
        <v>1273</v>
      </c>
      <c r="AG92">
        <v>3167</v>
      </c>
      <c r="AH92">
        <v>3341</v>
      </c>
      <c r="AI92">
        <v>3524</v>
      </c>
      <c r="AJ92" s="9">
        <f>(AF92-exterior_study!AF92)/exterior_study!AF92</f>
        <v>-6.6715542521994131E-2</v>
      </c>
      <c r="AK92" s="9">
        <f>(AG92-exterior_study!AG92)/exterior_study!AG92</f>
        <v>-4.7518796992481203E-2</v>
      </c>
      <c r="AL92" s="9">
        <f>(AH92-exterior_study!AH92)/exterior_study!AH92</f>
        <v>-4.5155758788225205E-2</v>
      </c>
      <c r="AM92" s="9">
        <f>(AI92-exterior_study!AI92)/exterior_study!AI92</f>
        <v>-4.3171327721965788E-2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5.3400000000000001E-3</v>
      </c>
      <c r="Q93">
        <v>4.4400000000000004E-3</v>
      </c>
      <c r="R93">
        <v>9.1500000000000001E-3</v>
      </c>
      <c r="S93">
        <v>3.5400000000000002E-3</v>
      </c>
      <c r="T93">
        <v>2.97E-3</v>
      </c>
      <c r="U93">
        <v>2.97E-3</v>
      </c>
      <c r="V93">
        <v>3.1199999999999999E-3</v>
      </c>
      <c r="W93">
        <v>7.4000000000000003E-3</v>
      </c>
      <c r="X93">
        <v>7.4000000000000003E-3</v>
      </c>
      <c r="Y93">
        <v>2.97E-3</v>
      </c>
      <c r="Z93">
        <v>2.97E-3</v>
      </c>
      <c r="AA93">
        <v>2.97E-3</v>
      </c>
      <c r="AB93">
        <v>0.49793989024181101</v>
      </c>
      <c r="AC93">
        <v>5.2403254929874707</v>
      </c>
      <c r="AD93">
        <v>214.27199999999999</v>
      </c>
      <c r="AE93">
        <v>0.03</v>
      </c>
      <c r="AF93">
        <v>1853</v>
      </c>
      <c r="AG93">
        <v>7041</v>
      </c>
      <c r="AH93">
        <v>7420</v>
      </c>
      <c r="AI93">
        <v>7819</v>
      </c>
      <c r="AJ93" s="9">
        <f>(AF93-exterior_study!AF93)/exterior_study!AF93</f>
        <v>-5.4109239407861151E-2</v>
      </c>
      <c r="AK93" s="9">
        <f>(AG93-exterior_study!AG93)/exterior_study!AG93</f>
        <v>-4.8256285482562854E-2</v>
      </c>
      <c r="AL93" s="9">
        <f>(AH93-exterior_study!AH93)/exterior_study!AH93</f>
        <v>-4.5904590459045908E-2</v>
      </c>
      <c r="AM93" s="9">
        <f>(AI93-exterior_study!AI93)/exterior_study!AI93</f>
        <v>-4.3547400611620796E-2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5.3400000000000001E-3</v>
      </c>
      <c r="Q94">
        <v>4.4400000000000004E-3</v>
      </c>
      <c r="R94">
        <v>9.1500000000000001E-3</v>
      </c>
      <c r="S94">
        <v>3.5400000000000002E-3</v>
      </c>
      <c r="T94">
        <v>2.97E-3</v>
      </c>
      <c r="U94">
        <v>2.97E-3</v>
      </c>
      <c r="V94">
        <v>3.1199999999999999E-3</v>
      </c>
      <c r="W94">
        <v>7.4000000000000003E-3</v>
      </c>
      <c r="X94">
        <v>7.4000000000000003E-3</v>
      </c>
      <c r="Y94">
        <v>2.97E-3</v>
      </c>
      <c r="Z94">
        <v>2.97E-3</v>
      </c>
      <c r="AA94">
        <v>2.97E-3</v>
      </c>
      <c r="AB94">
        <v>0.49793989024181101</v>
      </c>
      <c r="AC94">
        <v>5.2403254929874707</v>
      </c>
      <c r="AD94">
        <v>214.27199999999999</v>
      </c>
      <c r="AE94">
        <v>3.5000000000000003E-2</v>
      </c>
      <c r="AF94">
        <v>1751</v>
      </c>
      <c r="AG94">
        <v>6035</v>
      </c>
      <c r="AH94">
        <v>6360</v>
      </c>
      <c r="AI94">
        <v>6702</v>
      </c>
      <c r="AJ94" s="9">
        <f>(AF94-exterior_study!AF94)/exterior_study!AF94</f>
        <v>-5.6064690026954175E-2</v>
      </c>
      <c r="AK94" s="9">
        <f>(AG94-exterior_study!AG94)/exterior_study!AG94</f>
        <v>-4.8257372654155493E-2</v>
      </c>
      <c r="AL94" s="9">
        <f>(AH94-exterior_study!AH94)/exterior_study!AH94</f>
        <v>-4.5904590459045908E-2</v>
      </c>
      <c r="AM94" s="9">
        <f>(AI94-exterior_study!AI94)/exterior_study!AI94</f>
        <v>-4.3527900670757812E-2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5.3400000000000001E-3</v>
      </c>
      <c r="Q95">
        <v>4.4400000000000004E-3</v>
      </c>
      <c r="R95">
        <v>9.1500000000000001E-3</v>
      </c>
      <c r="S95">
        <v>3.5400000000000002E-3</v>
      </c>
      <c r="T95">
        <v>2.97E-3</v>
      </c>
      <c r="U95">
        <v>2.97E-3</v>
      </c>
      <c r="V95">
        <v>3.1199999999999999E-3</v>
      </c>
      <c r="W95">
        <v>7.4000000000000003E-3</v>
      </c>
      <c r="X95">
        <v>7.4000000000000003E-3</v>
      </c>
      <c r="Y95">
        <v>2.97E-3</v>
      </c>
      <c r="Z95">
        <v>2.97E-3</v>
      </c>
      <c r="AA95">
        <v>2.97E-3</v>
      </c>
      <c r="AB95">
        <v>0.49793989024181101</v>
      </c>
      <c r="AC95">
        <v>5.2403254929874707</v>
      </c>
      <c r="AD95">
        <v>214.27199999999999</v>
      </c>
      <c r="AE95">
        <v>0.04</v>
      </c>
      <c r="AF95">
        <v>1657</v>
      </c>
      <c r="AG95">
        <v>5281</v>
      </c>
      <c r="AH95">
        <v>5565</v>
      </c>
      <c r="AI95">
        <v>5865</v>
      </c>
      <c r="AJ95" s="9">
        <f>(AF95-exterior_study!AF95)/exterior_study!AF95</f>
        <v>-5.8522727272727275E-2</v>
      </c>
      <c r="AK95" s="9">
        <f>(AG95-exterior_study!AG95)/exterior_study!AG95</f>
        <v>-4.8296990448729503E-2</v>
      </c>
      <c r="AL95" s="9">
        <f>(AH95-exterior_study!AH95)/exterior_study!AH95</f>
        <v>-4.594548259900566E-2</v>
      </c>
      <c r="AM95" s="9">
        <f>(AI95-exterior_study!AI95)/exterior_study!AI95</f>
        <v>-4.3386070787799706E-2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5.3400000000000001E-3</v>
      </c>
      <c r="Q96">
        <v>4.4400000000000004E-3</v>
      </c>
      <c r="R96">
        <v>9.1500000000000001E-3</v>
      </c>
      <c r="S96">
        <v>3.5400000000000002E-3</v>
      </c>
      <c r="T96">
        <v>2.97E-3</v>
      </c>
      <c r="U96">
        <v>2.97E-3</v>
      </c>
      <c r="V96">
        <v>3.1199999999999999E-3</v>
      </c>
      <c r="W96">
        <v>7.4000000000000003E-3</v>
      </c>
      <c r="X96">
        <v>7.4000000000000003E-3</v>
      </c>
      <c r="Y96">
        <v>2.97E-3</v>
      </c>
      <c r="Z96">
        <v>2.97E-3</v>
      </c>
      <c r="AA96">
        <v>2.97E-3</v>
      </c>
      <c r="AB96">
        <v>0.49793989024181101</v>
      </c>
      <c r="AC96">
        <v>5.2403254929874707</v>
      </c>
      <c r="AD96">
        <v>214.27199999999999</v>
      </c>
      <c r="AE96">
        <v>4.4999999999999998E-2</v>
      </c>
      <c r="AF96">
        <v>1570</v>
      </c>
      <c r="AG96">
        <v>4694</v>
      </c>
      <c r="AH96">
        <v>4947</v>
      </c>
      <c r="AI96">
        <v>5213</v>
      </c>
      <c r="AJ96" s="9">
        <f>(AF96-exterior_study!AF96)/exterior_study!AF96</f>
        <v>-6.0442848593656492E-2</v>
      </c>
      <c r="AK96" s="9">
        <f>(AG96-exterior_study!AG96)/exterior_study!AG96</f>
        <v>-4.8256285482562854E-2</v>
      </c>
      <c r="AL96" s="9">
        <f>(AH96-exterior_study!AH96)/exterior_study!AH96</f>
        <v>-4.5901639344262293E-2</v>
      </c>
      <c r="AM96" s="9">
        <f>(AI96-exterior_study!AI96)/exterior_study!AI96</f>
        <v>-4.3486238532110089E-2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5.3400000000000001E-3</v>
      </c>
      <c r="Q97">
        <v>4.4400000000000004E-3</v>
      </c>
      <c r="R97">
        <v>9.1500000000000001E-3</v>
      </c>
      <c r="S97">
        <v>3.5400000000000002E-3</v>
      </c>
      <c r="T97">
        <v>2.97E-3</v>
      </c>
      <c r="U97">
        <v>2.97E-3</v>
      </c>
      <c r="V97">
        <v>3.1199999999999999E-3</v>
      </c>
      <c r="W97">
        <v>7.4000000000000003E-3</v>
      </c>
      <c r="X97">
        <v>7.4000000000000003E-3</v>
      </c>
      <c r="Y97">
        <v>2.97E-3</v>
      </c>
      <c r="Z97">
        <v>2.97E-3</v>
      </c>
      <c r="AA97">
        <v>2.97E-3</v>
      </c>
      <c r="AB97">
        <v>0.49793989024181101</v>
      </c>
      <c r="AC97">
        <v>5.2403254929874707</v>
      </c>
      <c r="AD97">
        <v>214.27199999999999</v>
      </c>
      <c r="AE97">
        <v>0.05</v>
      </c>
      <c r="AF97">
        <v>1490</v>
      </c>
      <c r="AG97">
        <v>4225</v>
      </c>
      <c r="AH97">
        <v>4452</v>
      </c>
      <c r="AI97">
        <v>4692</v>
      </c>
      <c r="AJ97" s="9">
        <f>(AF97-exterior_study!AF97)/exterior_study!AF97</f>
        <v>-6.1712846347607056E-2</v>
      </c>
      <c r="AK97" s="9">
        <f>(AG97-exterior_study!AG97)/exterior_study!AG97</f>
        <v>-4.82090560937148E-2</v>
      </c>
      <c r="AL97" s="9">
        <f>(AH97-exterior_study!AH97)/exterior_study!AH97</f>
        <v>-4.5863694813544791E-2</v>
      </c>
      <c r="AM97" s="9">
        <f>(AI97-exterior_study!AI97)/exterior_study!AI97</f>
        <v>-4.3425076452599388E-2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5.3400000000000001E-3</v>
      </c>
      <c r="Q98">
        <v>4.4400000000000004E-3</v>
      </c>
      <c r="R98">
        <v>9.1500000000000001E-3</v>
      </c>
      <c r="S98">
        <v>3.5400000000000002E-3</v>
      </c>
      <c r="T98">
        <v>2.97E-3</v>
      </c>
      <c r="U98">
        <v>2.97E-3</v>
      </c>
      <c r="V98">
        <v>3.1199999999999999E-3</v>
      </c>
      <c r="W98">
        <v>7.4000000000000003E-3</v>
      </c>
      <c r="X98">
        <v>7.4000000000000003E-3</v>
      </c>
      <c r="Y98">
        <v>2.97E-3</v>
      </c>
      <c r="Z98">
        <v>2.97E-3</v>
      </c>
      <c r="AA98">
        <v>2.97E-3</v>
      </c>
      <c r="AB98">
        <v>0.49793989024181101</v>
      </c>
      <c r="AC98">
        <v>5.2403254929874707</v>
      </c>
      <c r="AD98">
        <v>214.27199999999999</v>
      </c>
      <c r="AE98">
        <v>5.5E-2</v>
      </c>
      <c r="AF98">
        <v>1416</v>
      </c>
      <c r="AG98">
        <v>3841</v>
      </c>
      <c r="AH98">
        <v>4047</v>
      </c>
      <c r="AI98">
        <v>4265</v>
      </c>
      <c r="AJ98" s="9">
        <f>(AF98-exterior_study!AF98)/exterior_study!AF98</f>
        <v>-6.3492063492063489E-2</v>
      </c>
      <c r="AK98" s="9">
        <f>(AG98-exterior_study!AG98)/exterior_study!AG98</f>
        <v>-4.8079306071871129E-2</v>
      </c>
      <c r="AL98" s="9">
        <f>(AH98-exterior_study!AH98)/exterior_study!AH98</f>
        <v>-4.5968882602545967E-2</v>
      </c>
      <c r="AM98" s="9">
        <f>(AI98-exterior_study!AI98)/exterior_study!AI98</f>
        <v>-4.3507512895267997E-2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5.3400000000000001E-3</v>
      </c>
      <c r="Q99">
        <v>4.4400000000000004E-3</v>
      </c>
      <c r="R99">
        <v>9.1500000000000001E-3</v>
      </c>
      <c r="S99">
        <v>3.5400000000000002E-3</v>
      </c>
      <c r="T99">
        <v>2.97E-3</v>
      </c>
      <c r="U99">
        <v>2.97E-3</v>
      </c>
      <c r="V99">
        <v>3.1199999999999999E-3</v>
      </c>
      <c r="W99">
        <v>7.4000000000000003E-3</v>
      </c>
      <c r="X99">
        <v>7.4000000000000003E-3</v>
      </c>
      <c r="Y99">
        <v>2.97E-3</v>
      </c>
      <c r="Z99">
        <v>2.97E-3</v>
      </c>
      <c r="AA99">
        <v>2.97E-3</v>
      </c>
      <c r="AB99">
        <v>0.49793989024181101</v>
      </c>
      <c r="AC99">
        <v>5.2403254929874707</v>
      </c>
      <c r="AD99">
        <v>214.27199999999999</v>
      </c>
      <c r="AE99">
        <v>0.06</v>
      </c>
      <c r="AF99">
        <v>1347</v>
      </c>
      <c r="AG99">
        <v>3521</v>
      </c>
      <c r="AH99">
        <v>3710</v>
      </c>
      <c r="AI99">
        <v>3910</v>
      </c>
      <c r="AJ99" s="9">
        <f>(AF99-exterior_study!AF99)/exterior_study!AF99</f>
        <v>-6.5232477446217907E-2</v>
      </c>
      <c r="AK99" s="9">
        <f>(AG99-exterior_study!AG99)/exterior_study!AG99</f>
        <v>-4.8121113814544474E-2</v>
      </c>
      <c r="AL99" s="9">
        <f>(AH99-exterior_study!AH99)/exterior_study!AH99</f>
        <v>-4.5781893004115226E-2</v>
      </c>
      <c r="AM99" s="9">
        <f>(AI99-exterior_study!AI99)/exterior_study!AI99</f>
        <v>-4.3308049914362615E-2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5.3400000000000001E-3</v>
      </c>
      <c r="Q100">
        <v>4.4400000000000004E-3</v>
      </c>
      <c r="R100">
        <v>9.1500000000000001E-3</v>
      </c>
      <c r="S100">
        <v>3.5400000000000002E-3</v>
      </c>
      <c r="T100">
        <v>2.97E-3</v>
      </c>
      <c r="U100">
        <v>2.97E-3</v>
      </c>
      <c r="V100">
        <v>3.1199999999999999E-3</v>
      </c>
      <c r="W100">
        <v>7.4000000000000003E-3</v>
      </c>
      <c r="X100">
        <v>7.4000000000000003E-3</v>
      </c>
      <c r="Y100">
        <v>2.97E-3</v>
      </c>
      <c r="Z100">
        <v>2.97E-3</v>
      </c>
      <c r="AA100">
        <v>2.97E-3</v>
      </c>
      <c r="AB100">
        <v>0.49793989024181101</v>
      </c>
      <c r="AC100">
        <v>5.2403254929874707</v>
      </c>
      <c r="AD100">
        <v>214.27199999999999</v>
      </c>
      <c r="AE100">
        <v>6.5000000000000002E-2</v>
      </c>
      <c r="AF100">
        <v>1283</v>
      </c>
      <c r="AG100">
        <v>3250</v>
      </c>
      <c r="AH100">
        <v>3425</v>
      </c>
      <c r="AI100">
        <v>3609</v>
      </c>
      <c r="AJ100" s="9">
        <f>(AF100-exterior_study!AF100)/exterior_study!AF100</f>
        <v>-6.6909090909090904E-2</v>
      </c>
      <c r="AK100" s="9">
        <f>(AG100-exterior_study!AG100)/exterior_study!AG100</f>
        <v>-4.8316251830161056E-2</v>
      </c>
      <c r="AL100" s="9">
        <f>(AH100-exterior_study!AH100)/exterior_study!AH100</f>
        <v>-4.569517971579827E-2</v>
      </c>
      <c r="AM100" s="9">
        <f>(AI100-exterior_study!AI100)/exterior_study!AI100</f>
        <v>-4.3466737344288367E-2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5.3400000000000001E-3</v>
      </c>
      <c r="Q101">
        <v>4.4400000000000004E-3</v>
      </c>
      <c r="R101">
        <v>9.1500000000000001E-3</v>
      </c>
      <c r="S101">
        <v>3.5400000000000002E-3</v>
      </c>
      <c r="T101">
        <v>2.97E-3</v>
      </c>
      <c r="U101">
        <v>2.97E-3</v>
      </c>
      <c r="V101">
        <v>3.1199999999999999E-3</v>
      </c>
      <c r="W101">
        <v>7.4000000000000003E-3</v>
      </c>
      <c r="X101">
        <v>7.4000000000000003E-3</v>
      </c>
      <c r="Y101">
        <v>2.97E-3</v>
      </c>
      <c r="Z101">
        <v>2.97E-3</v>
      </c>
      <c r="AA101">
        <v>2.97E-3</v>
      </c>
      <c r="AB101">
        <v>0.49793989024181101</v>
      </c>
      <c r="AC101">
        <v>5.2403254929874707</v>
      </c>
      <c r="AD101">
        <v>214.27199999999999</v>
      </c>
      <c r="AE101">
        <v>7.0000000000000007E-2</v>
      </c>
      <c r="AF101">
        <v>1224</v>
      </c>
      <c r="AG101">
        <v>3018</v>
      </c>
      <c r="AH101">
        <v>3180</v>
      </c>
      <c r="AI101">
        <v>3351</v>
      </c>
      <c r="AJ101" s="9">
        <f>(AF101-exterior_study!AF101)/exterior_study!AF101</f>
        <v>-6.7783701447067787E-2</v>
      </c>
      <c r="AK101" s="9">
        <f>(AG101-exterior_study!AG101)/exterior_study!AG101</f>
        <v>-4.8249763481551564E-2</v>
      </c>
      <c r="AL101" s="9">
        <f>(AH101-exterior_study!AH101)/exterior_study!AH101</f>
        <v>-4.5904590459045908E-2</v>
      </c>
      <c r="AM101" s="9">
        <f>(AI101-exterior_study!AI101)/exterior_study!AI101</f>
        <v>-4.3391378818155864E-2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5.28E-3</v>
      </c>
      <c r="Q102">
        <v>4.3899999999999998E-3</v>
      </c>
      <c r="R102">
        <v>9.0600000000000003E-3</v>
      </c>
      <c r="S102">
        <v>3.5100000000000001E-3</v>
      </c>
      <c r="T102">
        <v>2.97E-3</v>
      </c>
      <c r="U102">
        <v>2.97E-3</v>
      </c>
      <c r="V102">
        <v>3.0899999999999999E-3</v>
      </c>
      <c r="W102">
        <v>7.3099999999999997E-3</v>
      </c>
      <c r="X102">
        <v>7.3099999999999997E-3</v>
      </c>
      <c r="Y102">
        <v>2.97E-3</v>
      </c>
      <c r="Z102">
        <v>2.97E-3</v>
      </c>
      <c r="AA102">
        <v>2.97E-3</v>
      </c>
      <c r="AB102">
        <v>0.49867304064482931</v>
      </c>
      <c r="AC102">
        <v>5.796201064936028</v>
      </c>
      <c r="AD102">
        <v>214.27199999999999</v>
      </c>
      <c r="AE102">
        <v>0.03</v>
      </c>
      <c r="AF102">
        <v>1647</v>
      </c>
      <c r="AG102">
        <v>6328</v>
      </c>
      <c r="AH102">
        <v>6706</v>
      </c>
      <c r="AI102">
        <v>7107</v>
      </c>
      <c r="AJ102" s="9">
        <f>(AF102-exterior_study!AF102)/exterior_study!AF102</f>
        <v>-5.6160458452722065E-2</v>
      </c>
      <c r="AK102" s="9">
        <f>(AG102-exterior_study!AG102)/exterior_study!AG102</f>
        <v>-5.1416579223504719E-2</v>
      </c>
      <c r="AL102" s="9">
        <f>(AH102-exterior_study!AH102)/exterior_study!AH102</f>
        <v>-4.879432624113475E-2</v>
      </c>
      <c r="AM102" s="9">
        <f>(AI102-exterior_study!AI102)/exterior_study!AI102</f>
        <v>-4.6040268456375842E-2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5.28E-3</v>
      </c>
      <c r="Q103">
        <v>4.3899999999999998E-3</v>
      </c>
      <c r="R103">
        <v>9.0600000000000003E-3</v>
      </c>
      <c r="S103">
        <v>3.5100000000000001E-3</v>
      </c>
      <c r="T103">
        <v>2.97E-3</v>
      </c>
      <c r="U103">
        <v>2.97E-3</v>
      </c>
      <c r="V103">
        <v>3.0899999999999999E-3</v>
      </c>
      <c r="W103">
        <v>7.3099999999999997E-3</v>
      </c>
      <c r="X103">
        <v>7.3099999999999997E-3</v>
      </c>
      <c r="Y103">
        <v>2.97E-3</v>
      </c>
      <c r="Z103">
        <v>2.97E-3</v>
      </c>
      <c r="AA103">
        <v>2.97E-3</v>
      </c>
      <c r="AB103">
        <v>0.49867304064482931</v>
      </c>
      <c r="AC103">
        <v>5.796201064936028</v>
      </c>
      <c r="AD103">
        <v>214.27199999999999</v>
      </c>
      <c r="AE103">
        <v>3.5000000000000003E-2</v>
      </c>
      <c r="AF103">
        <v>1549</v>
      </c>
      <c r="AG103">
        <v>5424</v>
      </c>
      <c r="AH103">
        <v>5748</v>
      </c>
      <c r="AI103">
        <v>6091</v>
      </c>
      <c r="AJ103" s="9">
        <f>(AF103-exterior_study!AF103)/exterior_study!AF103</f>
        <v>-5.835866261398176E-2</v>
      </c>
      <c r="AK103" s="9">
        <f>(AG103-exterior_study!AG103)/exterior_study!AG103</f>
        <v>-5.1416579223504719E-2</v>
      </c>
      <c r="AL103" s="9">
        <f>(AH103-exterior_study!AH103)/exterior_study!AH103</f>
        <v>-4.8816812841303986E-2</v>
      </c>
      <c r="AM103" s="9">
        <f>(AI103-exterior_study!AI103)/exterior_study!AI103</f>
        <v>-4.604541895066562E-2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5.28E-3</v>
      </c>
      <c r="Q104">
        <v>4.3899999999999998E-3</v>
      </c>
      <c r="R104">
        <v>9.0600000000000003E-3</v>
      </c>
      <c r="S104">
        <v>3.5100000000000001E-3</v>
      </c>
      <c r="T104">
        <v>2.97E-3</v>
      </c>
      <c r="U104">
        <v>2.97E-3</v>
      </c>
      <c r="V104">
        <v>3.0899999999999999E-3</v>
      </c>
      <c r="W104">
        <v>7.3099999999999997E-3</v>
      </c>
      <c r="X104">
        <v>7.3099999999999997E-3</v>
      </c>
      <c r="Y104">
        <v>2.97E-3</v>
      </c>
      <c r="Z104">
        <v>2.97E-3</v>
      </c>
      <c r="AA104">
        <v>2.97E-3</v>
      </c>
      <c r="AB104">
        <v>0.49867304064482931</v>
      </c>
      <c r="AC104">
        <v>5.796201064936028</v>
      </c>
      <c r="AD104">
        <v>214.27199999999999</v>
      </c>
      <c r="AE104">
        <v>0.04</v>
      </c>
      <c r="AF104">
        <v>1459</v>
      </c>
      <c r="AG104">
        <v>4746</v>
      </c>
      <c r="AH104">
        <v>5030</v>
      </c>
      <c r="AI104">
        <v>5330</v>
      </c>
      <c r="AJ104" s="9">
        <f>(AF104-exterior_study!AF104)/exterior_study!AF104</f>
        <v>-6.0528010302640052E-2</v>
      </c>
      <c r="AK104" s="9">
        <f>(AG104-exterior_study!AG104)/exterior_study!AG104</f>
        <v>-5.1369178492904261E-2</v>
      </c>
      <c r="AL104" s="9">
        <f>(AH104-exterior_study!AH104)/exterior_study!AH104</f>
        <v>-4.8609797616795916E-2</v>
      </c>
      <c r="AM104" s="9">
        <f>(AI104-exterior_study!AI104)/exterior_study!AI104</f>
        <v>-4.599964202613209E-2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5.28E-3</v>
      </c>
      <c r="Q105">
        <v>4.3899999999999998E-3</v>
      </c>
      <c r="R105">
        <v>9.0600000000000003E-3</v>
      </c>
      <c r="S105">
        <v>3.5100000000000001E-3</v>
      </c>
      <c r="T105">
        <v>2.97E-3</v>
      </c>
      <c r="U105">
        <v>2.97E-3</v>
      </c>
      <c r="V105">
        <v>3.0899999999999999E-3</v>
      </c>
      <c r="W105">
        <v>7.3099999999999997E-3</v>
      </c>
      <c r="X105">
        <v>7.3099999999999997E-3</v>
      </c>
      <c r="Y105">
        <v>2.97E-3</v>
      </c>
      <c r="Z105">
        <v>2.97E-3</v>
      </c>
      <c r="AA105">
        <v>2.97E-3</v>
      </c>
      <c r="AB105">
        <v>0.49867304064482931</v>
      </c>
      <c r="AC105">
        <v>5.796201064936028</v>
      </c>
      <c r="AD105">
        <v>214.27199999999999</v>
      </c>
      <c r="AE105">
        <v>4.4999999999999998E-2</v>
      </c>
      <c r="AF105">
        <v>1376</v>
      </c>
      <c r="AG105">
        <v>4219</v>
      </c>
      <c r="AH105">
        <v>4471</v>
      </c>
      <c r="AI105">
        <v>4738</v>
      </c>
      <c r="AJ105" s="9">
        <f>(AF105-exterior_study!AF105)/exterior_study!AF105</f>
        <v>-6.2670299727520432E-2</v>
      </c>
      <c r="AK105" s="9">
        <f>(AG105-exterior_study!AG105)/exterior_study!AG105</f>
        <v>-5.1270519451315492E-2</v>
      </c>
      <c r="AL105" s="9">
        <f>(AH105-exterior_study!AH105)/exterior_study!AH105</f>
        <v>-4.8723404255319146E-2</v>
      </c>
      <c r="AM105" s="9">
        <f>(AI105-exterior_study!AI105)/exterior_study!AI105</f>
        <v>-4.5912202980265805E-2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5.28E-3</v>
      </c>
      <c r="Q106">
        <v>4.3899999999999998E-3</v>
      </c>
      <c r="R106">
        <v>9.0600000000000003E-3</v>
      </c>
      <c r="S106">
        <v>3.5100000000000001E-3</v>
      </c>
      <c r="T106">
        <v>2.97E-3</v>
      </c>
      <c r="U106">
        <v>2.97E-3</v>
      </c>
      <c r="V106">
        <v>3.0899999999999999E-3</v>
      </c>
      <c r="W106">
        <v>7.3099999999999997E-3</v>
      </c>
      <c r="X106">
        <v>7.3099999999999997E-3</v>
      </c>
      <c r="Y106">
        <v>2.97E-3</v>
      </c>
      <c r="Z106">
        <v>2.97E-3</v>
      </c>
      <c r="AA106">
        <v>2.97E-3</v>
      </c>
      <c r="AB106">
        <v>0.49867304064482931</v>
      </c>
      <c r="AC106">
        <v>5.796201064936028</v>
      </c>
      <c r="AD106">
        <v>214.27199999999999</v>
      </c>
      <c r="AE106">
        <v>0.05</v>
      </c>
      <c r="AF106">
        <v>1301</v>
      </c>
      <c r="AG106">
        <v>3797</v>
      </c>
      <c r="AH106">
        <v>4024</v>
      </c>
      <c r="AI106">
        <v>4264</v>
      </c>
      <c r="AJ106" s="9">
        <f>(AF106-exterior_study!AF106)/exterior_study!AF106</f>
        <v>-6.4028776978417259E-2</v>
      </c>
      <c r="AK106" s="9">
        <f>(AG106-exterior_study!AG106)/exterior_study!AG106</f>
        <v>-5.146140394703972E-2</v>
      </c>
      <c r="AL106" s="9">
        <f>(AH106-exterior_study!AH106)/exterior_study!AH106</f>
        <v>-4.8699763593380616E-2</v>
      </c>
      <c r="AM106" s="9">
        <f>(AI106-exterior_study!AI106)/exterior_study!AI106</f>
        <v>-4.6085011185682326E-2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5.28E-3</v>
      </c>
      <c r="Q107">
        <v>4.3899999999999998E-3</v>
      </c>
      <c r="R107">
        <v>9.0600000000000003E-3</v>
      </c>
      <c r="S107">
        <v>3.5100000000000001E-3</v>
      </c>
      <c r="T107">
        <v>2.97E-3</v>
      </c>
      <c r="U107">
        <v>2.97E-3</v>
      </c>
      <c r="V107">
        <v>3.0899999999999999E-3</v>
      </c>
      <c r="W107">
        <v>7.3099999999999997E-3</v>
      </c>
      <c r="X107">
        <v>7.3099999999999997E-3</v>
      </c>
      <c r="Y107">
        <v>2.97E-3</v>
      </c>
      <c r="Z107">
        <v>2.97E-3</v>
      </c>
      <c r="AA107">
        <v>2.97E-3</v>
      </c>
      <c r="AB107">
        <v>0.49867304064482931</v>
      </c>
      <c r="AC107">
        <v>5.796201064936028</v>
      </c>
      <c r="AD107">
        <v>214.27199999999999</v>
      </c>
      <c r="AE107">
        <v>5.5E-2</v>
      </c>
      <c r="AF107">
        <v>1231</v>
      </c>
      <c r="AG107">
        <v>3452</v>
      </c>
      <c r="AH107">
        <v>3658</v>
      </c>
      <c r="AI107">
        <v>3876</v>
      </c>
      <c r="AJ107" s="9">
        <f>(AF107-exterior_study!AF107)/exterior_study!AF107</f>
        <v>-6.6717210007581504E-2</v>
      </c>
      <c r="AK107" s="9">
        <f>(AG107-exterior_study!AG107)/exterior_study!AG107</f>
        <v>-5.1387743885682881E-2</v>
      </c>
      <c r="AL107" s="9">
        <f>(AH107-exterior_study!AH107)/exterior_study!AH107</f>
        <v>-4.8634590377113131E-2</v>
      </c>
      <c r="AM107" s="9">
        <f>(AI107-exterior_study!AI107)/exterior_study!AI107</f>
        <v>-4.6025104602510462E-2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5.28E-3</v>
      </c>
      <c r="Q108">
        <v>4.3899999999999998E-3</v>
      </c>
      <c r="R108">
        <v>9.0600000000000003E-3</v>
      </c>
      <c r="S108">
        <v>3.5100000000000001E-3</v>
      </c>
      <c r="T108">
        <v>2.97E-3</v>
      </c>
      <c r="U108">
        <v>2.97E-3</v>
      </c>
      <c r="V108">
        <v>3.0899999999999999E-3</v>
      </c>
      <c r="W108">
        <v>7.3099999999999997E-3</v>
      </c>
      <c r="X108">
        <v>7.3099999999999997E-3</v>
      </c>
      <c r="Y108">
        <v>2.97E-3</v>
      </c>
      <c r="Z108">
        <v>2.97E-3</v>
      </c>
      <c r="AA108">
        <v>2.97E-3</v>
      </c>
      <c r="AB108">
        <v>0.49867304064482931</v>
      </c>
      <c r="AC108">
        <v>5.796201064936028</v>
      </c>
      <c r="AD108">
        <v>214.27199999999999</v>
      </c>
      <c r="AE108">
        <v>0.06</v>
      </c>
      <c r="AF108">
        <v>1167</v>
      </c>
      <c r="AG108">
        <v>3164</v>
      </c>
      <c r="AH108">
        <v>3353</v>
      </c>
      <c r="AI108">
        <v>3553</v>
      </c>
      <c r="AJ108" s="9">
        <f>(AF108-exterior_study!AF108)/exterior_study!AF108</f>
        <v>-6.7891373801916927E-2</v>
      </c>
      <c r="AK108" s="9">
        <f>(AG108-exterior_study!AG108)/exterior_study!AG108</f>
        <v>-5.1558752997601917E-2</v>
      </c>
      <c r="AL108" s="9">
        <f>(AH108-exterior_study!AH108)/exterior_study!AH108</f>
        <v>-4.879432624113475E-2</v>
      </c>
      <c r="AM108" s="9">
        <f>(AI108-exterior_study!AI108)/exterior_study!AI108</f>
        <v>-4.61744966442953E-2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5.28E-3</v>
      </c>
      <c r="Q109">
        <v>4.3899999999999998E-3</v>
      </c>
      <c r="R109">
        <v>9.0600000000000003E-3</v>
      </c>
      <c r="S109">
        <v>3.5100000000000001E-3</v>
      </c>
      <c r="T109">
        <v>2.97E-3</v>
      </c>
      <c r="U109">
        <v>2.97E-3</v>
      </c>
      <c r="V109">
        <v>3.0899999999999999E-3</v>
      </c>
      <c r="W109">
        <v>7.3099999999999997E-3</v>
      </c>
      <c r="X109">
        <v>7.3099999999999997E-3</v>
      </c>
      <c r="Y109">
        <v>2.97E-3</v>
      </c>
      <c r="Z109">
        <v>2.97E-3</v>
      </c>
      <c r="AA109">
        <v>2.97E-3</v>
      </c>
      <c r="AB109">
        <v>0.49867304064482931</v>
      </c>
      <c r="AC109">
        <v>5.796201064936028</v>
      </c>
      <c r="AD109">
        <v>214.27199999999999</v>
      </c>
      <c r="AE109">
        <v>6.5000000000000002E-2</v>
      </c>
      <c r="AF109">
        <v>1108</v>
      </c>
      <c r="AG109">
        <v>2921</v>
      </c>
      <c r="AH109">
        <v>3095</v>
      </c>
      <c r="AI109">
        <v>3280</v>
      </c>
      <c r="AJ109" s="9">
        <f>(AF109-exterior_study!AF109)/exterior_study!AF109</f>
        <v>-6.9689336691855577E-2</v>
      </c>
      <c r="AK109" s="9">
        <f>(AG109-exterior_study!AG109)/exterior_study!AG109</f>
        <v>-5.131536213056187E-2</v>
      </c>
      <c r="AL109" s="9">
        <f>(AH109-exterior_study!AH109)/exterior_study!AH109</f>
        <v>-4.8862937922556852E-2</v>
      </c>
      <c r="AM109" s="9">
        <f>(AI109-exterior_study!AI109)/exterior_study!AI109</f>
        <v>-4.5956951716114018E-2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5.28E-3</v>
      </c>
      <c r="Q110">
        <v>4.3899999999999998E-3</v>
      </c>
      <c r="R110">
        <v>9.0600000000000003E-3</v>
      </c>
      <c r="S110">
        <v>3.5100000000000001E-3</v>
      </c>
      <c r="T110">
        <v>2.97E-3</v>
      </c>
      <c r="U110">
        <v>2.97E-3</v>
      </c>
      <c r="V110">
        <v>3.0899999999999999E-3</v>
      </c>
      <c r="W110">
        <v>7.3099999999999997E-3</v>
      </c>
      <c r="X110">
        <v>7.3099999999999997E-3</v>
      </c>
      <c r="Y110">
        <v>2.97E-3</v>
      </c>
      <c r="Z110">
        <v>2.97E-3</v>
      </c>
      <c r="AA110">
        <v>2.97E-3</v>
      </c>
      <c r="AB110">
        <v>0.49867304064482931</v>
      </c>
      <c r="AC110">
        <v>5.796201064936028</v>
      </c>
      <c r="AD110">
        <v>214.27199999999999</v>
      </c>
      <c r="AE110">
        <v>7.0000000000000007E-2</v>
      </c>
      <c r="AF110">
        <v>1054</v>
      </c>
      <c r="AG110">
        <v>2712</v>
      </c>
      <c r="AH110">
        <v>2874</v>
      </c>
      <c r="AI110">
        <v>3046</v>
      </c>
      <c r="AJ110" s="9">
        <f>(AF110-exterior_study!AF110)/exterior_study!AF110</f>
        <v>-7.0546737213403876E-2</v>
      </c>
      <c r="AK110" s="9">
        <f>(AG110-exterior_study!AG110)/exterior_study!AG110</f>
        <v>-5.1416579223504719E-2</v>
      </c>
      <c r="AL110" s="9">
        <f>(AH110-exterior_study!AH110)/exterior_study!AH110</f>
        <v>-4.8659384309831182E-2</v>
      </c>
      <c r="AM110" s="9">
        <f>(AI110-exterior_study!AI110)/exterior_study!AI110</f>
        <v>-4.6038208581271528E-2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5.2399999999999999E-3</v>
      </c>
      <c r="Q111">
        <v>4.3499999999999997E-3</v>
      </c>
      <c r="R111">
        <v>8.9700000000000005E-3</v>
      </c>
      <c r="S111">
        <v>3.47E-3</v>
      </c>
      <c r="T111">
        <v>2.97E-3</v>
      </c>
      <c r="U111">
        <v>2.97E-3</v>
      </c>
      <c r="V111">
        <v>3.0500000000000002E-3</v>
      </c>
      <c r="W111">
        <v>7.2300000000000003E-3</v>
      </c>
      <c r="X111">
        <v>7.2300000000000003E-3</v>
      </c>
      <c r="Y111">
        <v>2.97E-3</v>
      </c>
      <c r="Z111">
        <v>2.97E-3</v>
      </c>
      <c r="AA111">
        <v>2.97E-3</v>
      </c>
      <c r="AB111">
        <v>0.49949917466986787</v>
      </c>
      <c r="AC111">
        <v>5.8010002589541587</v>
      </c>
      <c r="AD111">
        <v>214.27199999999999</v>
      </c>
      <c r="AE111">
        <v>0.03</v>
      </c>
      <c r="AF111">
        <v>1647</v>
      </c>
      <c r="AG111">
        <v>6328</v>
      </c>
      <c r="AH111">
        <v>6706</v>
      </c>
      <c r="AI111">
        <v>7107</v>
      </c>
      <c r="AJ111" s="9">
        <f>(AF111-exterior_study!AF111)/exterior_study!AF111</f>
        <v>-5.6160458452722065E-2</v>
      </c>
      <c r="AK111" s="9">
        <f>(AG111-exterior_study!AG111)/exterior_study!AG111</f>
        <v>-5.1416579223504719E-2</v>
      </c>
      <c r="AL111" s="9">
        <f>(AH111-exterior_study!AH111)/exterior_study!AH111</f>
        <v>-4.879432624113475E-2</v>
      </c>
      <c r="AM111" s="9">
        <f>(AI111-exterior_study!AI111)/exterior_study!AI111</f>
        <v>-4.6040268456375842E-2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5.2399999999999999E-3</v>
      </c>
      <c r="Q112">
        <v>4.3499999999999997E-3</v>
      </c>
      <c r="R112">
        <v>8.9700000000000005E-3</v>
      </c>
      <c r="S112">
        <v>3.47E-3</v>
      </c>
      <c r="T112">
        <v>2.97E-3</v>
      </c>
      <c r="U112">
        <v>2.97E-3</v>
      </c>
      <c r="V112">
        <v>3.0500000000000002E-3</v>
      </c>
      <c r="W112">
        <v>7.2300000000000003E-3</v>
      </c>
      <c r="X112">
        <v>7.2300000000000003E-3</v>
      </c>
      <c r="Y112">
        <v>2.97E-3</v>
      </c>
      <c r="Z112">
        <v>2.97E-3</v>
      </c>
      <c r="AA112">
        <v>2.97E-3</v>
      </c>
      <c r="AB112">
        <v>0.49949917466986787</v>
      </c>
      <c r="AC112">
        <v>5.8010002589541587</v>
      </c>
      <c r="AD112">
        <v>214.27199999999999</v>
      </c>
      <c r="AE112">
        <v>3.5000000000000003E-2</v>
      </c>
      <c r="AF112">
        <v>1549</v>
      </c>
      <c r="AG112">
        <v>5424</v>
      </c>
      <c r="AH112">
        <v>5748</v>
      </c>
      <c r="AI112">
        <v>6091</v>
      </c>
      <c r="AJ112" s="9">
        <f>(AF112-exterior_study!AF112)/exterior_study!AF112</f>
        <v>-5.835866261398176E-2</v>
      </c>
      <c r="AK112" s="9">
        <f>(AG112-exterior_study!AG112)/exterior_study!AG112</f>
        <v>-5.1416579223504719E-2</v>
      </c>
      <c r="AL112" s="9">
        <f>(AH112-exterior_study!AH112)/exterior_study!AH112</f>
        <v>-4.8816812841303986E-2</v>
      </c>
      <c r="AM112" s="9">
        <f>(AI112-exterior_study!AI112)/exterior_study!AI112</f>
        <v>-4.604541895066562E-2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5.2399999999999999E-3</v>
      </c>
      <c r="Q113">
        <v>4.3499999999999997E-3</v>
      </c>
      <c r="R113">
        <v>8.9700000000000005E-3</v>
      </c>
      <c r="S113">
        <v>3.47E-3</v>
      </c>
      <c r="T113">
        <v>2.97E-3</v>
      </c>
      <c r="U113">
        <v>2.97E-3</v>
      </c>
      <c r="V113">
        <v>3.0500000000000002E-3</v>
      </c>
      <c r="W113">
        <v>7.2300000000000003E-3</v>
      </c>
      <c r="X113">
        <v>7.2300000000000003E-3</v>
      </c>
      <c r="Y113">
        <v>2.97E-3</v>
      </c>
      <c r="Z113">
        <v>2.97E-3</v>
      </c>
      <c r="AA113">
        <v>2.97E-3</v>
      </c>
      <c r="AB113">
        <v>0.49949917466986787</v>
      </c>
      <c r="AC113">
        <v>5.8010002589541587</v>
      </c>
      <c r="AD113">
        <v>214.27199999999999</v>
      </c>
      <c r="AE113">
        <v>0.04</v>
      </c>
      <c r="AF113">
        <v>1459</v>
      </c>
      <c r="AG113">
        <v>4746</v>
      </c>
      <c r="AH113">
        <v>5030</v>
      </c>
      <c r="AI113">
        <v>5330</v>
      </c>
      <c r="AJ113" s="9">
        <f>(AF113-exterior_study!AF113)/exterior_study!AF113</f>
        <v>-6.0528010302640052E-2</v>
      </c>
      <c r="AK113" s="9">
        <f>(AG113-exterior_study!AG113)/exterior_study!AG113</f>
        <v>-5.1369178492904261E-2</v>
      </c>
      <c r="AL113" s="9">
        <f>(AH113-exterior_study!AH113)/exterior_study!AH113</f>
        <v>-4.8609797616795916E-2</v>
      </c>
      <c r="AM113" s="9">
        <f>(AI113-exterior_study!AI113)/exterior_study!AI113</f>
        <v>-4.599964202613209E-2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5.2399999999999999E-3</v>
      </c>
      <c r="Q114">
        <v>4.3499999999999997E-3</v>
      </c>
      <c r="R114">
        <v>8.9700000000000005E-3</v>
      </c>
      <c r="S114">
        <v>3.47E-3</v>
      </c>
      <c r="T114">
        <v>2.97E-3</v>
      </c>
      <c r="U114">
        <v>2.97E-3</v>
      </c>
      <c r="V114">
        <v>3.0500000000000002E-3</v>
      </c>
      <c r="W114">
        <v>7.2300000000000003E-3</v>
      </c>
      <c r="X114">
        <v>7.2300000000000003E-3</v>
      </c>
      <c r="Y114">
        <v>2.97E-3</v>
      </c>
      <c r="Z114">
        <v>2.97E-3</v>
      </c>
      <c r="AA114">
        <v>2.97E-3</v>
      </c>
      <c r="AB114">
        <v>0.49949917466986787</v>
      </c>
      <c r="AC114">
        <v>5.8010002589541587</v>
      </c>
      <c r="AD114">
        <v>214.27199999999999</v>
      </c>
      <c r="AE114">
        <v>4.4999999999999998E-2</v>
      </c>
      <c r="AF114">
        <v>1376</v>
      </c>
      <c r="AG114">
        <v>4219</v>
      </c>
      <c r="AH114">
        <v>4471</v>
      </c>
      <c r="AI114">
        <v>4738</v>
      </c>
      <c r="AJ114" s="9">
        <f>(AF114-exterior_study!AF114)/exterior_study!AF114</f>
        <v>-6.2670299727520432E-2</v>
      </c>
      <c r="AK114" s="9">
        <f>(AG114-exterior_study!AG114)/exterior_study!AG114</f>
        <v>-5.1270519451315492E-2</v>
      </c>
      <c r="AL114" s="9">
        <f>(AH114-exterior_study!AH114)/exterior_study!AH114</f>
        <v>-4.8723404255319146E-2</v>
      </c>
      <c r="AM114" s="9">
        <f>(AI114-exterior_study!AI114)/exterior_study!AI114</f>
        <v>-4.5912202980265805E-2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5.2399999999999999E-3</v>
      </c>
      <c r="Q115">
        <v>4.3499999999999997E-3</v>
      </c>
      <c r="R115">
        <v>8.9700000000000005E-3</v>
      </c>
      <c r="S115">
        <v>3.47E-3</v>
      </c>
      <c r="T115">
        <v>2.97E-3</v>
      </c>
      <c r="U115">
        <v>2.97E-3</v>
      </c>
      <c r="V115">
        <v>3.0500000000000002E-3</v>
      </c>
      <c r="W115">
        <v>7.2300000000000003E-3</v>
      </c>
      <c r="X115">
        <v>7.2300000000000003E-3</v>
      </c>
      <c r="Y115">
        <v>2.97E-3</v>
      </c>
      <c r="Z115">
        <v>2.97E-3</v>
      </c>
      <c r="AA115">
        <v>2.97E-3</v>
      </c>
      <c r="AB115">
        <v>0.49949917466986787</v>
      </c>
      <c r="AC115">
        <v>5.8010002589541587</v>
      </c>
      <c r="AD115">
        <v>214.27199999999999</v>
      </c>
      <c r="AE115">
        <v>0.05</v>
      </c>
      <c r="AF115">
        <v>1301</v>
      </c>
      <c r="AG115">
        <v>3797</v>
      </c>
      <c r="AH115">
        <v>4024</v>
      </c>
      <c r="AI115">
        <v>4264</v>
      </c>
      <c r="AJ115" s="9">
        <f>(AF115-exterior_study!AF115)/exterior_study!AF115</f>
        <v>-6.4028776978417259E-2</v>
      </c>
      <c r="AK115" s="9">
        <f>(AG115-exterior_study!AG115)/exterior_study!AG115</f>
        <v>-5.146140394703972E-2</v>
      </c>
      <c r="AL115" s="9">
        <f>(AH115-exterior_study!AH115)/exterior_study!AH115</f>
        <v>-4.8699763593380616E-2</v>
      </c>
      <c r="AM115" s="9">
        <f>(AI115-exterior_study!AI115)/exterior_study!AI115</f>
        <v>-4.6085011185682326E-2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5.2399999999999999E-3</v>
      </c>
      <c r="Q116">
        <v>4.3499999999999997E-3</v>
      </c>
      <c r="R116">
        <v>8.9700000000000005E-3</v>
      </c>
      <c r="S116">
        <v>3.47E-3</v>
      </c>
      <c r="T116">
        <v>2.97E-3</v>
      </c>
      <c r="U116">
        <v>2.97E-3</v>
      </c>
      <c r="V116">
        <v>3.0500000000000002E-3</v>
      </c>
      <c r="W116">
        <v>7.2300000000000003E-3</v>
      </c>
      <c r="X116">
        <v>7.2300000000000003E-3</v>
      </c>
      <c r="Y116">
        <v>2.97E-3</v>
      </c>
      <c r="Z116">
        <v>2.97E-3</v>
      </c>
      <c r="AA116">
        <v>2.97E-3</v>
      </c>
      <c r="AB116">
        <v>0.49949917466986787</v>
      </c>
      <c r="AC116">
        <v>5.8010002589541587</v>
      </c>
      <c r="AD116">
        <v>214.27199999999999</v>
      </c>
      <c r="AE116">
        <v>5.5E-2</v>
      </c>
      <c r="AF116">
        <v>1231</v>
      </c>
      <c r="AG116">
        <v>3452</v>
      </c>
      <c r="AH116">
        <v>3658</v>
      </c>
      <c r="AI116">
        <v>3876</v>
      </c>
      <c r="AJ116" s="9">
        <f>(AF116-exterior_study!AF116)/exterior_study!AF116</f>
        <v>-6.6717210007581504E-2</v>
      </c>
      <c r="AK116" s="9">
        <f>(AG116-exterior_study!AG116)/exterior_study!AG116</f>
        <v>-5.1387743885682881E-2</v>
      </c>
      <c r="AL116" s="9">
        <f>(AH116-exterior_study!AH116)/exterior_study!AH116</f>
        <v>-4.8634590377113131E-2</v>
      </c>
      <c r="AM116" s="9">
        <f>(AI116-exterior_study!AI116)/exterior_study!AI116</f>
        <v>-4.6025104602510462E-2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5.2399999999999999E-3</v>
      </c>
      <c r="Q117">
        <v>4.3499999999999997E-3</v>
      </c>
      <c r="R117">
        <v>8.9700000000000005E-3</v>
      </c>
      <c r="S117">
        <v>3.47E-3</v>
      </c>
      <c r="T117">
        <v>2.97E-3</v>
      </c>
      <c r="U117">
        <v>2.97E-3</v>
      </c>
      <c r="V117">
        <v>3.0500000000000002E-3</v>
      </c>
      <c r="W117">
        <v>7.2300000000000003E-3</v>
      </c>
      <c r="X117">
        <v>7.2300000000000003E-3</v>
      </c>
      <c r="Y117">
        <v>2.97E-3</v>
      </c>
      <c r="Z117">
        <v>2.97E-3</v>
      </c>
      <c r="AA117">
        <v>2.97E-3</v>
      </c>
      <c r="AB117">
        <v>0.49949917466986787</v>
      </c>
      <c r="AC117">
        <v>5.8010002589541587</v>
      </c>
      <c r="AD117">
        <v>214.27199999999999</v>
      </c>
      <c r="AE117">
        <v>0.06</v>
      </c>
      <c r="AF117">
        <v>1167</v>
      </c>
      <c r="AG117">
        <v>3164</v>
      </c>
      <c r="AH117">
        <v>3353</v>
      </c>
      <c r="AI117">
        <v>3553</v>
      </c>
      <c r="AJ117" s="9">
        <f>(AF117-exterior_study!AF117)/exterior_study!AF117</f>
        <v>-6.7891373801916927E-2</v>
      </c>
      <c r="AK117" s="9">
        <f>(AG117-exterior_study!AG117)/exterior_study!AG117</f>
        <v>-5.1558752997601917E-2</v>
      </c>
      <c r="AL117" s="9">
        <f>(AH117-exterior_study!AH117)/exterior_study!AH117</f>
        <v>-4.879432624113475E-2</v>
      </c>
      <c r="AM117" s="9">
        <f>(AI117-exterior_study!AI117)/exterior_study!AI117</f>
        <v>-4.61744966442953E-2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5.2399999999999999E-3</v>
      </c>
      <c r="Q118">
        <v>4.3499999999999997E-3</v>
      </c>
      <c r="R118">
        <v>8.9700000000000005E-3</v>
      </c>
      <c r="S118">
        <v>3.47E-3</v>
      </c>
      <c r="T118">
        <v>2.97E-3</v>
      </c>
      <c r="U118">
        <v>2.97E-3</v>
      </c>
      <c r="V118">
        <v>3.0500000000000002E-3</v>
      </c>
      <c r="W118">
        <v>7.2300000000000003E-3</v>
      </c>
      <c r="X118">
        <v>7.2300000000000003E-3</v>
      </c>
      <c r="Y118">
        <v>2.97E-3</v>
      </c>
      <c r="Z118">
        <v>2.97E-3</v>
      </c>
      <c r="AA118">
        <v>2.97E-3</v>
      </c>
      <c r="AB118">
        <v>0.49949917466986787</v>
      </c>
      <c r="AC118">
        <v>5.8010002589541587</v>
      </c>
      <c r="AD118">
        <v>214.27199999999999</v>
      </c>
      <c r="AE118">
        <v>6.5000000000000002E-2</v>
      </c>
      <c r="AF118">
        <v>1108</v>
      </c>
      <c r="AG118">
        <v>2921</v>
      </c>
      <c r="AH118">
        <v>3095</v>
      </c>
      <c r="AI118">
        <v>3280</v>
      </c>
      <c r="AJ118" s="9">
        <f>(AF118-exterior_study!AF118)/exterior_study!AF118</f>
        <v>-6.9689336691855577E-2</v>
      </c>
      <c r="AK118" s="9">
        <f>(AG118-exterior_study!AG118)/exterior_study!AG118</f>
        <v>-5.131536213056187E-2</v>
      </c>
      <c r="AL118" s="9">
        <f>(AH118-exterior_study!AH118)/exterior_study!AH118</f>
        <v>-4.8862937922556852E-2</v>
      </c>
      <c r="AM118" s="9">
        <f>(AI118-exterior_study!AI118)/exterior_study!AI118</f>
        <v>-4.5956951716114018E-2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5.2399999999999999E-3</v>
      </c>
      <c r="Q119">
        <v>4.3499999999999997E-3</v>
      </c>
      <c r="R119">
        <v>8.9700000000000005E-3</v>
      </c>
      <c r="S119">
        <v>3.47E-3</v>
      </c>
      <c r="T119">
        <v>2.97E-3</v>
      </c>
      <c r="U119">
        <v>2.97E-3</v>
      </c>
      <c r="V119">
        <v>3.0500000000000002E-3</v>
      </c>
      <c r="W119">
        <v>7.2300000000000003E-3</v>
      </c>
      <c r="X119">
        <v>7.2300000000000003E-3</v>
      </c>
      <c r="Y119">
        <v>2.97E-3</v>
      </c>
      <c r="Z119">
        <v>2.97E-3</v>
      </c>
      <c r="AA119">
        <v>2.97E-3</v>
      </c>
      <c r="AB119">
        <v>0.49949917466986787</v>
      </c>
      <c r="AC119">
        <v>5.8010002589541587</v>
      </c>
      <c r="AD119">
        <v>214.27199999999999</v>
      </c>
      <c r="AE119">
        <v>7.0000000000000007E-2</v>
      </c>
      <c r="AF119">
        <v>1054</v>
      </c>
      <c r="AG119">
        <v>2712</v>
      </c>
      <c r="AH119">
        <v>2874</v>
      </c>
      <c r="AI119">
        <v>3046</v>
      </c>
      <c r="AJ119" s="9">
        <f>(AF119-exterior_study!AF119)/exterior_study!AF119</f>
        <v>-7.0546737213403876E-2</v>
      </c>
      <c r="AK119" s="9">
        <f>(AG119-exterior_study!AG119)/exterior_study!AG119</f>
        <v>-5.1416579223504719E-2</v>
      </c>
      <c r="AL119" s="9">
        <f>(AH119-exterior_study!AH119)/exterior_study!AH119</f>
        <v>-4.8659384309831182E-2</v>
      </c>
      <c r="AM119" s="9">
        <f>(AI119-exterior_study!AI119)/exterior_study!AI119</f>
        <v>-4.6038208581271528E-2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5.1700000000000001E-3</v>
      </c>
      <c r="Q120">
        <v>4.3E-3</v>
      </c>
      <c r="R120">
        <v>8.8800000000000007E-3</v>
      </c>
      <c r="S120">
        <v>3.4299999999999999E-3</v>
      </c>
      <c r="T120">
        <v>2.97E-3</v>
      </c>
      <c r="U120">
        <v>2.97E-3</v>
      </c>
      <c r="V120">
        <v>3.0200000000000001E-3</v>
      </c>
      <c r="W120">
        <v>7.1399999999999996E-3</v>
      </c>
      <c r="X120">
        <v>7.1399999999999996E-3</v>
      </c>
      <c r="Y120">
        <v>2.97E-3</v>
      </c>
      <c r="Z120">
        <v>2.97E-3</v>
      </c>
      <c r="AA120">
        <v>2.97E-3</v>
      </c>
      <c r="AB120">
        <v>0.50049091064997431</v>
      </c>
      <c r="AC120">
        <v>5.8067562323184703</v>
      </c>
      <c r="AD120">
        <v>214.27199999999999</v>
      </c>
      <c r="AE120">
        <v>0.03</v>
      </c>
      <c r="AF120">
        <v>1644</v>
      </c>
      <c r="AG120">
        <v>6317</v>
      </c>
      <c r="AH120">
        <v>6694</v>
      </c>
      <c r="AI120">
        <v>7095</v>
      </c>
      <c r="AJ120" s="9">
        <f>(AF120-exterior_study!AF120)/exterior_study!AF120</f>
        <v>-5.6257175660160738E-2</v>
      </c>
      <c r="AK120" s="9">
        <f>(AG120-exterior_study!AG120)/exterior_study!AG120</f>
        <v>-5.1216581556022829E-2</v>
      </c>
      <c r="AL120" s="9">
        <f>(AH120-exterior_study!AH120)/exterior_study!AH120</f>
        <v>-4.8742361801904222E-2</v>
      </c>
      <c r="AM120" s="9">
        <f>(AI120-exterior_study!AI120)/exterior_study!AI120</f>
        <v>-4.5986284792254944E-2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5.1700000000000001E-3</v>
      </c>
      <c r="Q121">
        <v>4.3E-3</v>
      </c>
      <c r="R121">
        <v>8.8800000000000007E-3</v>
      </c>
      <c r="S121">
        <v>3.4299999999999999E-3</v>
      </c>
      <c r="T121">
        <v>2.97E-3</v>
      </c>
      <c r="U121">
        <v>2.97E-3</v>
      </c>
      <c r="V121">
        <v>3.0200000000000001E-3</v>
      </c>
      <c r="W121">
        <v>7.1399999999999996E-3</v>
      </c>
      <c r="X121">
        <v>7.1399999999999996E-3</v>
      </c>
      <c r="Y121">
        <v>2.97E-3</v>
      </c>
      <c r="Z121">
        <v>2.97E-3</v>
      </c>
      <c r="AA121">
        <v>2.97E-3</v>
      </c>
      <c r="AB121">
        <v>0.50049091064997431</v>
      </c>
      <c r="AC121">
        <v>5.8067562323184703</v>
      </c>
      <c r="AD121">
        <v>214.27199999999999</v>
      </c>
      <c r="AE121">
        <v>3.5000000000000003E-2</v>
      </c>
      <c r="AF121">
        <v>1546</v>
      </c>
      <c r="AG121">
        <v>5414</v>
      </c>
      <c r="AH121">
        <v>5738</v>
      </c>
      <c r="AI121">
        <v>6081</v>
      </c>
      <c r="AJ121" s="9">
        <f>(AF121-exterior_study!AF121)/exterior_study!AF121</f>
        <v>-5.7891529555149299E-2</v>
      </c>
      <c r="AK121" s="9">
        <f>(AG121-exterior_study!AG121)/exterior_study!AG121</f>
        <v>-5.1340459085333801E-2</v>
      </c>
      <c r="AL121" s="9">
        <f>(AH121-exterior_study!AH121)/exterior_study!AH121</f>
        <v>-4.8740053050397879E-2</v>
      </c>
      <c r="AM121" s="9">
        <f>(AI121-exterior_study!AI121)/exterior_study!AI121</f>
        <v>-4.6117647058823527E-2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5.1700000000000001E-3</v>
      </c>
      <c r="Q122">
        <v>4.3E-3</v>
      </c>
      <c r="R122">
        <v>8.8800000000000007E-3</v>
      </c>
      <c r="S122">
        <v>3.4299999999999999E-3</v>
      </c>
      <c r="T122">
        <v>2.97E-3</v>
      </c>
      <c r="U122">
        <v>2.97E-3</v>
      </c>
      <c r="V122">
        <v>3.0200000000000001E-3</v>
      </c>
      <c r="W122">
        <v>7.1399999999999996E-3</v>
      </c>
      <c r="X122">
        <v>7.1399999999999996E-3</v>
      </c>
      <c r="Y122">
        <v>2.97E-3</v>
      </c>
      <c r="Z122">
        <v>2.97E-3</v>
      </c>
      <c r="AA122">
        <v>2.97E-3</v>
      </c>
      <c r="AB122">
        <v>0.50049091064997431</v>
      </c>
      <c r="AC122">
        <v>5.8067562323184703</v>
      </c>
      <c r="AD122">
        <v>214.27199999999999</v>
      </c>
      <c r="AE122">
        <v>0.04</v>
      </c>
      <c r="AF122">
        <v>1456</v>
      </c>
      <c r="AG122">
        <v>4737</v>
      </c>
      <c r="AH122">
        <v>5021</v>
      </c>
      <c r="AI122">
        <v>5321</v>
      </c>
      <c r="AJ122" s="9">
        <f>(AF122-exterior_study!AF122)/exterior_study!AF122</f>
        <v>-6.0645161290322581E-2</v>
      </c>
      <c r="AK122" s="9">
        <f>(AG122-exterior_study!AG122)/exterior_study!AG122</f>
        <v>-5.1461754104925914E-2</v>
      </c>
      <c r="AL122" s="9">
        <f>(AH122-exterior_study!AH122)/exterior_study!AH122</f>
        <v>-4.8692686623721108E-2</v>
      </c>
      <c r="AM122" s="9">
        <f>(AI122-exterior_study!AI122)/exterior_study!AI122</f>
        <v>-4.6073861599139475E-2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5.1700000000000001E-3</v>
      </c>
      <c r="Q123">
        <v>4.3E-3</v>
      </c>
      <c r="R123">
        <v>8.8800000000000007E-3</v>
      </c>
      <c r="S123">
        <v>3.4299999999999999E-3</v>
      </c>
      <c r="T123">
        <v>2.97E-3</v>
      </c>
      <c r="U123">
        <v>2.97E-3</v>
      </c>
      <c r="V123">
        <v>3.0200000000000001E-3</v>
      </c>
      <c r="W123">
        <v>7.1399999999999996E-3</v>
      </c>
      <c r="X123">
        <v>7.1399999999999996E-3</v>
      </c>
      <c r="Y123">
        <v>2.97E-3</v>
      </c>
      <c r="Z123">
        <v>2.97E-3</v>
      </c>
      <c r="AA123">
        <v>2.97E-3</v>
      </c>
      <c r="AB123">
        <v>0.50049091064997431</v>
      </c>
      <c r="AC123">
        <v>5.8067562323184703</v>
      </c>
      <c r="AD123">
        <v>214.27199999999999</v>
      </c>
      <c r="AE123">
        <v>4.4999999999999998E-2</v>
      </c>
      <c r="AF123">
        <v>1373</v>
      </c>
      <c r="AG123">
        <v>4211</v>
      </c>
      <c r="AH123">
        <v>4463</v>
      </c>
      <c r="AI123">
        <v>4730</v>
      </c>
      <c r="AJ123" s="9">
        <f>(AF123-exterior_study!AF123)/exterior_study!AF123</f>
        <v>-6.2798634812286688E-2</v>
      </c>
      <c r="AK123" s="9">
        <f>(AG123-exterior_study!AG123)/exterior_study!AG123</f>
        <v>-5.1362919576481189E-2</v>
      </c>
      <c r="AL123" s="9">
        <f>(AH123-exterior_study!AH123)/exterior_study!AH123</f>
        <v>-4.8603709230441272E-2</v>
      </c>
      <c r="AM123" s="9">
        <f>(AI123-exterior_study!AI123)/exterior_study!AI123</f>
        <v>-4.5986284792254944E-2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5.1700000000000001E-3</v>
      </c>
      <c r="Q124">
        <v>4.3E-3</v>
      </c>
      <c r="R124">
        <v>8.8800000000000007E-3</v>
      </c>
      <c r="S124">
        <v>3.4299999999999999E-3</v>
      </c>
      <c r="T124">
        <v>2.97E-3</v>
      </c>
      <c r="U124">
        <v>2.97E-3</v>
      </c>
      <c r="V124">
        <v>3.0200000000000001E-3</v>
      </c>
      <c r="W124">
        <v>7.1399999999999996E-3</v>
      </c>
      <c r="X124">
        <v>7.1399999999999996E-3</v>
      </c>
      <c r="Y124">
        <v>2.97E-3</v>
      </c>
      <c r="Z124">
        <v>2.97E-3</v>
      </c>
      <c r="AA124">
        <v>2.97E-3</v>
      </c>
      <c r="AB124">
        <v>0.50049091064997431</v>
      </c>
      <c r="AC124">
        <v>5.8067562323184703</v>
      </c>
      <c r="AD124">
        <v>214.27199999999999</v>
      </c>
      <c r="AE124">
        <v>0.05</v>
      </c>
      <c r="AF124">
        <v>1298</v>
      </c>
      <c r="AG124">
        <v>3790</v>
      </c>
      <c r="AH124">
        <v>4017</v>
      </c>
      <c r="AI124">
        <v>4257</v>
      </c>
      <c r="AJ124" s="9">
        <f>(AF124-exterior_study!AF124)/exterior_study!AF124</f>
        <v>-6.4167267483777934E-2</v>
      </c>
      <c r="AK124" s="9">
        <f>(AG124-exterior_study!AG124)/exterior_study!AG124</f>
        <v>-5.1314142678347933E-2</v>
      </c>
      <c r="AL124" s="9">
        <f>(AH124-exterior_study!AH124)/exterior_study!AH124</f>
        <v>-4.8555187115111323E-2</v>
      </c>
      <c r="AM124" s="9">
        <f>(AI124-exterior_study!AI124)/exterior_study!AI124</f>
        <v>-4.5943523083818917E-2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5.1700000000000001E-3</v>
      </c>
      <c r="Q125">
        <v>4.3E-3</v>
      </c>
      <c r="R125">
        <v>8.8800000000000007E-3</v>
      </c>
      <c r="S125">
        <v>3.4299999999999999E-3</v>
      </c>
      <c r="T125">
        <v>2.97E-3</v>
      </c>
      <c r="U125">
        <v>2.97E-3</v>
      </c>
      <c r="V125">
        <v>3.0200000000000001E-3</v>
      </c>
      <c r="W125">
        <v>7.1399999999999996E-3</v>
      </c>
      <c r="X125">
        <v>7.1399999999999996E-3</v>
      </c>
      <c r="Y125">
        <v>2.97E-3</v>
      </c>
      <c r="Z125">
        <v>2.97E-3</v>
      </c>
      <c r="AA125">
        <v>2.97E-3</v>
      </c>
      <c r="AB125">
        <v>0.50049091064997431</v>
      </c>
      <c r="AC125">
        <v>5.8067562323184703</v>
      </c>
      <c r="AD125">
        <v>214.27199999999999</v>
      </c>
      <c r="AE125">
        <v>5.5E-2</v>
      </c>
      <c r="AF125">
        <v>1228</v>
      </c>
      <c r="AG125">
        <v>3445</v>
      </c>
      <c r="AH125">
        <v>3652</v>
      </c>
      <c r="AI125">
        <v>3870</v>
      </c>
      <c r="AJ125" s="9">
        <f>(AF125-exterior_study!AF125)/exterior_study!AF125</f>
        <v>-6.6159695817490496E-2</v>
      </c>
      <c r="AK125" s="9">
        <f>(AG125-exterior_study!AG125)/exterior_study!AG125</f>
        <v>-5.1486784140969161E-2</v>
      </c>
      <c r="AL125" s="9">
        <f>(AH125-exterior_study!AH125)/exterior_study!AH125</f>
        <v>-4.8462741010943201E-2</v>
      </c>
      <c r="AM125" s="9">
        <f>(AI125-exterior_study!AI125)/exterior_study!AI125</f>
        <v>-4.609317229479911E-2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5.1700000000000001E-3</v>
      </c>
      <c r="Q126">
        <v>4.3E-3</v>
      </c>
      <c r="R126">
        <v>8.8800000000000007E-3</v>
      </c>
      <c r="S126">
        <v>3.4299999999999999E-3</v>
      </c>
      <c r="T126">
        <v>2.97E-3</v>
      </c>
      <c r="U126">
        <v>2.97E-3</v>
      </c>
      <c r="V126">
        <v>3.0200000000000001E-3</v>
      </c>
      <c r="W126">
        <v>7.1399999999999996E-3</v>
      </c>
      <c r="X126">
        <v>7.1399999999999996E-3</v>
      </c>
      <c r="Y126">
        <v>2.97E-3</v>
      </c>
      <c r="Z126">
        <v>2.97E-3</v>
      </c>
      <c r="AA126">
        <v>2.97E-3</v>
      </c>
      <c r="AB126">
        <v>0.50049091064997431</v>
      </c>
      <c r="AC126">
        <v>5.8067562323184703</v>
      </c>
      <c r="AD126">
        <v>214.27199999999999</v>
      </c>
      <c r="AE126">
        <v>0.06</v>
      </c>
      <c r="AF126">
        <v>1164</v>
      </c>
      <c r="AG126">
        <v>3158</v>
      </c>
      <c r="AH126">
        <v>3347</v>
      </c>
      <c r="AI126">
        <v>3547</v>
      </c>
      <c r="AJ126" s="9">
        <f>(AF126-exterior_study!AF126)/exterior_study!AF126</f>
        <v>-6.8054443554843871E-2</v>
      </c>
      <c r="AK126" s="9">
        <f>(AG126-exterior_study!AG126)/exterior_study!AG126</f>
        <v>-5.1366776809852806E-2</v>
      </c>
      <c r="AL126" s="9">
        <f>(AH126-exterior_study!AH126)/exterior_study!AH126</f>
        <v>-4.8607163160886868E-2</v>
      </c>
      <c r="AM126" s="9">
        <f>(AI126-exterior_study!AI126)/exterior_study!AI126</f>
        <v>-4.624899166442592E-2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5.1700000000000001E-3</v>
      </c>
      <c r="Q127">
        <v>4.3E-3</v>
      </c>
      <c r="R127">
        <v>8.8800000000000007E-3</v>
      </c>
      <c r="S127">
        <v>3.4299999999999999E-3</v>
      </c>
      <c r="T127">
        <v>2.97E-3</v>
      </c>
      <c r="U127">
        <v>2.97E-3</v>
      </c>
      <c r="V127">
        <v>3.0200000000000001E-3</v>
      </c>
      <c r="W127">
        <v>7.1399999999999996E-3</v>
      </c>
      <c r="X127">
        <v>7.1399999999999996E-3</v>
      </c>
      <c r="Y127">
        <v>2.97E-3</v>
      </c>
      <c r="Z127">
        <v>2.97E-3</v>
      </c>
      <c r="AA127">
        <v>2.97E-3</v>
      </c>
      <c r="AB127">
        <v>0.50049091064997431</v>
      </c>
      <c r="AC127">
        <v>5.8067562323184703</v>
      </c>
      <c r="AD127">
        <v>214.27199999999999</v>
      </c>
      <c r="AE127">
        <v>6.5000000000000002E-2</v>
      </c>
      <c r="AF127">
        <v>1105</v>
      </c>
      <c r="AG127">
        <v>2915</v>
      </c>
      <c r="AH127">
        <v>3090</v>
      </c>
      <c r="AI127">
        <v>3275</v>
      </c>
      <c r="AJ127" s="9">
        <f>(AF127-exterior_study!AF127)/exterior_study!AF127</f>
        <v>-6.9865319865319866E-2</v>
      </c>
      <c r="AK127" s="9">
        <f>(AG127-exterior_study!AG127)/exterior_study!AG127</f>
        <v>-5.1415554832411323E-2</v>
      </c>
      <c r="AL127" s="9">
        <f>(AH127-exterior_study!AH127)/exterior_study!AH127</f>
        <v>-4.8645320197044338E-2</v>
      </c>
      <c r="AM127" s="9">
        <f>(AI127-exterior_study!AI127)/exterior_study!AI127</f>
        <v>-4.5745920745920744E-2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5.1700000000000001E-3</v>
      </c>
      <c r="Q128">
        <v>4.3E-3</v>
      </c>
      <c r="R128">
        <v>8.8800000000000007E-3</v>
      </c>
      <c r="S128">
        <v>3.4299999999999999E-3</v>
      </c>
      <c r="T128">
        <v>2.97E-3</v>
      </c>
      <c r="U128">
        <v>2.97E-3</v>
      </c>
      <c r="V128">
        <v>3.0200000000000001E-3</v>
      </c>
      <c r="W128">
        <v>7.1399999999999996E-3</v>
      </c>
      <c r="X128">
        <v>7.1399999999999996E-3</v>
      </c>
      <c r="Y128">
        <v>2.97E-3</v>
      </c>
      <c r="Z128">
        <v>2.97E-3</v>
      </c>
      <c r="AA128">
        <v>2.97E-3</v>
      </c>
      <c r="AB128">
        <v>0.50049091064997431</v>
      </c>
      <c r="AC128">
        <v>5.8067562323184703</v>
      </c>
      <c r="AD128">
        <v>214.27199999999999</v>
      </c>
      <c r="AE128">
        <v>7.0000000000000007E-2</v>
      </c>
      <c r="AF128">
        <v>1051</v>
      </c>
      <c r="AG128">
        <v>2707</v>
      </c>
      <c r="AH128">
        <v>2869</v>
      </c>
      <c r="AI128">
        <v>3041</v>
      </c>
      <c r="AJ128" s="9">
        <f>(AF128-exterior_study!AF128)/exterior_study!AF128</f>
        <v>-7.0733863837312116E-2</v>
      </c>
      <c r="AK128" s="9">
        <f>(AG128-exterior_study!AG128)/exterior_study!AG128</f>
        <v>-5.1506657323055358E-2</v>
      </c>
      <c r="AL128" s="9">
        <f>(AH128-exterior_study!AH128)/exterior_study!AH128</f>
        <v>-4.8740053050397879E-2</v>
      </c>
      <c r="AM128" s="9">
        <f>(AI128-exterior_study!AI128)/exterior_study!AI128</f>
        <v>-4.5811107624725449E-2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5.13E-3</v>
      </c>
      <c r="Q129">
        <v>4.2599999999999999E-3</v>
      </c>
      <c r="R129">
        <v>8.77E-3</v>
      </c>
      <c r="S129">
        <v>3.4099999999999998E-3</v>
      </c>
      <c r="T129">
        <v>2.97E-3</v>
      </c>
      <c r="U129">
        <v>2.97E-3</v>
      </c>
      <c r="V129">
        <v>2.98E-3</v>
      </c>
      <c r="W129">
        <v>7.0600000000000003E-3</v>
      </c>
      <c r="X129">
        <v>7.0600000000000003E-3</v>
      </c>
      <c r="Y129">
        <v>2.97E-3</v>
      </c>
      <c r="Z129">
        <v>2.97E-3</v>
      </c>
      <c r="AA129">
        <v>2.97E-3</v>
      </c>
      <c r="AB129">
        <v>0.50179804064482936</v>
      </c>
      <c r="AC129">
        <v>5.8143340281684912</v>
      </c>
      <c r="AD129">
        <v>214.27199999999999</v>
      </c>
      <c r="AE129">
        <v>0.03</v>
      </c>
      <c r="AF129">
        <v>1644</v>
      </c>
      <c r="AG129">
        <v>6317</v>
      </c>
      <c r="AH129">
        <v>6694</v>
      </c>
      <c r="AI129">
        <v>7095</v>
      </c>
      <c r="AJ129" s="9">
        <f>(AF129-exterior_study!AF129)/exterior_study!AF129</f>
        <v>-5.6257175660160738E-2</v>
      </c>
      <c r="AK129" s="9">
        <f>(AG129-exterior_study!AG129)/exterior_study!AG129</f>
        <v>-5.1216581556022829E-2</v>
      </c>
      <c r="AL129" s="9">
        <f>(AH129-exterior_study!AH129)/exterior_study!AH129</f>
        <v>-4.8742361801904222E-2</v>
      </c>
      <c r="AM129" s="9">
        <f>(AI129-exterior_study!AI129)/exterior_study!AI129</f>
        <v>-4.5986284792254944E-2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5.13E-3</v>
      </c>
      <c r="Q130">
        <v>4.2599999999999999E-3</v>
      </c>
      <c r="R130">
        <v>8.77E-3</v>
      </c>
      <c r="S130">
        <v>3.4099999999999998E-3</v>
      </c>
      <c r="T130">
        <v>2.97E-3</v>
      </c>
      <c r="U130">
        <v>2.97E-3</v>
      </c>
      <c r="V130">
        <v>2.98E-3</v>
      </c>
      <c r="W130">
        <v>7.0600000000000003E-3</v>
      </c>
      <c r="X130">
        <v>7.0600000000000003E-3</v>
      </c>
      <c r="Y130">
        <v>2.97E-3</v>
      </c>
      <c r="Z130">
        <v>2.97E-3</v>
      </c>
      <c r="AA130">
        <v>2.97E-3</v>
      </c>
      <c r="AB130">
        <v>0.50179804064482936</v>
      </c>
      <c r="AC130">
        <v>5.8143340281684912</v>
      </c>
      <c r="AD130">
        <v>214.27199999999999</v>
      </c>
      <c r="AE130">
        <v>3.5000000000000003E-2</v>
      </c>
      <c r="AF130">
        <v>1546</v>
      </c>
      <c r="AG130">
        <v>5414</v>
      </c>
      <c r="AH130">
        <v>5738</v>
      </c>
      <c r="AI130">
        <v>6081</v>
      </c>
      <c r="AJ130" s="9">
        <f>(AF130-exterior_study!AF130)/exterior_study!AF130</f>
        <v>-5.7891529555149299E-2</v>
      </c>
      <c r="AK130" s="9">
        <f>(AG130-exterior_study!AG130)/exterior_study!AG130</f>
        <v>-5.1340459085333801E-2</v>
      </c>
      <c r="AL130" s="9">
        <f>(AH130-exterior_study!AH130)/exterior_study!AH130</f>
        <v>-4.8740053050397879E-2</v>
      </c>
      <c r="AM130" s="9">
        <f>(AI130-exterior_study!AI130)/exterior_study!AI130</f>
        <v>-4.6117647058823527E-2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5.13E-3</v>
      </c>
      <c r="Q131">
        <v>4.2599999999999999E-3</v>
      </c>
      <c r="R131">
        <v>8.77E-3</v>
      </c>
      <c r="S131">
        <v>3.4099999999999998E-3</v>
      </c>
      <c r="T131">
        <v>2.97E-3</v>
      </c>
      <c r="U131">
        <v>2.97E-3</v>
      </c>
      <c r="V131">
        <v>2.98E-3</v>
      </c>
      <c r="W131">
        <v>7.0600000000000003E-3</v>
      </c>
      <c r="X131">
        <v>7.0600000000000003E-3</v>
      </c>
      <c r="Y131">
        <v>2.97E-3</v>
      </c>
      <c r="Z131">
        <v>2.97E-3</v>
      </c>
      <c r="AA131">
        <v>2.97E-3</v>
      </c>
      <c r="AB131">
        <v>0.50179804064482936</v>
      </c>
      <c r="AC131">
        <v>5.8143340281684912</v>
      </c>
      <c r="AD131">
        <v>214.27199999999999</v>
      </c>
      <c r="AE131">
        <v>0.04</v>
      </c>
      <c r="AF131">
        <v>1456</v>
      </c>
      <c r="AG131">
        <v>4737</v>
      </c>
      <c r="AH131">
        <v>5021</v>
      </c>
      <c r="AI131">
        <v>5321</v>
      </c>
      <c r="AJ131" s="9">
        <f>(AF131-exterior_study!AF131)/exterior_study!AF131</f>
        <v>-6.0645161290322581E-2</v>
      </c>
      <c r="AK131" s="9">
        <f>(AG131-exterior_study!AG131)/exterior_study!AG131</f>
        <v>-5.1461754104925914E-2</v>
      </c>
      <c r="AL131" s="9">
        <f>(AH131-exterior_study!AH131)/exterior_study!AH131</f>
        <v>-4.8692686623721108E-2</v>
      </c>
      <c r="AM131" s="9">
        <f>(AI131-exterior_study!AI131)/exterior_study!AI131</f>
        <v>-4.6073861599139475E-2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5.13E-3</v>
      </c>
      <c r="Q132">
        <v>4.2599999999999999E-3</v>
      </c>
      <c r="R132">
        <v>8.77E-3</v>
      </c>
      <c r="S132">
        <v>3.4099999999999998E-3</v>
      </c>
      <c r="T132">
        <v>2.97E-3</v>
      </c>
      <c r="U132">
        <v>2.97E-3</v>
      </c>
      <c r="V132">
        <v>2.98E-3</v>
      </c>
      <c r="W132">
        <v>7.0600000000000003E-3</v>
      </c>
      <c r="X132">
        <v>7.0600000000000003E-3</v>
      </c>
      <c r="Y132">
        <v>2.97E-3</v>
      </c>
      <c r="Z132">
        <v>2.97E-3</v>
      </c>
      <c r="AA132">
        <v>2.97E-3</v>
      </c>
      <c r="AB132">
        <v>0.50179804064482936</v>
      </c>
      <c r="AC132">
        <v>5.8143340281684912</v>
      </c>
      <c r="AD132">
        <v>214.27199999999999</v>
      </c>
      <c r="AE132">
        <v>4.4999999999999998E-2</v>
      </c>
      <c r="AF132">
        <v>1373</v>
      </c>
      <c r="AG132">
        <v>4211</v>
      </c>
      <c r="AH132">
        <v>4463</v>
      </c>
      <c r="AI132">
        <v>4730</v>
      </c>
      <c r="AJ132" s="9">
        <f>(AF132-exterior_study!AF132)/exterior_study!AF132</f>
        <v>-6.2798634812286688E-2</v>
      </c>
      <c r="AK132" s="9">
        <f>(AG132-exterior_study!AG132)/exterior_study!AG132</f>
        <v>-5.1362919576481189E-2</v>
      </c>
      <c r="AL132" s="9">
        <f>(AH132-exterior_study!AH132)/exterior_study!AH132</f>
        <v>-4.8603709230441272E-2</v>
      </c>
      <c r="AM132" s="9">
        <f>(AI132-exterior_study!AI132)/exterior_study!AI132</f>
        <v>-4.5986284792254944E-2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5.13E-3</v>
      </c>
      <c r="Q133">
        <v>4.2599999999999999E-3</v>
      </c>
      <c r="R133">
        <v>8.77E-3</v>
      </c>
      <c r="S133">
        <v>3.4099999999999998E-3</v>
      </c>
      <c r="T133">
        <v>2.97E-3</v>
      </c>
      <c r="U133">
        <v>2.97E-3</v>
      </c>
      <c r="V133">
        <v>2.98E-3</v>
      </c>
      <c r="W133">
        <v>7.0600000000000003E-3</v>
      </c>
      <c r="X133">
        <v>7.0600000000000003E-3</v>
      </c>
      <c r="Y133">
        <v>2.97E-3</v>
      </c>
      <c r="Z133">
        <v>2.97E-3</v>
      </c>
      <c r="AA133">
        <v>2.97E-3</v>
      </c>
      <c r="AB133">
        <v>0.50179804064482936</v>
      </c>
      <c r="AC133">
        <v>5.8143340281684912</v>
      </c>
      <c r="AD133">
        <v>214.27199999999999</v>
      </c>
      <c r="AE133">
        <v>0.05</v>
      </c>
      <c r="AF133">
        <v>1298</v>
      </c>
      <c r="AG133">
        <v>3790</v>
      </c>
      <c r="AH133">
        <v>4017</v>
      </c>
      <c r="AI133">
        <v>4257</v>
      </c>
      <c r="AJ133" s="9">
        <f>(AF133-exterior_study!AF133)/exterior_study!AF133</f>
        <v>-6.4167267483777934E-2</v>
      </c>
      <c r="AK133" s="9">
        <f>(AG133-exterior_study!AG133)/exterior_study!AG133</f>
        <v>-5.1314142678347933E-2</v>
      </c>
      <c r="AL133" s="9">
        <f>(AH133-exterior_study!AH133)/exterior_study!AH133</f>
        <v>-4.8555187115111323E-2</v>
      </c>
      <c r="AM133" s="9">
        <f>(AI133-exterior_study!AI133)/exterior_study!AI133</f>
        <v>-4.5943523083818917E-2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5.13E-3</v>
      </c>
      <c r="Q134">
        <v>4.2599999999999999E-3</v>
      </c>
      <c r="R134">
        <v>8.77E-3</v>
      </c>
      <c r="S134">
        <v>3.4099999999999998E-3</v>
      </c>
      <c r="T134">
        <v>2.97E-3</v>
      </c>
      <c r="U134">
        <v>2.97E-3</v>
      </c>
      <c r="V134">
        <v>2.98E-3</v>
      </c>
      <c r="W134">
        <v>7.0600000000000003E-3</v>
      </c>
      <c r="X134">
        <v>7.0600000000000003E-3</v>
      </c>
      <c r="Y134">
        <v>2.97E-3</v>
      </c>
      <c r="Z134">
        <v>2.97E-3</v>
      </c>
      <c r="AA134">
        <v>2.97E-3</v>
      </c>
      <c r="AB134">
        <v>0.50179804064482936</v>
      </c>
      <c r="AC134">
        <v>5.8143340281684912</v>
      </c>
      <c r="AD134">
        <v>214.27199999999999</v>
      </c>
      <c r="AE134">
        <v>5.5E-2</v>
      </c>
      <c r="AF134">
        <v>1228</v>
      </c>
      <c r="AG134">
        <v>3445</v>
      </c>
      <c r="AH134">
        <v>3652</v>
      </c>
      <c r="AI134">
        <v>3870</v>
      </c>
      <c r="AJ134" s="9">
        <f>(AF134-exterior_study!AF134)/exterior_study!AF134</f>
        <v>-6.6159695817490496E-2</v>
      </c>
      <c r="AK134" s="9">
        <f>(AG134-exterior_study!AG134)/exterior_study!AG134</f>
        <v>-5.1486784140969161E-2</v>
      </c>
      <c r="AL134" s="9">
        <f>(AH134-exterior_study!AH134)/exterior_study!AH134</f>
        <v>-4.8462741010943201E-2</v>
      </c>
      <c r="AM134" s="9">
        <f>(AI134-exterior_study!AI134)/exterior_study!AI134</f>
        <v>-4.609317229479911E-2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5.13E-3</v>
      </c>
      <c r="Q135">
        <v>4.2599999999999999E-3</v>
      </c>
      <c r="R135">
        <v>8.77E-3</v>
      </c>
      <c r="S135">
        <v>3.4099999999999998E-3</v>
      </c>
      <c r="T135">
        <v>2.97E-3</v>
      </c>
      <c r="U135">
        <v>2.97E-3</v>
      </c>
      <c r="V135">
        <v>2.98E-3</v>
      </c>
      <c r="W135">
        <v>7.0600000000000003E-3</v>
      </c>
      <c r="X135">
        <v>7.0600000000000003E-3</v>
      </c>
      <c r="Y135">
        <v>2.97E-3</v>
      </c>
      <c r="Z135">
        <v>2.97E-3</v>
      </c>
      <c r="AA135">
        <v>2.97E-3</v>
      </c>
      <c r="AB135">
        <v>0.50179804064482936</v>
      </c>
      <c r="AC135">
        <v>5.8143340281684912</v>
      </c>
      <c r="AD135">
        <v>214.27199999999999</v>
      </c>
      <c r="AE135">
        <v>0.06</v>
      </c>
      <c r="AF135">
        <v>1164</v>
      </c>
      <c r="AG135">
        <v>3158</v>
      </c>
      <c r="AH135">
        <v>3347</v>
      </c>
      <c r="AI135">
        <v>3547</v>
      </c>
      <c r="AJ135" s="9">
        <f>(AF135-exterior_study!AF135)/exterior_study!AF135</f>
        <v>-6.8054443554843871E-2</v>
      </c>
      <c r="AK135" s="9">
        <f>(AG135-exterior_study!AG135)/exterior_study!AG135</f>
        <v>-5.1366776809852806E-2</v>
      </c>
      <c r="AL135" s="9">
        <f>(AH135-exterior_study!AH135)/exterior_study!AH135</f>
        <v>-4.8607163160886868E-2</v>
      </c>
      <c r="AM135" s="9">
        <f>(AI135-exterior_study!AI135)/exterior_study!AI135</f>
        <v>-4.624899166442592E-2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5.13E-3</v>
      </c>
      <c r="Q136">
        <v>4.2599999999999999E-3</v>
      </c>
      <c r="R136">
        <v>8.77E-3</v>
      </c>
      <c r="S136">
        <v>3.4099999999999998E-3</v>
      </c>
      <c r="T136">
        <v>2.97E-3</v>
      </c>
      <c r="U136">
        <v>2.97E-3</v>
      </c>
      <c r="V136">
        <v>2.98E-3</v>
      </c>
      <c r="W136">
        <v>7.0600000000000003E-3</v>
      </c>
      <c r="X136">
        <v>7.0600000000000003E-3</v>
      </c>
      <c r="Y136">
        <v>2.97E-3</v>
      </c>
      <c r="Z136">
        <v>2.97E-3</v>
      </c>
      <c r="AA136">
        <v>2.97E-3</v>
      </c>
      <c r="AB136">
        <v>0.50179804064482936</v>
      </c>
      <c r="AC136">
        <v>5.8143340281684912</v>
      </c>
      <c r="AD136">
        <v>214.27199999999999</v>
      </c>
      <c r="AE136">
        <v>6.5000000000000002E-2</v>
      </c>
      <c r="AF136">
        <v>1105</v>
      </c>
      <c r="AG136">
        <v>2915</v>
      </c>
      <c r="AH136">
        <v>3090</v>
      </c>
      <c r="AI136">
        <v>3275</v>
      </c>
      <c r="AJ136" s="9">
        <f>(AF136-exterior_study!AF136)/exterior_study!AF136</f>
        <v>-6.9865319865319866E-2</v>
      </c>
      <c r="AK136" s="9">
        <f>(AG136-exterior_study!AG136)/exterior_study!AG136</f>
        <v>-5.1415554832411323E-2</v>
      </c>
      <c r="AL136" s="9">
        <f>(AH136-exterior_study!AH136)/exterior_study!AH136</f>
        <v>-4.8645320197044338E-2</v>
      </c>
      <c r="AM136" s="9">
        <f>(AI136-exterior_study!AI136)/exterior_study!AI136</f>
        <v>-4.5745920745920744E-2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5.13E-3</v>
      </c>
      <c r="Q137">
        <v>4.2599999999999999E-3</v>
      </c>
      <c r="R137">
        <v>8.77E-3</v>
      </c>
      <c r="S137">
        <v>3.4099999999999998E-3</v>
      </c>
      <c r="T137">
        <v>2.97E-3</v>
      </c>
      <c r="U137">
        <v>2.97E-3</v>
      </c>
      <c r="V137">
        <v>2.98E-3</v>
      </c>
      <c r="W137">
        <v>7.0600000000000003E-3</v>
      </c>
      <c r="X137">
        <v>7.0600000000000003E-3</v>
      </c>
      <c r="Y137">
        <v>2.97E-3</v>
      </c>
      <c r="Z137">
        <v>2.97E-3</v>
      </c>
      <c r="AA137">
        <v>2.97E-3</v>
      </c>
      <c r="AB137">
        <v>0.50179804064482936</v>
      </c>
      <c r="AC137">
        <v>5.8143340281684912</v>
      </c>
      <c r="AD137">
        <v>214.27199999999999</v>
      </c>
      <c r="AE137">
        <v>7.0000000000000007E-2</v>
      </c>
      <c r="AF137">
        <v>1051</v>
      </c>
      <c r="AG137">
        <v>2707</v>
      </c>
      <c r="AH137">
        <v>2869</v>
      </c>
      <c r="AI137">
        <v>3041</v>
      </c>
      <c r="AJ137" s="9">
        <f>(AF137-exterior_study!AF137)/exterior_study!AF137</f>
        <v>-7.0733863837312116E-2</v>
      </c>
      <c r="AK137" s="9">
        <f>(AG137-exterior_study!AG137)/exterior_study!AG137</f>
        <v>-5.1506657323055358E-2</v>
      </c>
      <c r="AL137" s="9">
        <f>(AH137-exterior_study!AH137)/exterior_study!AH137</f>
        <v>-4.8740053050397879E-2</v>
      </c>
      <c r="AM137" s="9">
        <f>(AI137-exterior_study!AI137)/exterior_study!AI137</f>
        <v>-4.5811107624725449E-2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4.79E-3</v>
      </c>
      <c r="Q138">
        <v>3.98E-3</v>
      </c>
      <c r="R138">
        <v>8.1899999999999994E-3</v>
      </c>
      <c r="S138">
        <v>3.1700000000000001E-3</v>
      </c>
      <c r="T138">
        <v>2.9399999999999999E-3</v>
      </c>
      <c r="U138">
        <v>2.9399999999999999E-3</v>
      </c>
      <c r="V138">
        <v>2.9399999999999999E-3</v>
      </c>
      <c r="W138">
        <v>6.62E-3</v>
      </c>
      <c r="X138">
        <v>6.62E-3</v>
      </c>
      <c r="Y138">
        <v>2.9399999999999999E-3</v>
      </c>
      <c r="Z138">
        <v>2.9399999999999999E-3</v>
      </c>
      <c r="AA138">
        <v>2.9399999999999999E-3</v>
      </c>
      <c r="AB138">
        <v>0.51142331154684095</v>
      </c>
      <c r="AC138">
        <v>5.7013947991053762</v>
      </c>
      <c r="AD138">
        <v>228.672</v>
      </c>
      <c r="AE138">
        <v>0.03</v>
      </c>
      <c r="AF138">
        <v>1575</v>
      </c>
      <c r="AG138">
        <v>6042</v>
      </c>
      <c r="AH138">
        <v>6396</v>
      </c>
      <c r="AI138">
        <v>6771</v>
      </c>
      <c r="AJ138" s="9">
        <f>(AF138-exterior_study!AF138)/exterior_study!AF138</f>
        <v>-5.6886227544910177E-2</v>
      </c>
      <c r="AK138" s="9">
        <f>(AG138-exterior_study!AG138)/exterior_study!AG138</f>
        <v>-5.1789077212806026E-2</v>
      </c>
      <c r="AL138" s="9">
        <f>(AH138-exterior_study!AH138)/exterior_study!AH138</f>
        <v>-4.9204697487735989E-2</v>
      </c>
      <c r="AM138" s="9">
        <f>(AI138-exterior_study!AI138)/exterior_study!AI138</f>
        <v>-4.6472327841149137E-2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4.79E-3</v>
      </c>
      <c r="Q139">
        <v>3.98E-3</v>
      </c>
      <c r="R139">
        <v>8.1899999999999994E-3</v>
      </c>
      <c r="S139">
        <v>3.1700000000000001E-3</v>
      </c>
      <c r="T139">
        <v>2.9399999999999999E-3</v>
      </c>
      <c r="U139">
        <v>2.9399999999999999E-3</v>
      </c>
      <c r="V139">
        <v>2.9399999999999999E-3</v>
      </c>
      <c r="W139">
        <v>6.62E-3</v>
      </c>
      <c r="X139">
        <v>6.62E-3</v>
      </c>
      <c r="Y139">
        <v>2.9399999999999999E-3</v>
      </c>
      <c r="Z139">
        <v>2.9399999999999999E-3</v>
      </c>
      <c r="AA139">
        <v>2.9399999999999999E-3</v>
      </c>
      <c r="AB139">
        <v>0.51142331154684095</v>
      </c>
      <c r="AC139">
        <v>5.7013947991053762</v>
      </c>
      <c r="AD139">
        <v>228.672</v>
      </c>
      <c r="AE139">
        <v>3.5000000000000003E-2</v>
      </c>
      <c r="AF139">
        <v>1483</v>
      </c>
      <c r="AG139">
        <v>5179</v>
      </c>
      <c r="AH139">
        <v>5482</v>
      </c>
      <c r="AI139">
        <v>5804</v>
      </c>
      <c r="AJ139" s="9">
        <f>(AF139-exterior_study!AF139)/exterior_study!AF139</f>
        <v>-5.9010152284263963E-2</v>
      </c>
      <c r="AK139" s="9">
        <f>(AG139-exterior_study!AG139)/exterior_study!AG139</f>
        <v>-5.1812522885389969E-2</v>
      </c>
      <c r="AL139" s="9">
        <f>(AH139-exterior_study!AH139)/exterior_study!AH139</f>
        <v>-4.9254249046132501E-2</v>
      </c>
      <c r="AM139" s="9">
        <f>(AI139-exterior_study!AI139)/exterior_study!AI139</f>
        <v>-4.6492525053392478E-2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4.79E-3</v>
      </c>
      <c r="Q140">
        <v>3.98E-3</v>
      </c>
      <c r="R140">
        <v>8.1899999999999994E-3</v>
      </c>
      <c r="S140">
        <v>3.1700000000000001E-3</v>
      </c>
      <c r="T140">
        <v>2.9399999999999999E-3</v>
      </c>
      <c r="U140">
        <v>2.9399999999999999E-3</v>
      </c>
      <c r="V140">
        <v>2.9399999999999999E-3</v>
      </c>
      <c r="W140">
        <v>6.62E-3</v>
      </c>
      <c r="X140">
        <v>6.62E-3</v>
      </c>
      <c r="Y140">
        <v>2.9399999999999999E-3</v>
      </c>
      <c r="Z140">
        <v>2.9399999999999999E-3</v>
      </c>
      <c r="AA140">
        <v>2.9399999999999999E-3</v>
      </c>
      <c r="AB140">
        <v>0.51142331154684095</v>
      </c>
      <c r="AC140">
        <v>5.7013947991053762</v>
      </c>
      <c r="AD140">
        <v>228.672</v>
      </c>
      <c r="AE140">
        <v>0.04</v>
      </c>
      <c r="AF140">
        <v>1398</v>
      </c>
      <c r="AG140">
        <v>4531</v>
      </c>
      <c r="AH140">
        <v>4797</v>
      </c>
      <c r="AI140">
        <v>5079</v>
      </c>
      <c r="AJ140" s="9">
        <f>(AF140-exterior_study!AF140)/exterior_study!AF140</f>
        <v>-6.1114842175957015E-2</v>
      </c>
      <c r="AK140" s="9">
        <f>(AG140-exterior_study!AG140)/exterior_study!AG140</f>
        <v>-5.1893701611215738E-2</v>
      </c>
      <c r="AL140" s="9">
        <f>(AH140-exterior_study!AH140)/exterior_study!AH140</f>
        <v>-4.9157581764122896E-2</v>
      </c>
      <c r="AM140" s="9">
        <f>(AI140-exterior_study!AI140)/exterior_study!AI140</f>
        <v>-4.6376267367630494E-2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4.79E-3</v>
      </c>
      <c r="Q141">
        <v>3.98E-3</v>
      </c>
      <c r="R141">
        <v>8.1899999999999994E-3</v>
      </c>
      <c r="S141">
        <v>3.1700000000000001E-3</v>
      </c>
      <c r="T141">
        <v>2.9399999999999999E-3</v>
      </c>
      <c r="U141">
        <v>2.9399999999999999E-3</v>
      </c>
      <c r="V141">
        <v>2.9399999999999999E-3</v>
      </c>
      <c r="W141">
        <v>6.62E-3</v>
      </c>
      <c r="X141">
        <v>6.62E-3</v>
      </c>
      <c r="Y141">
        <v>2.9399999999999999E-3</v>
      </c>
      <c r="Z141">
        <v>2.9399999999999999E-3</v>
      </c>
      <c r="AA141">
        <v>2.9399999999999999E-3</v>
      </c>
      <c r="AB141">
        <v>0.51142331154684095</v>
      </c>
      <c r="AC141">
        <v>5.7013947991053762</v>
      </c>
      <c r="AD141">
        <v>228.672</v>
      </c>
      <c r="AE141">
        <v>4.4999999999999998E-2</v>
      </c>
      <c r="AF141">
        <v>1320</v>
      </c>
      <c r="AG141">
        <v>4028</v>
      </c>
      <c r="AH141">
        <v>4264</v>
      </c>
      <c r="AI141">
        <v>4514</v>
      </c>
      <c r="AJ141" s="9">
        <f>(AF141-exterior_study!AF141)/exterior_study!AF141</f>
        <v>-6.3165365507452095E-2</v>
      </c>
      <c r="AK141" s="9">
        <f>(AG141-exterior_study!AG141)/exterior_study!AG141</f>
        <v>-5.1789077212806026E-2</v>
      </c>
      <c r="AL141" s="9">
        <f>(AH141-exterior_study!AH141)/exterior_study!AH141</f>
        <v>-4.906333630686887E-2</v>
      </c>
      <c r="AM141" s="9">
        <f>(AI141-exterior_study!AI141)/exterior_study!AI141</f>
        <v>-4.6472327841149137E-2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4.79E-3</v>
      </c>
      <c r="Q142">
        <v>3.98E-3</v>
      </c>
      <c r="R142">
        <v>8.1899999999999994E-3</v>
      </c>
      <c r="S142">
        <v>3.1700000000000001E-3</v>
      </c>
      <c r="T142">
        <v>2.9399999999999999E-3</v>
      </c>
      <c r="U142">
        <v>2.9399999999999999E-3</v>
      </c>
      <c r="V142">
        <v>2.9399999999999999E-3</v>
      </c>
      <c r="W142">
        <v>6.62E-3</v>
      </c>
      <c r="X142">
        <v>6.62E-3</v>
      </c>
      <c r="Y142">
        <v>2.9399999999999999E-3</v>
      </c>
      <c r="Z142">
        <v>2.9399999999999999E-3</v>
      </c>
      <c r="AA142">
        <v>2.9399999999999999E-3</v>
      </c>
      <c r="AB142">
        <v>0.51142331154684095</v>
      </c>
      <c r="AC142">
        <v>5.7013947991053762</v>
      </c>
      <c r="AD142">
        <v>228.672</v>
      </c>
      <c r="AE142">
        <v>0.05</v>
      </c>
      <c r="AF142">
        <v>1248</v>
      </c>
      <c r="AG142">
        <v>3625</v>
      </c>
      <c r="AH142">
        <v>3838</v>
      </c>
      <c r="AI142">
        <v>4063</v>
      </c>
      <c r="AJ142" s="9">
        <f>(AF142-exterior_study!AF142)/exterior_study!AF142</f>
        <v>-6.5168539325842698E-2</v>
      </c>
      <c r="AK142" s="9">
        <f>(AG142-exterior_study!AG142)/exterior_study!AG142</f>
        <v>-5.1791786555061468E-2</v>
      </c>
      <c r="AL142" s="9">
        <f>(AH142-exterior_study!AH142)/exterior_study!AH142</f>
        <v>-4.9058473736372649E-2</v>
      </c>
      <c r="AM142" s="9">
        <f>(AI142-exterior_study!AI142)/exterior_study!AI142</f>
        <v>-4.6467965266369399E-2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4.79E-3</v>
      </c>
      <c r="Q143">
        <v>3.98E-3</v>
      </c>
      <c r="R143">
        <v>8.1899999999999994E-3</v>
      </c>
      <c r="S143">
        <v>3.1700000000000001E-3</v>
      </c>
      <c r="T143">
        <v>2.9399999999999999E-3</v>
      </c>
      <c r="U143">
        <v>2.9399999999999999E-3</v>
      </c>
      <c r="V143">
        <v>2.9399999999999999E-3</v>
      </c>
      <c r="W143">
        <v>6.62E-3</v>
      </c>
      <c r="X143">
        <v>6.62E-3</v>
      </c>
      <c r="Y143">
        <v>2.9399999999999999E-3</v>
      </c>
      <c r="Z143">
        <v>2.9399999999999999E-3</v>
      </c>
      <c r="AA143">
        <v>2.9399999999999999E-3</v>
      </c>
      <c r="AB143">
        <v>0.51142331154684095</v>
      </c>
      <c r="AC143">
        <v>5.7013947991053762</v>
      </c>
      <c r="AD143">
        <v>228.672</v>
      </c>
      <c r="AE143">
        <v>5.5E-2</v>
      </c>
      <c r="AF143">
        <v>1182</v>
      </c>
      <c r="AG143">
        <v>3296</v>
      </c>
      <c r="AH143">
        <v>3489</v>
      </c>
      <c r="AI143">
        <v>3693</v>
      </c>
      <c r="AJ143" s="9">
        <f>(AF143-exterior_study!AF143)/exterior_study!AF143</f>
        <v>-6.7087608524072612E-2</v>
      </c>
      <c r="AK143" s="9">
        <f>(AG143-exterior_study!AG143)/exterior_study!AG143</f>
        <v>-5.1783659378596088E-2</v>
      </c>
      <c r="AL143" s="9">
        <f>(AH143-exterior_study!AH143)/exterior_study!AH143</f>
        <v>-4.9059689288634509E-2</v>
      </c>
      <c r="AM143" s="9">
        <f>(AI143-exterior_study!AI143)/exterior_study!AI143</f>
        <v>-4.6475600309837335E-2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4.79E-3</v>
      </c>
      <c r="Q144">
        <v>3.98E-3</v>
      </c>
      <c r="R144">
        <v>8.1899999999999994E-3</v>
      </c>
      <c r="S144">
        <v>3.1700000000000001E-3</v>
      </c>
      <c r="T144">
        <v>2.9399999999999999E-3</v>
      </c>
      <c r="U144">
        <v>2.9399999999999999E-3</v>
      </c>
      <c r="V144">
        <v>2.9399999999999999E-3</v>
      </c>
      <c r="W144">
        <v>6.62E-3</v>
      </c>
      <c r="X144">
        <v>6.62E-3</v>
      </c>
      <c r="Y144">
        <v>2.9399999999999999E-3</v>
      </c>
      <c r="Z144">
        <v>2.9399999999999999E-3</v>
      </c>
      <c r="AA144">
        <v>2.9399999999999999E-3</v>
      </c>
      <c r="AB144">
        <v>0.51142331154684095</v>
      </c>
      <c r="AC144">
        <v>5.7013947991053762</v>
      </c>
      <c r="AD144">
        <v>228.672</v>
      </c>
      <c r="AE144">
        <v>0.06</v>
      </c>
      <c r="AF144">
        <v>1121</v>
      </c>
      <c r="AG144">
        <v>3021</v>
      </c>
      <c r="AH144">
        <v>3198</v>
      </c>
      <c r="AI144">
        <v>3386</v>
      </c>
      <c r="AJ144" s="9">
        <f>(AF144-exterior_study!AF144)/exterior_study!AF144</f>
        <v>-6.8936877076411954E-2</v>
      </c>
      <c r="AK144" s="9">
        <f>(AG144-exterior_study!AG144)/exterior_study!AG144</f>
        <v>-5.1789077212806026E-2</v>
      </c>
      <c r="AL144" s="9">
        <f>(AH144-exterior_study!AH144)/exterior_study!AH144</f>
        <v>-4.906333630686887E-2</v>
      </c>
      <c r="AM144" s="9">
        <f>(AI144-exterior_study!AI144)/exterior_study!AI144</f>
        <v>-4.6465784286116585E-2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4.79E-3</v>
      </c>
      <c r="Q145">
        <v>3.98E-3</v>
      </c>
      <c r="R145">
        <v>8.1899999999999994E-3</v>
      </c>
      <c r="S145">
        <v>3.1700000000000001E-3</v>
      </c>
      <c r="T145">
        <v>2.9399999999999999E-3</v>
      </c>
      <c r="U145">
        <v>2.9399999999999999E-3</v>
      </c>
      <c r="V145">
        <v>2.9399999999999999E-3</v>
      </c>
      <c r="W145">
        <v>6.62E-3</v>
      </c>
      <c r="X145">
        <v>6.62E-3</v>
      </c>
      <c r="Y145">
        <v>2.9399999999999999E-3</v>
      </c>
      <c r="Z145">
        <v>2.9399999999999999E-3</v>
      </c>
      <c r="AA145">
        <v>2.9399999999999999E-3</v>
      </c>
      <c r="AB145">
        <v>0.51142331154684095</v>
      </c>
      <c r="AC145">
        <v>5.7013947991053762</v>
      </c>
      <c r="AD145">
        <v>228.672</v>
      </c>
      <c r="AE145">
        <v>6.5000000000000002E-2</v>
      </c>
      <c r="AF145">
        <v>1065</v>
      </c>
      <c r="AG145">
        <v>2789</v>
      </c>
      <c r="AH145">
        <v>2952</v>
      </c>
      <c r="AI145">
        <v>3125</v>
      </c>
      <c r="AJ145" s="9">
        <f>(AF145-exterior_study!AF145)/exterior_study!AF145</f>
        <v>-7.0680628272251314E-2</v>
      </c>
      <c r="AK145" s="9">
        <f>(AG145-exterior_study!AG145)/exterior_study!AG145</f>
        <v>-5.1683100986059161E-2</v>
      </c>
      <c r="AL145" s="9">
        <f>(AH145-exterior_study!AH145)/exterior_study!AH145</f>
        <v>-4.9275362318840582E-2</v>
      </c>
      <c r="AM145" s="9">
        <f>(AI145-exterior_study!AI145)/exterior_study!AI145</f>
        <v>-4.6674801708358755E-2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4.79E-3</v>
      </c>
      <c r="Q146">
        <v>3.98E-3</v>
      </c>
      <c r="R146">
        <v>8.1899999999999994E-3</v>
      </c>
      <c r="S146">
        <v>3.1700000000000001E-3</v>
      </c>
      <c r="T146">
        <v>2.9399999999999999E-3</v>
      </c>
      <c r="U146">
        <v>2.9399999999999999E-3</v>
      </c>
      <c r="V146">
        <v>2.9399999999999999E-3</v>
      </c>
      <c r="W146">
        <v>6.62E-3</v>
      </c>
      <c r="X146">
        <v>6.62E-3</v>
      </c>
      <c r="Y146">
        <v>2.9399999999999999E-3</v>
      </c>
      <c r="Z146">
        <v>2.9399999999999999E-3</v>
      </c>
      <c r="AA146">
        <v>2.9399999999999999E-3</v>
      </c>
      <c r="AB146">
        <v>0.51142331154684095</v>
      </c>
      <c r="AC146">
        <v>5.7013947991053762</v>
      </c>
      <c r="AD146">
        <v>228.672</v>
      </c>
      <c r="AE146">
        <v>7.0000000000000007E-2</v>
      </c>
      <c r="AF146">
        <v>1013</v>
      </c>
      <c r="AG146">
        <v>2589</v>
      </c>
      <c r="AH146">
        <v>2741</v>
      </c>
      <c r="AI146">
        <v>2902</v>
      </c>
      <c r="AJ146" s="9">
        <f>(AF146-exterior_study!AF146)/exterior_study!AF146</f>
        <v>-7.2344322344322351E-2</v>
      </c>
      <c r="AK146" s="9">
        <f>(AG146-exterior_study!AG146)/exterior_study!AG146</f>
        <v>-5.199560600512633E-2</v>
      </c>
      <c r="AL146" s="9">
        <f>(AH146-exterior_study!AH146)/exterior_study!AH146</f>
        <v>-4.9254249046132501E-2</v>
      </c>
      <c r="AM146" s="9">
        <f>(AI146-exterior_study!AI146)/exterior_study!AI146</f>
        <v>-4.6335852776864937E-2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4.7400000000000003E-3</v>
      </c>
      <c r="Q147">
        <v>3.9300000000000003E-3</v>
      </c>
      <c r="R147">
        <v>8.1200000000000005E-3</v>
      </c>
      <c r="S147">
        <v>3.14E-3</v>
      </c>
      <c r="T147">
        <v>2.9399999999999999E-3</v>
      </c>
      <c r="U147">
        <v>2.9399999999999999E-3</v>
      </c>
      <c r="V147">
        <v>2.9399999999999999E-3</v>
      </c>
      <c r="W147">
        <v>6.5399999999999998E-3</v>
      </c>
      <c r="X147">
        <v>6.5399999999999998E-3</v>
      </c>
      <c r="Y147">
        <v>2.9399999999999999E-3</v>
      </c>
      <c r="Z147">
        <v>2.9399999999999999E-3</v>
      </c>
      <c r="AA147">
        <v>2.9399999999999999E-3</v>
      </c>
      <c r="AB147">
        <v>0.5141322440087146</v>
      </c>
      <c r="AC147">
        <v>6.3182087381206502</v>
      </c>
      <c r="AD147">
        <v>228.672</v>
      </c>
      <c r="AE147">
        <v>0.03</v>
      </c>
      <c r="AF147">
        <v>1394</v>
      </c>
      <c r="AG147">
        <v>5065</v>
      </c>
      <c r="AH147">
        <v>5745</v>
      </c>
      <c r="AI147">
        <v>6119</v>
      </c>
      <c r="AJ147" s="9">
        <f>(AF147-exterior_study!AF147)/exterior_study!AF147</f>
        <v>-5.8108108108108111E-2</v>
      </c>
      <c r="AK147" s="9">
        <f>(AG147-exterior_study!AG147)/exterior_study!AG147</f>
        <v>-0.1106233538191396</v>
      </c>
      <c r="AL147" s="9">
        <f>(AH147-exterior_study!AH147)/exterior_study!AH147</f>
        <v>-5.1667216903268406E-2</v>
      </c>
      <c r="AM147" s="9">
        <f>(AI147-exterior_study!AI147)/exterior_study!AI147</f>
        <v>-4.8810819213430751E-2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4.7400000000000003E-3</v>
      </c>
      <c r="Q148">
        <v>3.9300000000000003E-3</v>
      </c>
      <c r="R148">
        <v>8.1200000000000005E-3</v>
      </c>
      <c r="S148">
        <v>3.14E-3</v>
      </c>
      <c r="T148">
        <v>2.9399999999999999E-3</v>
      </c>
      <c r="U148">
        <v>2.9399999999999999E-3</v>
      </c>
      <c r="V148">
        <v>2.9399999999999999E-3</v>
      </c>
      <c r="W148">
        <v>6.5399999999999998E-3</v>
      </c>
      <c r="X148">
        <v>6.5399999999999998E-3</v>
      </c>
      <c r="Y148">
        <v>2.9399999999999999E-3</v>
      </c>
      <c r="Z148">
        <v>2.9399999999999999E-3</v>
      </c>
      <c r="AA148">
        <v>2.9399999999999999E-3</v>
      </c>
      <c r="AB148">
        <v>0.5141322440087146</v>
      </c>
      <c r="AC148">
        <v>6.3182087381206502</v>
      </c>
      <c r="AD148">
        <v>228.672</v>
      </c>
      <c r="AE148">
        <v>3.5000000000000003E-2</v>
      </c>
      <c r="AF148">
        <v>1305</v>
      </c>
      <c r="AG148">
        <v>4362</v>
      </c>
      <c r="AH148">
        <v>4924</v>
      </c>
      <c r="AI148">
        <v>5245</v>
      </c>
      <c r="AJ148" s="9">
        <f>(AF148-exterior_study!AF148)/exterior_study!AF148</f>
        <v>-6.0475161987041039E-2</v>
      </c>
      <c r="AK148" s="9">
        <f>(AG148-exterior_study!AG148)/exterior_study!AG148</f>
        <v>-0.10633066994468347</v>
      </c>
      <c r="AL148" s="9">
        <f>(AH148-exterior_study!AH148)/exterior_study!AH148</f>
        <v>-5.1617873651771957E-2</v>
      </c>
      <c r="AM148" s="9">
        <f>(AI148-exterior_study!AI148)/exterior_study!AI148</f>
        <v>-4.8784911135291986E-2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4.7400000000000003E-3</v>
      </c>
      <c r="Q149">
        <v>3.9300000000000003E-3</v>
      </c>
      <c r="R149">
        <v>8.1200000000000005E-3</v>
      </c>
      <c r="S149">
        <v>3.14E-3</v>
      </c>
      <c r="T149">
        <v>2.9399999999999999E-3</v>
      </c>
      <c r="U149">
        <v>2.9399999999999999E-3</v>
      </c>
      <c r="V149">
        <v>2.9399999999999999E-3</v>
      </c>
      <c r="W149">
        <v>6.5399999999999998E-3</v>
      </c>
      <c r="X149">
        <v>6.5399999999999998E-3</v>
      </c>
      <c r="Y149">
        <v>2.9399999999999999E-3</v>
      </c>
      <c r="Z149">
        <v>2.9399999999999999E-3</v>
      </c>
      <c r="AA149">
        <v>2.9399999999999999E-3</v>
      </c>
      <c r="AB149">
        <v>0.5141322440087146</v>
      </c>
      <c r="AC149">
        <v>6.3182087381206502</v>
      </c>
      <c r="AD149">
        <v>228.672</v>
      </c>
      <c r="AE149">
        <v>0.04</v>
      </c>
      <c r="AF149">
        <v>1224</v>
      </c>
      <c r="AG149">
        <v>3832</v>
      </c>
      <c r="AH149">
        <v>4309</v>
      </c>
      <c r="AI149">
        <v>4590</v>
      </c>
      <c r="AJ149" s="9">
        <f>(AF149-exterior_study!AF149)/exterior_study!AF149</f>
        <v>-6.278713629402756E-2</v>
      </c>
      <c r="AK149" s="9">
        <f>(AG149-exterior_study!AG149)/exterior_study!AG149</f>
        <v>-0.10299625468164794</v>
      </c>
      <c r="AL149" s="9">
        <f>(AH149-exterior_study!AH149)/exterior_study!AH149</f>
        <v>-5.1507814219678628E-2</v>
      </c>
      <c r="AM149" s="9">
        <f>(AI149-exterior_study!AI149)/exterior_study!AI149</f>
        <v>-4.8704663212435231E-2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4.7400000000000003E-3</v>
      </c>
      <c r="Q150">
        <v>3.9300000000000003E-3</v>
      </c>
      <c r="R150">
        <v>8.1200000000000005E-3</v>
      </c>
      <c r="S150">
        <v>3.14E-3</v>
      </c>
      <c r="T150">
        <v>2.9399999999999999E-3</v>
      </c>
      <c r="U150">
        <v>2.9399999999999999E-3</v>
      </c>
      <c r="V150">
        <v>2.9399999999999999E-3</v>
      </c>
      <c r="W150">
        <v>6.5399999999999998E-3</v>
      </c>
      <c r="X150">
        <v>6.5399999999999998E-3</v>
      </c>
      <c r="Y150">
        <v>2.9399999999999999E-3</v>
      </c>
      <c r="Z150">
        <v>2.9399999999999999E-3</v>
      </c>
      <c r="AA150">
        <v>2.9399999999999999E-3</v>
      </c>
      <c r="AB150">
        <v>0.5141322440087146</v>
      </c>
      <c r="AC150">
        <v>6.3182087381206502</v>
      </c>
      <c r="AD150">
        <v>228.672</v>
      </c>
      <c r="AE150">
        <v>4.4999999999999998E-2</v>
      </c>
      <c r="AF150">
        <v>1150</v>
      </c>
      <c r="AG150">
        <v>3419</v>
      </c>
      <c r="AH150">
        <v>3830</v>
      </c>
      <c r="AI150">
        <v>4080</v>
      </c>
      <c r="AJ150" s="9">
        <f>(AF150-exterior_study!AF150)/exterior_study!AF150</f>
        <v>-6.5040650406504072E-2</v>
      </c>
      <c r="AK150" s="9">
        <f>(AG150-exterior_study!AG150)/exterior_study!AG150</f>
        <v>-9.9789362822538183E-2</v>
      </c>
      <c r="AL150" s="9">
        <f>(AH150-exterior_study!AH150)/exterior_study!AH150</f>
        <v>-5.1510648836057452E-2</v>
      </c>
      <c r="AM150" s="9">
        <f>(AI150-exterior_study!AI150)/exterior_study!AI150</f>
        <v>-4.8729307530892982E-2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4.7400000000000003E-3</v>
      </c>
      <c r="Q151">
        <v>3.9300000000000003E-3</v>
      </c>
      <c r="R151">
        <v>8.1200000000000005E-3</v>
      </c>
      <c r="S151">
        <v>3.14E-3</v>
      </c>
      <c r="T151">
        <v>2.9399999999999999E-3</v>
      </c>
      <c r="U151">
        <v>2.9399999999999999E-3</v>
      </c>
      <c r="V151">
        <v>2.9399999999999999E-3</v>
      </c>
      <c r="W151">
        <v>6.5399999999999998E-3</v>
      </c>
      <c r="X151">
        <v>6.5399999999999998E-3</v>
      </c>
      <c r="Y151">
        <v>2.9399999999999999E-3</v>
      </c>
      <c r="Z151">
        <v>2.9399999999999999E-3</v>
      </c>
      <c r="AA151">
        <v>2.9399999999999999E-3</v>
      </c>
      <c r="AB151">
        <v>0.5141322440087146</v>
      </c>
      <c r="AC151">
        <v>6.3182087381206502</v>
      </c>
      <c r="AD151">
        <v>228.672</v>
      </c>
      <c r="AE151">
        <v>0.05</v>
      </c>
      <c r="AF151">
        <v>1083</v>
      </c>
      <c r="AG151">
        <v>3086</v>
      </c>
      <c r="AH151">
        <v>3447</v>
      </c>
      <c r="AI151">
        <v>3672</v>
      </c>
      <c r="AJ151" s="9">
        <f>(AF151-exterior_study!AF151)/exterior_study!AF151</f>
        <v>-6.7183462532299745E-2</v>
      </c>
      <c r="AK151" s="9">
        <f>(AG151-exterior_study!AG151)/exterior_study!AG151</f>
        <v>-9.7132826214160334E-2</v>
      </c>
      <c r="AL151" s="9">
        <f>(AH151-exterior_study!AH151)/exterior_study!AH151</f>
        <v>-5.1719394773039891E-2</v>
      </c>
      <c r="AM151" s="9">
        <f>(AI151-exterior_study!AI151)/exterior_study!AI151</f>
        <v>-4.8704663212435231E-2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4.7400000000000003E-3</v>
      </c>
      <c r="Q152">
        <v>3.9300000000000003E-3</v>
      </c>
      <c r="R152">
        <v>8.1200000000000005E-3</v>
      </c>
      <c r="S152">
        <v>3.14E-3</v>
      </c>
      <c r="T152">
        <v>2.9399999999999999E-3</v>
      </c>
      <c r="U152">
        <v>2.9399999999999999E-3</v>
      </c>
      <c r="V152">
        <v>2.9399999999999999E-3</v>
      </c>
      <c r="W152">
        <v>6.5399999999999998E-3</v>
      </c>
      <c r="X152">
        <v>6.5399999999999998E-3</v>
      </c>
      <c r="Y152">
        <v>2.9399999999999999E-3</v>
      </c>
      <c r="Z152">
        <v>2.9399999999999999E-3</v>
      </c>
      <c r="AA152">
        <v>2.9399999999999999E-3</v>
      </c>
      <c r="AB152">
        <v>0.5141322440087146</v>
      </c>
      <c r="AC152">
        <v>6.3182087381206502</v>
      </c>
      <c r="AD152">
        <v>228.672</v>
      </c>
      <c r="AE152">
        <v>5.5E-2</v>
      </c>
      <c r="AF152">
        <v>1022</v>
      </c>
      <c r="AG152">
        <v>2812</v>
      </c>
      <c r="AH152">
        <v>3133</v>
      </c>
      <c r="AI152">
        <v>3338</v>
      </c>
      <c r="AJ152" s="9">
        <f>(AF152-exterior_study!AF152)/exterior_study!AF152</f>
        <v>-6.8368277119416593E-2</v>
      </c>
      <c r="AK152" s="9">
        <f>(AG152-exterior_study!AG152)/exterior_study!AG152</f>
        <v>-9.4946894110074023E-2</v>
      </c>
      <c r="AL152" s="9">
        <f>(AH152-exterior_study!AH152)/exterior_study!AH152</f>
        <v>-5.1755447941888619E-2</v>
      </c>
      <c r="AM152" s="9">
        <f>(AI152-exterior_study!AI152)/exterior_study!AI152</f>
        <v>-4.8731832430891991E-2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4.7400000000000003E-3</v>
      </c>
      <c r="Q153">
        <v>3.9300000000000003E-3</v>
      </c>
      <c r="R153">
        <v>8.1200000000000005E-3</v>
      </c>
      <c r="S153">
        <v>3.14E-3</v>
      </c>
      <c r="T153">
        <v>2.9399999999999999E-3</v>
      </c>
      <c r="U153">
        <v>2.9399999999999999E-3</v>
      </c>
      <c r="V153">
        <v>2.9399999999999999E-3</v>
      </c>
      <c r="W153">
        <v>6.5399999999999998E-3</v>
      </c>
      <c r="X153">
        <v>6.5399999999999998E-3</v>
      </c>
      <c r="Y153">
        <v>2.9399999999999999E-3</v>
      </c>
      <c r="Z153">
        <v>2.9399999999999999E-3</v>
      </c>
      <c r="AA153">
        <v>2.9399999999999999E-3</v>
      </c>
      <c r="AB153">
        <v>0.5141322440087146</v>
      </c>
      <c r="AC153">
        <v>6.3182087381206502</v>
      </c>
      <c r="AD153">
        <v>228.672</v>
      </c>
      <c r="AE153">
        <v>0.06</v>
      </c>
      <c r="AF153">
        <v>966</v>
      </c>
      <c r="AG153">
        <v>2583</v>
      </c>
      <c r="AH153">
        <v>2872</v>
      </c>
      <c r="AI153">
        <v>3060</v>
      </c>
      <c r="AJ153" s="9">
        <f>(AF153-exterior_study!AF153)/exterior_study!AF153</f>
        <v>-7.0259865255052942E-2</v>
      </c>
      <c r="AK153" s="9">
        <f>(AG153-exterior_study!AG153)/exterior_study!AG153</f>
        <v>-9.3047752808988762E-2</v>
      </c>
      <c r="AL153" s="9">
        <f>(AH153-exterior_study!AH153)/exterior_study!AH153</f>
        <v>-5.1832287883790032E-2</v>
      </c>
      <c r="AM153" s="9">
        <f>(AI153-exterior_study!AI153)/exterior_study!AI153</f>
        <v>-4.8507462686567165E-2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4.7400000000000003E-3</v>
      </c>
      <c r="Q154">
        <v>3.9300000000000003E-3</v>
      </c>
      <c r="R154">
        <v>8.1200000000000005E-3</v>
      </c>
      <c r="S154">
        <v>3.14E-3</v>
      </c>
      <c r="T154">
        <v>2.9399999999999999E-3</v>
      </c>
      <c r="U154">
        <v>2.9399999999999999E-3</v>
      </c>
      <c r="V154">
        <v>2.9399999999999999E-3</v>
      </c>
      <c r="W154">
        <v>6.5399999999999998E-3</v>
      </c>
      <c r="X154">
        <v>6.5399999999999998E-3</v>
      </c>
      <c r="Y154">
        <v>2.9399999999999999E-3</v>
      </c>
      <c r="Z154">
        <v>2.9399999999999999E-3</v>
      </c>
      <c r="AA154">
        <v>2.9399999999999999E-3</v>
      </c>
      <c r="AB154">
        <v>0.5141322440087146</v>
      </c>
      <c r="AC154">
        <v>6.3182087381206502</v>
      </c>
      <c r="AD154">
        <v>228.672</v>
      </c>
      <c r="AE154">
        <v>6.5000000000000002E-2</v>
      </c>
      <c r="AF154">
        <v>914</v>
      </c>
      <c r="AG154">
        <v>2390</v>
      </c>
      <c r="AH154">
        <v>2651</v>
      </c>
      <c r="AI154">
        <v>2824</v>
      </c>
      <c r="AJ154" s="9">
        <f>(AF154-exterior_study!AF154)/exterior_study!AF154</f>
        <v>-7.208121827411168E-2</v>
      </c>
      <c r="AK154" s="9">
        <f>(AG154-exterior_study!AG154)/exterior_study!AG154</f>
        <v>-9.125475285171103E-2</v>
      </c>
      <c r="AL154" s="9">
        <f>(AH154-exterior_study!AH154)/exterior_study!AH154</f>
        <v>-5.185979971387697E-2</v>
      </c>
      <c r="AM154" s="9">
        <f>(AI154-exterior_study!AI154)/exterior_study!AI154</f>
        <v>-4.8837992590097676E-2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4.7400000000000003E-3</v>
      </c>
      <c r="Q155">
        <v>3.9300000000000003E-3</v>
      </c>
      <c r="R155">
        <v>8.1200000000000005E-3</v>
      </c>
      <c r="S155">
        <v>3.14E-3</v>
      </c>
      <c r="T155">
        <v>2.9399999999999999E-3</v>
      </c>
      <c r="U155">
        <v>2.9399999999999999E-3</v>
      </c>
      <c r="V155">
        <v>2.9399999999999999E-3</v>
      </c>
      <c r="W155">
        <v>6.5399999999999998E-3</v>
      </c>
      <c r="X155">
        <v>6.5399999999999998E-3</v>
      </c>
      <c r="Y155">
        <v>2.9399999999999999E-3</v>
      </c>
      <c r="Z155">
        <v>2.9399999999999999E-3</v>
      </c>
      <c r="AA155">
        <v>2.9399999999999999E-3</v>
      </c>
      <c r="AB155">
        <v>0.5141322440087146</v>
      </c>
      <c r="AC155">
        <v>6.3182087381206502</v>
      </c>
      <c r="AD155">
        <v>228.672</v>
      </c>
      <c r="AE155">
        <v>7.0000000000000007E-2</v>
      </c>
      <c r="AF155">
        <v>867</v>
      </c>
      <c r="AG155">
        <v>2222</v>
      </c>
      <c r="AH155">
        <v>2462</v>
      </c>
      <c r="AI155">
        <v>2623</v>
      </c>
      <c r="AJ155" s="9">
        <f>(AF155-exterior_study!AF155)/exterior_study!AF155</f>
        <v>-7.371794871794872E-2</v>
      </c>
      <c r="AK155" s="9">
        <f>(AG155-exterior_study!AG155)/exterior_study!AG155</f>
        <v>-9.0090090090090086E-2</v>
      </c>
      <c r="AL155" s="9">
        <f>(AH155-exterior_study!AH155)/exterior_study!AH155</f>
        <v>-5.1617873651771957E-2</v>
      </c>
      <c r="AM155" s="9">
        <f>(AI155-exterior_study!AI155)/exterior_study!AI155</f>
        <v>-4.8603554588320635E-2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4.6899999999999997E-3</v>
      </c>
      <c r="Q156">
        <v>3.8999999999999998E-3</v>
      </c>
      <c r="R156">
        <v>8.0199999999999994E-3</v>
      </c>
      <c r="S156">
        <v>3.0999999999999999E-3</v>
      </c>
      <c r="T156">
        <v>2.9399999999999999E-3</v>
      </c>
      <c r="U156">
        <v>2.9399999999999999E-3</v>
      </c>
      <c r="V156">
        <v>2.9399999999999999E-3</v>
      </c>
      <c r="W156">
        <v>6.4599999999999996E-3</v>
      </c>
      <c r="X156">
        <v>6.4599999999999996E-3</v>
      </c>
      <c r="Y156">
        <v>2.9399999999999999E-3</v>
      </c>
      <c r="Z156">
        <v>2.9399999999999999E-3</v>
      </c>
      <c r="AA156">
        <v>2.9399999999999999E-3</v>
      </c>
      <c r="AB156">
        <v>0.51732352941176474</v>
      </c>
      <c r="AC156">
        <v>6.3377873731668517</v>
      </c>
      <c r="AD156">
        <v>228.672</v>
      </c>
      <c r="AE156">
        <v>0.03</v>
      </c>
      <c r="AF156">
        <v>1389</v>
      </c>
      <c r="AG156">
        <v>5024</v>
      </c>
      <c r="AH156">
        <v>5725</v>
      </c>
      <c r="AI156">
        <v>6100</v>
      </c>
      <c r="AJ156" s="9">
        <f>(AF156-exterior_study!AF156)/exterior_study!AF156</f>
        <v>-5.7666214382632294E-2</v>
      </c>
      <c r="AK156" s="9">
        <f>(AG156-exterior_study!AG156)/exterior_study!AG156</f>
        <v>-0.11142553944110364</v>
      </c>
      <c r="AL156" s="9">
        <f>(AH156-exterior_study!AH156)/exterior_study!AH156</f>
        <v>-5.1681298658273978E-2</v>
      </c>
      <c r="AM156" s="9">
        <f>(AI156-exterior_study!AI156)/exterior_study!AI156</f>
        <v>-4.8658764815970056E-2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4.6899999999999997E-3</v>
      </c>
      <c r="Q157">
        <v>3.8999999999999998E-3</v>
      </c>
      <c r="R157">
        <v>8.0199999999999994E-3</v>
      </c>
      <c r="S157">
        <v>3.0999999999999999E-3</v>
      </c>
      <c r="T157">
        <v>2.9399999999999999E-3</v>
      </c>
      <c r="U157">
        <v>2.9399999999999999E-3</v>
      </c>
      <c r="V157">
        <v>2.9399999999999999E-3</v>
      </c>
      <c r="W157">
        <v>6.4599999999999996E-3</v>
      </c>
      <c r="X157">
        <v>6.4599999999999996E-3</v>
      </c>
      <c r="Y157">
        <v>2.9399999999999999E-3</v>
      </c>
      <c r="Z157">
        <v>2.9399999999999999E-3</v>
      </c>
      <c r="AA157">
        <v>2.9399999999999999E-3</v>
      </c>
      <c r="AB157">
        <v>0.51732352941176474</v>
      </c>
      <c r="AC157">
        <v>6.3377873731668517</v>
      </c>
      <c r="AD157">
        <v>228.672</v>
      </c>
      <c r="AE157">
        <v>3.5000000000000003E-2</v>
      </c>
      <c r="AF157">
        <v>1300</v>
      </c>
      <c r="AG157">
        <v>4328</v>
      </c>
      <c r="AH157">
        <v>4907</v>
      </c>
      <c r="AI157">
        <v>5229</v>
      </c>
      <c r="AJ157" s="9">
        <f>(AF157-exterior_study!AF157)/exterior_study!AF157</f>
        <v>-6.0693641618497107E-2</v>
      </c>
      <c r="AK157" s="9">
        <f>(AG157-exterior_study!AG157)/exterior_study!AG157</f>
        <v>-0.10726072607260725</v>
      </c>
      <c r="AL157" s="9">
        <f>(AH157-exterior_study!AH157)/exterior_study!AH157</f>
        <v>-5.1604174719752607E-2</v>
      </c>
      <c r="AM157" s="9">
        <f>(AI157-exterior_study!AI157)/exterior_study!AI157</f>
        <v>-4.8580786026200876E-2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4.6899999999999997E-3</v>
      </c>
      <c r="Q158">
        <v>3.8999999999999998E-3</v>
      </c>
      <c r="R158">
        <v>8.0199999999999994E-3</v>
      </c>
      <c r="S158">
        <v>3.0999999999999999E-3</v>
      </c>
      <c r="T158">
        <v>2.9399999999999999E-3</v>
      </c>
      <c r="U158">
        <v>2.9399999999999999E-3</v>
      </c>
      <c r="V158">
        <v>2.9399999999999999E-3</v>
      </c>
      <c r="W158">
        <v>6.4599999999999996E-3</v>
      </c>
      <c r="X158">
        <v>6.4599999999999996E-3</v>
      </c>
      <c r="Y158">
        <v>2.9399999999999999E-3</v>
      </c>
      <c r="Z158">
        <v>2.9399999999999999E-3</v>
      </c>
      <c r="AA158">
        <v>2.9399999999999999E-3</v>
      </c>
      <c r="AB158">
        <v>0.51732352941176474</v>
      </c>
      <c r="AC158">
        <v>6.3377873731668517</v>
      </c>
      <c r="AD158">
        <v>228.672</v>
      </c>
      <c r="AE158">
        <v>0.04</v>
      </c>
      <c r="AF158">
        <v>1219</v>
      </c>
      <c r="AG158">
        <v>3804</v>
      </c>
      <c r="AH158">
        <v>4294</v>
      </c>
      <c r="AI158">
        <v>4575</v>
      </c>
      <c r="AJ158" s="9">
        <f>(AF158-exterior_study!AF158)/exterior_study!AF158</f>
        <v>-6.3028439661798621E-2</v>
      </c>
      <c r="AK158" s="9">
        <f>(AG158-exterior_study!AG158)/exterior_study!AG158</f>
        <v>-0.10346452981381098</v>
      </c>
      <c r="AL158" s="9">
        <f>(AH158-exterior_study!AH158)/exterior_study!AH158</f>
        <v>-5.1678445229681978E-2</v>
      </c>
      <c r="AM158" s="9">
        <f>(AI158-exterior_study!AI158)/exterior_study!AI158</f>
        <v>-4.8658764815970056E-2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4.6899999999999997E-3</v>
      </c>
      <c r="Q159">
        <v>3.8999999999999998E-3</v>
      </c>
      <c r="R159">
        <v>8.0199999999999994E-3</v>
      </c>
      <c r="S159">
        <v>3.0999999999999999E-3</v>
      </c>
      <c r="T159">
        <v>2.9399999999999999E-3</v>
      </c>
      <c r="U159">
        <v>2.9399999999999999E-3</v>
      </c>
      <c r="V159">
        <v>2.9399999999999999E-3</v>
      </c>
      <c r="W159">
        <v>6.4599999999999996E-3</v>
      </c>
      <c r="X159">
        <v>6.4599999999999996E-3</v>
      </c>
      <c r="Y159">
        <v>2.9399999999999999E-3</v>
      </c>
      <c r="Z159">
        <v>2.9399999999999999E-3</v>
      </c>
      <c r="AA159">
        <v>2.9399999999999999E-3</v>
      </c>
      <c r="AB159">
        <v>0.51732352941176474</v>
      </c>
      <c r="AC159">
        <v>6.3377873731668517</v>
      </c>
      <c r="AD159">
        <v>228.672</v>
      </c>
      <c r="AE159">
        <v>4.4999999999999998E-2</v>
      </c>
      <c r="AF159">
        <v>1145</v>
      </c>
      <c r="AG159">
        <v>3394</v>
      </c>
      <c r="AH159">
        <v>3817</v>
      </c>
      <c r="AI159">
        <v>4067</v>
      </c>
      <c r="AJ159" s="9">
        <f>(AF159-exterior_study!AF159)/exterior_study!AF159</f>
        <v>-6.5306122448979598E-2</v>
      </c>
      <c r="AK159" s="9">
        <f>(AG159-exterior_study!AG159)/exterior_study!AG159</f>
        <v>-0.10045056983832494</v>
      </c>
      <c r="AL159" s="9">
        <f>(AH159-exterior_study!AH159)/exterior_study!AH159</f>
        <v>-5.144135188866799E-2</v>
      </c>
      <c r="AM159" s="9">
        <f>(AI159-exterior_study!AI159)/exterior_study!AI159</f>
        <v>-4.8654970760233916E-2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4.6899999999999997E-3</v>
      </c>
      <c r="Q160">
        <v>3.8999999999999998E-3</v>
      </c>
      <c r="R160">
        <v>8.0199999999999994E-3</v>
      </c>
      <c r="S160">
        <v>3.0999999999999999E-3</v>
      </c>
      <c r="T160">
        <v>2.9399999999999999E-3</v>
      </c>
      <c r="U160">
        <v>2.9399999999999999E-3</v>
      </c>
      <c r="V160">
        <v>2.9399999999999999E-3</v>
      </c>
      <c r="W160">
        <v>6.4599999999999996E-3</v>
      </c>
      <c r="X160">
        <v>6.4599999999999996E-3</v>
      </c>
      <c r="Y160">
        <v>2.9399999999999999E-3</v>
      </c>
      <c r="Z160">
        <v>2.9399999999999999E-3</v>
      </c>
      <c r="AA160">
        <v>2.9399999999999999E-3</v>
      </c>
      <c r="AB160">
        <v>0.51732352941176474</v>
      </c>
      <c r="AC160">
        <v>6.3377873731668517</v>
      </c>
      <c r="AD160">
        <v>228.672</v>
      </c>
      <c r="AE160">
        <v>0.05</v>
      </c>
      <c r="AF160">
        <v>1078</v>
      </c>
      <c r="AG160">
        <v>3065</v>
      </c>
      <c r="AH160">
        <v>3435</v>
      </c>
      <c r="AI160">
        <v>3660</v>
      </c>
      <c r="AJ160" s="9">
        <f>(AF160-exterior_study!AF160)/exterior_study!AF160</f>
        <v>-6.7474048442906581E-2</v>
      </c>
      <c r="AK160" s="9">
        <f>(AG160-exterior_study!AG160)/exterior_study!AG160</f>
        <v>-9.7733294083014427E-2</v>
      </c>
      <c r="AL160" s="9">
        <f>(AH160-exterior_study!AH160)/exterior_study!AH160</f>
        <v>-5.1628934290447265E-2</v>
      </c>
      <c r="AM160" s="9">
        <f>(AI160-exterior_study!AI160)/exterior_study!AI160</f>
        <v>-4.8609305952690411E-2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4.6899999999999997E-3</v>
      </c>
      <c r="Q161">
        <v>3.8999999999999998E-3</v>
      </c>
      <c r="R161">
        <v>8.0199999999999994E-3</v>
      </c>
      <c r="S161">
        <v>3.0999999999999999E-3</v>
      </c>
      <c r="T161">
        <v>2.9399999999999999E-3</v>
      </c>
      <c r="U161">
        <v>2.9399999999999999E-3</v>
      </c>
      <c r="V161">
        <v>2.9399999999999999E-3</v>
      </c>
      <c r="W161">
        <v>6.4599999999999996E-3</v>
      </c>
      <c r="X161">
        <v>6.4599999999999996E-3</v>
      </c>
      <c r="Y161">
        <v>2.9399999999999999E-3</v>
      </c>
      <c r="Z161">
        <v>2.9399999999999999E-3</v>
      </c>
      <c r="AA161">
        <v>2.9399999999999999E-3</v>
      </c>
      <c r="AB161">
        <v>0.51732352941176474</v>
      </c>
      <c r="AC161">
        <v>6.3377873731668517</v>
      </c>
      <c r="AD161">
        <v>228.672</v>
      </c>
      <c r="AE161">
        <v>5.5E-2</v>
      </c>
      <c r="AF161">
        <v>1017</v>
      </c>
      <c r="AG161">
        <v>2793</v>
      </c>
      <c r="AH161">
        <v>3123</v>
      </c>
      <c r="AI161">
        <v>3327</v>
      </c>
      <c r="AJ161" s="9">
        <f>(AF161-exterior_study!AF161)/exterior_study!AF161</f>
        <v>-6.8681318681318687E-2</v>
      </c>
      <c r="AK161" s="9">
        <f>(AG161-exterior_study!AG161)/exterior_study!AG161</f>
        <v>-9.5531088082901561E-2</v>
      </c>
      <c r="AL161" s="9">
        <f>(AH161-exterior_study!AH161)/exterior_study!AH161</f>
        <v>-5.1624658366231403E-2</v>
      </c>
      <c r="AM161" s="9">
        <f>(AI161-exterior_study!AI161)/exterior_study!AI161</f>
        <v>-4.8613096940234489E-2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4.6899999999999997E-3</v>
      </c>
      <c r="Q162">
        <v>3.8999999999999998E-3</v>
      </c>
      <c r="R162">
        <v>8.0199999999999994E-3</v>
      </c>
      <c r="S162">
        <v>3.0999999999999999E-3</v>
      </c>
      <c r="T162">
        <v>2.9399999999999999E-3</v>
      </c>
      <c r="U162">
        <v>2.9399999999999999E-3</v>
      </c>
      <c r="V162">
        <v>2.9399999999999999E-3</v>
      </c>
      <c r="W162">
        <v>6.4599999999999996E-3</v>
      </c>
      <c r="X162">
        <v>6.4599999999999996E-3</v>
      </c>
      <c r="Y162">
        <v>2.9399999999999999E-3</v>
      </c>
      <c r="Z162">
        <v>2.9399999999999999E-3</v>
      </c>
      <c r="AA162">
        <v>2.9399999999999999E-3</v>
      </c>
      <c r="AB162">
        <v>0.51732352941176474</v>
      </c>
      <c r="AC162">
        <v>6.3377873731668517</v>
      </c>
      <c r="AD162">
        <v>228.672</v>
      </c>
      <c r="AE162">
        <v>0.06</v>
      </c>
      <c r="AF162">
        <v>961</v>
      </c>
      <c r="AG162">
        <v>2566</v>
      </c>
      <c r="AH162">
        <v>2863</v>
      </c>
      <c r="AI162">
        <v>3050</v>
      </c>
      <c r="AJ162" s="9">
        <f>(AF162-exterior_study!AF162)/exterior_study!AF162</f>
        <v>-7.0599613152804636E-2</v>
      </c>
      <c r="AK162" s="9">
        <f>(AG162-exterior_study!AG162)/exterior_study!AG162</f>
        <v>-9.3606499470151885E-2</v>
      </c>
      <c r="AL162" s="9">
        <f>(AH162-exterior_study!AH162)/exterior_study!AH162</f>
        <v>-5.1358515573227306E-2</v>
      </c>
      <c r="AM162" s="9">
        <f>(AI162-exterior_study!AI162)/exterior_study!AI162</f>
        <v>-4.8658764815970056E-2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4.6899999999999997E-3</v>
      </c>
      <c r="Q163">
        <v>3.8999999999999998E-3</v>
      </c>
      <c r="R163">
        <v>8.0199999999999994E-3</v>
      </c>
      <c r="S163">
        <v>3.0999999999999999E-3</v>
      </c>
      <c r="T163">
        <v>2.9399999999999999E-3</v>
      </c>
      <c r="U163">
        <v>2.9399999999999999E-3</v>
      </c>
      <c r="V163">
        <v>2.9399999999999999E-3</v>
      </c>
      <c r="W163">
        <v>6.4599999999999996E-3</v>
      </c>
      <c r="X163">
        <v>6.4599999999999996E-3</v>
      </c>
      <c r="Y163">
        <v>2.9399999999999999E-3</v>
      </c>
      <c r="Z163">
        <v>2.9399999999999999E-3</v>
      </c>
      <c r="AA163">
        <v>2.9399999999999999E-3</v>
      </c>
      <c r="AB163">
        <v>0.51732352941176474</v>
      </c>
      <c r="AC163">
        <v>6.3377873731668517</v>
      </c>
      <c r="AD163">
        <v>228.672</v>
      </c>
      <c r="AE163">
        <v>6.5000000000000002E-2</v>
      </c>
      <c r="AF163">
        <v>910</v>
      </c>
      <c r="AG163">
        <v>2374</v>
      </c>
      <c r="AH163">
        <v>2642</v>
      </c>
      <c r="AI163">
        <v>2815</v>
      </c>
      <c r="AJ163" s="9">
        <f>(AF163-exterior_study!AF163)/exterior_study!AF163</f>
        <v>-7.2375127420998983E-2</v>
      </c>
      <c r="AK163" s="9">
        <f>(AG163-exterior_study!AG163)/exterior_study!AG163</f>
        <v>-9.2160611854684507E-2</v>
      </c>
      <c r="AL163" s="9">
        <f>(AH163-exterior_study!AH163)/exterior_study!AH163</f>
        <v>-5.168700646087581E-2</v>
      </c>
      <c r="AM163" s="9">
        <f>(AI163-exterior_study!AI163)/exterior_study!AI163</f>
        <v>-4.8665089557282867E-2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4.6899999999999997E-3</v>
      </c>
      <c r="Q164">
        <v>3.8999999999999998E-3</v>
      </c>
      <c r="R164">
        <v>8.0199999999999994E-3</v>
      </c>
      <c r="S164">
        <v>3.0999999999999999E-3</v>
      </c>
      <c r="T164">
        <v>2.9399999999999999E-3</v>
      </c>
      <c r="U164">
        <v>2.9399999999999999E-3</v>
      </c>
      <c r="V164">
        <v>2.9399999999999999E-3</v>
      </c>
      <c r="W164">
        <v>6.4599999999999996E-3</v>
      </c>
      <c r="X164">
        <v>6.4599999999999996E-3</v>
      </c>
      <c r="Y164">
        <v>2.9399999999999999E-3</v>
      </c>
      <c r="Z164">
        <v>2.9399999999999999E-3</v>
      </c>
      <c r="AA164">
        <v>2.9399999999999999E-3</v>
      </c>
      <c r="AB164">
        <v>0.51732352941176474</v>
      </c>
      <c r="AC164">
        <v>6.3377873731668517</v>
      </c>
      <c r="AD164">
        <v>228.672</v>
      </c>
      <c r="AE164">
        <v>7.0000000000000007E-2</v>
      </c>
      <c r="AF164">
        <v>863</v>
      </c>
      <c r="AG164">
        <v>2208</v>
      </c>
      <c r="AH164">
        <v>2454</v>
      </c>
      <c r="AI164">
        <v>2614</v>
      </c>
      <c r="AJ164" s="9">
        <f>(AF164-exterior_study!AF164)/exterior_study!AF164</f>
        <v>-7.3039742212674549E-2</v>
      </c>
      <c r="AK164" s="9">
        <f>(AG164-exterior_study!AG164)/exterior_study!AG164</f>
        <v>-9.0609555189456348E-2</v>
      </c>
      <c r="AL164" s="9">
        <f>(AH164-exterior_study!AH164)/exterior_study!AH164</f>
        <v>-5.141090065713181E-2</v>
      </c>
      <c r="AM164" s="9">
        <f>(AI164-exterior_study!AI164)/exterior_study!AI164</f>
        <v>-4.87627365356623E-2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4.64E-3</v>
      </c>
      <c r="Q165">
        <v>3.8700000000000002E-3</v>
      </c>
      <c r="R165">
        <v>7.9500000000000005E-3</v>
      </c>
      <c r="S165">
        <v>3.0799999999999998E-3</v>
      </c>
      <c r="T165">
        <v>2.9399999999999999E-3</v>
      </c>
      <c r="U165">
        <v>2.9399999999999999E-3</v>
      </c>
      <c r="V165">
        <v>2.9399999999999999E-3</v>
      </c>
      <c r="W165">
        <v>6.3899999999999998E-3</v>
      </c>
      <c r="X165">
        <v>6.3899999999999998E-3</v>
      </c>
      <c r="Y165">
        <v>2.9399999999999999E-3</v>
      </c>
      <c r="Z165">
        <v>2.9399999999999999E-3</v>
      </c>
      <c r="AA165">
        <v>2.9399999999999999E-3</v>
      </c>
      <c r="AB165">
        <v>0.52066819172113288</v>
      </c>
      <c r="AC165">
        <v>6.3582422771947078</v>
      </c>
      <c r="AD165">
        <v>228.672</v>
      </c>
      <c r="AE165">
        <v>0.03</v>
      </c>
      <c r="AF165">
        <v>1383</v>
      </c>
      <c r="AG165">
        <v>4983</v>
      </c>
      <c r="AH165">
        <v>5706</v>
      </c>
      <c r="AI165">
        <v>6081</v>
      </c>
      <c r="AJ165" s="9">
        <f>(AF165-exterior_study!AF165)/exterior_study!AF165</f>
        <v>-5.8543226684819608E-2</v>
      </c>
      <c r="AK165" s="9">
        <f>(AG165-exterior_study!AG165)/exterior_study!AG165</f>
        <v>-0.1122394441475147</v>
      </c>
      <c r="AL165" s="9">
        <f>(AH165-exterior_study!AH165)/exterior_study!AH165</f>
        <v>-5.1529255319148939E-2</v>
      </c>
      <c r="AM165" s="9">
        <f>(AI165-exterior_study!AI165)/exterior_study!AI165</f>
        <v>-4.8505711156313566E-2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4.64E-3</v>
      </c>
      <c r="Q166">
        <v>3.8700000000000002E-3</v>
      </c>
      <c r="R166">
        <v>7.9500000000000005E-3</v>
      </c>
      <c r="S166">
        <v>3.0799999999999998E-3</v>
      </c>
      <c r="T166">
        <v>2.9399999999999999E-3</v>
      </c>
      <c r="U166">
        <v>2.9399999999999999E-3</v>
      </c>
      <c r="V166">
        <v>2.9399999999999999E-3</v>
      </c>
      <c r="W166">
        <v>6.3899999999999998E-3</v>
      </c>
      <c r="X166">
        <v>6.3899999999999998E-3</v>
      </c>
      <c r="Y166">
        <v>2.9399999999999999E-3</v>
      </c>
      <c r="Z166">
        <v>2.9399999999999999E-3</v>
      </c>
      <c r="AA166">
        <v>2.9399999999999999E-3</v>
      </c>
      <c r="AB166">
        <v>0.52066819172113288</v>
      </c>
      <c r="AC166">
        <v>6.3582422771947078</v>
      </c>
      <c r="AD166">
        <v>228.672</v>
      </c>
      <c r="AE166">
        <v>3.5000000000000003E-2</v>
      </c>
      <c r="AF166">
        <v>1295</v>
      </c>
      <c r="AG166">
        <v>4295</v>
      </c>
      <c r="AH166">
        <v>4891</v>
      </c>
      <c r="AI166">
        <v>5212</v>
      </c>
      <c r="AJ166" s="9">
        <f>(AF166-exterior_study!AF166)/exterior_study!AF166</f>
        <v>-6.0232220609579099E-2</v>
      </c>
      <c r="AK166" s="9">
        <f>(AG166-exterior_study!AG166)/exterior_study!AG166</f>
        <v>-0.10781055255504778</v>
      </c>
      <c r="AL166" s="9">
        <f>(AH166-exterior_study!AH166)/exterior_study!AH166</f>
        <v>-5.1396431342125681E-2</v>
      </c>
      <c r="AM166" s="9">
        <f>(AI166-exterior_study!AI166)/exterior_study!AI166</f>
        <v>-4.8557867834976266E-2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4.64E-3</v>
      </c>
      <c r="Q167">
        <v>3.8700000000000002E-3</v>
      </c>
      <c r="R167">
        <v>7.9500000000000005E-3</v>
      </c>
      <c r="S167">
        <v>3.0799999999999998E-3</v>
      </c>
      <c r="T167">
        <v>2.9399999999999999E-3</v>
      </c>
      <c r="U167">
        <v>2.9399999999999999E-3</v>
      </c>
      <c r="V167">
        <v>2.9399999999999999E-3</v>
      </c>
      <c r="W167">
        <v>6.3899999999999998E-3</v>
      </c>
      <c r="X167">
        <v>6.3899999999999998E-3</v>
      </c>
      <c r="Y167">
        <v>2.9399999999999999E-3</v>
      </c>
      <c r="Z167">
        <v>2.9399999999999999E-3</v>
      </c>
      <c r="AA167">
        <v>2.9399999999999999E-3</v>
      </c>
      <c r="AB167">
        <v>0.52066819172113288</v>
      </c>
      <c r="AC167">
        <v>6.3582422771947078</v>
      </c>
      <c r="AD167">
        <v>228.672</v>
      </c>
      <c r="AE167">
        <v>0.04</v>
      </c>
      <c r="AF167">
        <v>1214</v>
      </c>
      <c r="AG167">
        <v>3776</v>
      </c>
      <c r="AH167">
        <v>4280</v>
      </c>
      <c r="AI167">
        <v>4561</v>
      </c>
      <c r="AJ167" s="9">
        <f>(AF167-exterior_study!AF167)/exterior_study!AF167</f>
        <v>-6.2548262548262554E-2</v>
      </c>
      <c r="AK167" s="9">
        <f>(AG167-exterior_study!AG167)/exterior_study!AG167</f>
        <v>-0.10415183867141163</v>
      </c>
      <c r="AL167" s="9">
        <f>(AH167-exterior_study!AH167)/exterior_study!AH167</f>
        <v>-5.1418439716312055E-2</v>
      </c>
      <c r="AM167" s="9">
        <f>(AI167-exterior_study!AI167)/exterior_study!AI167</f>
        <v>-4.8403922386814104E-2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4.64E-3</v>
      </c>
      <c r="Q168">
        <v>3.8700000000000002E-3</v>
      </c>
      <c r="R168">
        <v>7.9500000000000005E-3</v>
      </c>
      <c r="S168">
        <v>3.0799999999999998E-3</v>
      </c>
      <c r="T168">
        <v>2.9399999999999999E-3</v>
      </c>
      <c r="U168">
        <v>2.9399999999999999E-3</v>
      </c>
      <c r="V168">
        <v>2.9399999999999999E-3</v>
      </c>
      <c r="W168">
        <v>6.3899999999999998E-3</v>
      </c>
      <c r="X168">
        <v>6.3899999999999998E-3</v>
      </c>
      <c r="Y168">
        <v>2.9399999999999999E-3</v>
      </c>
      <c r="Z168">
        <v>2.9399999999999999E-3</v>
      </c>
      <c r="AA168">
        <v>2.9399999999999999E-3</v>
      </c>
      <c r="AB168">
        <v>0.52066819172113288</v>
      </c>
      <c r="AC168">
        <v>6.3582422771947078</v>
      </c>
      <c r="AD168">
        <v>228.672</v>
      </c>
      <c r="AE168">
        <v>4.4999999999999998E-2</v>
      </c>
      <c r="AF168">
        <v>1141</v>
      </c>
      <c r="AG168">
        <v>3370</v>
      </c>
      <c r="AH168">
        <v>3804</v>
      </c>
      <c r="AI168">
        <v>4054</v>
      </c>
      <c r="AJ168" s="9">
        <f>(AF168-exterior_study!AF168)/exterior_study!AF168</f>
        <v>-6.4754098360655737E-2</v>
      </c>
      <c r="AK168" s="9">
        <f>(AG168-exterior_study!AG168)/exterior_study!AG168</f>
        <v>-0.10109362496665777</v>
      </c>
      <c r="AL168" s="9">
        <f>(AH168-exterior_study!AH168)/exterior_study!AH168</f>
        <v>-5.1608077786088259E-2</v>
      </c>
      <c r="AM168" s="9">
        <f>(AI168-exterior_study!AI168)/exterior_study!AI168</f>
        <v>-4.8580145505749822E-2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4.64E-3</v>
      </c>
      <c r="Q169">
        <v>3.8700000000000002E-3</v>
      </c>
      <c r="R169">
        <v>7.9500000000000005E-3</v>
      </c>
      <c r="S169">
        <v>3.0799999999999998E-3</v>
      </c>
      <c r="T169">
        <v>2.9399999999999999E-3</v>
      </c>
      <c r="U169">
        <v>2.9399999999999999E-3</v>
      </c>
      <c r="V169">
        <v>2.9399999999999999E-3</v>
      </c>
      <c r="W169">
        <v>6.3899999999999998E-3</v>
      </c>
      <c r="X169">
        <v>6.3899999999999998E-3</v>
      </c>
      <c r="Y169">
        <v>2.9399999999999999E-3</v>
      </c>
      <c r="Z169">
        <v>2.9399999999999999E-3</v>
      </c>
      <c r="AA169">
        <v>2.9399999999999999E-3</v>
      </c>
      <c r="AB169">
        <v>0.52066819172113288</v>
      </c>
      <c r="AC169">
        <v>6.3582422771947078</v>
      </c>
      <c r="AD169">
        <v>228.672</v>
      </c>
      <c r="AE169">
        <v>0.05</v>
      </c>
      <c r="AF169">
        <v>1074</v>
      </c>
      <c r="AG169">
        <v>3043</v>
      </c>
      <c r="AH169">
        <v>3424</v>
      </c>
      <c r="AI169">
        <v>3648</v>
      </c>
      <c r="AJ169" s="9">
        <f>(AF169-exterior_study!AF169)/exterior_study!AF169</f>
        <v>-6.6898349261511725E-2</v>
      </c>
      <c r="AK169" s="9">
        <f>(AG169-exterior_study!AG169)/exterior_study!AG169</f>
        <v>-9.8370370370370372E-2</v>
      </c>
      <c r="AL169" s="9">
        <f>(AH169-exterior_study!AH169)/exterior_study!AH169</f>
        <v>-5.1523545706371188E-2</v>
      </c>
      <c r="AM169" s="9">
        <f>(AI169-exterior_study!AI169)/exterior_study!AI169</f>
        <v>-4.8761408083441982E-2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4.64E-3</v>
      </c>
      <c r="Q170">
        <v>3.8700000000000002E-3</v>
      </c>
      <c r="R170">
        <v>7.9500000000000005E-3</v>
      </c>
      <c r="S170">
        <v>3.0799999999999998E-3</v>
      </c>
      <c r="T170">
        <v>2.9399999999999999E-3</v>
      </c>
      <c r="U170">
        <v>2.9399999999999999E-3</v>
      </c>
      <c r="V170">
        <v>2.9399999999999999E-3</v>
      </c>
      <c r="W170">
        <v>6.3899999999999998E-3</v>
      </c>
      <c r="X170">
        <v>6.3899999999999998E-3</v>
      </c>
      <c r="Y170">
        <v>2.9399999999999999E-3</v>
      </c>
      <c r="Z170">
        <v>2.9399999999999999E-3</v>
      </c>
      <c r="AA170">
        <v>2.9399999999999999E-3</v>
      </c>
      <c r="AB170">
        <v>0.52066819172113288</v>
      </c>
      <c r="AC170">
        <v>6.3582422771947078</v>
      </c>
      <c r="AD170">
        <v>228.672</v>
      </c>
      <c r="AE170">
        <v>5.5E-2</v>
      </c>
      <c r="AF170">
        <v>1013</v>
      </c>
      <c r="AG170">
        <v>2774</v>
      </c>
      <c r="AH170">
        <v>3112</v>
      </c>
      <c r="AI170">
        <v>3317</v>
      </c>
      <c r="AJ170" s="9">
        <f>(AF170-exterior_study!AF170)/exterior_study!AF170</f>
        <v>-6.8077276908923637E-2</v>
      </c>
      <c r="AK170" s="9">
        <f>(AG170-exterior_study!AG170)/exterior_study!AG170</f>
        <v>-9.612251547735419E-2</v>
      </c>
      <c r="AL170" s="9">
        <f>(AH170-exterior_study!AH170)/exterior_study!AH170</f>
        <v>-5.1508686376104847E-2</v>
      </c>
      <c r="AM170" s="9">
        <f>(AI170-exterior_study!AI170)/exterior_study!AI170</f>
        <v>-4.8479632816982213E-2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4.64E-3</v>
      </c>
      <c r="Q171">
        <v>3.8700000000000002E-3</v>
      </c>
      <c r="R171">
        <v>7.9500000000000005E-3</v>
      </c>
      <c r="S171">
        <v>3.0799999999999998E-3</v>
      </c>
      <c r="T171">
        <v>2.9399999999999999E-3</v>
      </c>
      <c r="U171">
        <v>2.9399999999999999E-3</v>
      </c>
      <c r="V171">
        <v>2.9399999999999999E-3</v>
      </c>
      <c r="W171">
        <v>6.3899999999999998E-3</v>
      </c>
      <c r="X171">
        <v>6.3899999999999998E-3</v>
      </c>
      <c r="Y171">
        <v>2.9399999999999999E-3</v>
      </c>
      <c r="Z171">
        <v>2.9399999999999999E-3</v>
      </c>
      <c r="AA171">
        <v>2.9399999999999999E-3</v>
      </c>
      <c r="AB171">
        <v>0.52066819172113288</v>
      </c>
      <c r="AC171">
        <v>6.3582422771947078</v>
      </c>
      <c r="AD171">
        <v>228.672</v>
      </c>
      <c r="AE171">
        <v>0.06</v>
      </c>
      <c r="AF171">
        <v>957</v>
      </c>
      <c r="AG171">
        <v>2549</v>
      </c>
      <c r="AH171">
        <v>2853</v>
      </c>
      <c r="AI171">
        <v>3040</v>
      </c>
      <c r="AJ171" s="9">
        <f>(AF171-exterior_study!AF171)/exterior_study!AF171</f>
        <v>-6.9970845481049565E-2</v>
      </c>
      <c r="AK171" s="9">
        <f>(AG171-exterior_study!AG171)/exterior_study!AG171</f>
        <v>-9.417199715707178E-2</v>
      </c>
      <c r="AL171" s="9">
        <f>(AH171-exterior_study!AH171)/exterior_study!AH171</f>
        <v>-5.1529255319148939E-2</v>
      </c>
      <c r="AM171" s="9">
        <f>(AI171-exterior_study!AI171)/exterior_study!AI171</f>
        <v>-4.8811013767209012E-2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4.64E-3</v>
      </c>
      <c r="Q172">
        <v>3.8700000000000002E-3</v>
      </c>
      <c r="R172">
        <v>7.9500000000000005E-3</v>
      </c>
      <c r="S172">
        <v>3.0799999999999998E-3</v>
      </c>
      <c r="T172">
        <v>2.9399999999999999E-3</v>
      </c>
      <c r="U172">
        <v>2.9399999999999999E-3</v>
      </c>
      <c r="V172">
        <v>2.9399999999999999E-3</v>
      </c>
      <c r="W172">
        <v>6.3899999999999998E-3</v>
      </c>
      <c r="X172">
        <v>6.3899999999999998E-3</v>
      </c>
      <c r="Y172">
        <v>2.9399999999999999E-3</v>
      </c>
      <c r="Z172">
        <v>2.9399999999999999E-3</v>
      </c>
      <c r="AA172">
        <v>2.9399999999999999E-3</v>
      </c>
      <c r="AB172">
        <v>0.52066819172113288</v>
      </c>
      <c r="AC172">
        <v>6.3582422771947078</v>
      </c>
      <c r="AD172">
        <v>228.672</v>
      </c>
      <c r="AE172">
        <v>6.5000000000000002E-2</v>
      </c>
      <c r="AF172">
        <v>906</v>
      </c>
      <c r="AG172">
        <v>2359</v>
      </c>
      <c r="AH172">
        <v>2634</v>
      </c>
      <c r="AI172">
        <v>2806</v>
      </c>
      <c r="AJ172" s="9">
        <f>(AF172-exterior_study!AF172)/exterior_study!AF172</f>
        <v>-7.1721311475409832E-2</v>
      </c>
      <c r="AK172" s="9">
        <f>(AG172-exterior_study!AG172)/exterior_study!AG172</f>
        <v>-9.2343208926510198E-2</v>
      </c>
      <c r="AL172" s="9">
        <f>(AH172-exterior_study!AH172)/exterior_study!AH172</f>
        <v>-5.1494418437162404E-2</v>
      </c>
      <c r="AM172" s="9">
        <f>(AI172-exterior_study!AI172)/exterior_study!AI172</f>
        <v>-4.8813559322033899E-2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4.64E-3</v>
      </c>
      <c r="Q173">
        <v>3.8700000000000002E-3</v>
      </c>
      <c r="R173">
        <v>7.9500000000000005E-3</v>
      </c>
      <c r="S173">
        <v>3.0799999999999998E-3</v>
      </c>
      <c r="T173">
        <v>2.9399999999999999E-3</v>
      </c>
      <c r="U173">
        <v>2.9399999999999999E-3</v>
      </c>
      <c r="V173">
        <v>2.9399999999999999E-3</v>
      </c>
      <c r="W173">
        <v>6.3899999999999998E-3</v>
      </c>
      <c r="X173">
        <v>6.3899999999999998E-3</v>
      </c>
      <c r="Y173">
        <v>2.9399999999999999E-3</v>
      </c>
      <c r="Z173">
        <v>2.9399999999999999E-3</v>
      </c>
      <c r="AA173">
        <v>2.9399999999999999E-3</v>
      </c>
      <c r="AB173">
        <v>0.52066819172113288</v>
      </c>
      <c r="AC173">
        <v>6.3582422771947078</v>
      </c>
      <c r="AD173">
        <v>228.672</v>
      </c>
      <c r="AE173">
        <v>7.0000000000000007E-2</v>
      </c>
      <c r="AF173">
        <v>859</v>
      </c>
      <c r="AG173">
        <v>2194</v>
      </c>
      <c r="AH173">
        <v>2445</v>
      </c>
      <c r="AI173">
        <v>2606</v>
      </c>
      <c r="AJ173" s="9">
        <f>(AF173-exterior_study!AF173)/exterior_study!AF173</f>
        <v>-7.3354908306364611E-2</v>
      </c>
      <c r="AK173" s="9">
        <f>(AG173-exterior_study!AG173)/exterior_study!AG173</f>
        <v>-9.1135045567522791E-2</v>
      </c>
      <c r="AL173" s="9">
        <f>(AH173-exterior_study!AH173)/exterior_study!AH173</f>
        <v>-5.1590380139643136E-2</v>
      </c>
      <c r="AM173" s="9">
        <f>(AI173-exterior_study!AI173)/exterior_study!AI173</f>
        <v>-4.8557867834976266E-2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4.5900000000000003E-3</v>
      </c>
      <c r="Q174">
        <v>3.8300000000000001E-3</v>
      </c>
      <c r="R174">
        <v>7.8600000000000007E-3</v>
      </c>
      <c r="S174">
        <v>3.0400000000000002E-3</v>
      </c>
      <c r="T174">
        <v>2.9399999999999999E-3</v>
      </c>
      <c r="U174">
        <v>2.9399999999999999E-3</v>
      </c>
      <c r="V174">
        <v>2.9399999999999999E-3</v>
      </c>
      <c r="W174">
        <v>6.3200000000000001E-3</v>
      </c>
      <c r="X174">
        <v>6.3200000000000001E-3</v>
      </c>
      <c r="Y174">
        <v>2.9399999999999999E-3</v>
      </c>
      <c r="Z174">
        <v>2.9399999999999999E-3</v>
      </c>
      <c r="AA174">
        <v>2.9399999999999999E-3</v>
      </c>
      <c r="AB174">
        <v>0.52465751633986935</v>
      </c>
      <c r="AC174">
        <v>6.3825540093973361</v>
      </c>
      <c r="AD174">
        <v>228.672</v>
      </c>
      <c r="AE174">
        <v>0.03</v>
      </c>
      <c r="AF174">
        <v>1378</v>
      </c>
      <c r="AG174">
        <v>4943</v>
      </c>
      <c r="AH174">
        <v>5687</v>
      </c>
      <c r="AI174">
        <v>6061</v>
      </c>
      <c r="AJ174" s="9">
        <f>(AF174-exterior_study!AF174)/exterior_study!AF174</f>
        <v>-5.8099794941900207E-2</v>
      </c>
      <c r="AK174" s="9">
        <f>(AG174-exterior_study!AG174)/exterior_study!AG174</f>
        <v>-0.11304503857886238</v>
      </c>
      <c r="AL174" s="9">
        <f>(AH174-exterior_study!AH174)/exterior_study!AH174</f>
        <v>-5.1376146788990829E-2</v>
      </c>
      <c r="AM174" s="9">
        <f>(AI174-exterior_study!AI174)/exterior_study!AI174</f>
        <v>-4.8508634222919934E-2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4.5900000000000003E-3</v>
      </c>
      <c r="Q175">
        <v>3.8300000000000001E-3</v>
      </c>
      <c r="R175">
        <v>7.8600000000000007E-3</v>
      </c>
      <c r="S175">
        <v>3.0400000000000002E-3</v>
      </c>
      <c r="T175">
        <v>2.9399999999999999E-3</v>
      </c>
      <c r="U175">
        <v>2.9399999999999999E-3</v>
      </c>
      <c r="V175">
        <v>2.9399999999999999E-3</v>
      </c>
      <c r="W175">
        <v>6.3200000000000001E-3</v>
      </c>
      <c r="X175">
        <v>6.3200000000000001E-3</v>
      </c>
      <c r="Y175">
        <v>2.9399999999999999E-3</v>
      </c>
      <c r="Z175">
        <v>2.9399999999999999E-3</v>
      </c>
      <c r="AA175">
        <v>2.9399999999999999E-3</v>
      </c>
      <c r="AB175">
        <v>0.52465751633986935</v>
      </c>
      <c r="AC175">
        <v>6.3825540093973361</v>
      </c>
      <c r="AD175">
        <v>228.672</v>
      </c>
      <c r="AE175">
        <v>3.5000000000000003E-2</v>
      </c>
      <c r="AF175">
        <v>1289</v>
      </c>
      <c r="AG175">
        <v>4261</v>
      </c>
      <c r="AH175">
        <v>4874</v>
      </c>
      <c r="AI175">
        <v>5196</v>
      </c>
      <c r="AJ175" s="9">
        <f>(AF175-exterior_study!AF175)/exterior_study!AF175</f>
        <v>-6.0495626822157436E-2</v>
      </c>
      <c r="AK175" s="9">
        <f>(AG175-exterior_study!AG175)/exterior_study!AG175</f>
        <v>-0.10876385693369588</v>
      </c>
      <c r="AL175" s="9">
        <f>(AH175-exterior_study!AH175)/exterior_study!AH175</f>
        <v>-5.1566452617240709E-2</v>
      </c>
      <c r="AM175" s="9">
        <f>(AI175-exterior_study!AI175)/exterior_study!AI175</f>
        <v>-4.8351648351648353E-2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4.5900000000000003E-3</v>
      </c>
      <c r="Q176">
        <v>3.8300000000000001E-3</v>
      </c>
      <c r="R176">
        <v>7.8600000000000007E-3</v>
      </c>
      <c r="S176">
        <v>3.0400000000000002E-3</v>
      </c>
      <c r="T176">
        <v>2.9399999999999999E-3</v>
      </c>
      <c r="U176">
        <v>2.9399999999999999E-3</v>
      </c>
      <c r="V176">
        <v>2.9399999999999999E-3</v>
      </c>
      <c r="W176">
        <v>6.3200000000000001E-3</v>
      </c>
      <c r="X176">
        <v>6.3200000000000001E-3</v>
      </c>
      <c r="Y176">
        <v>2.9399999999999999E-3</v>
      </c>
      <c r="Z176">
        <v>2.9399999999999999E-3</v>
      </c>
      <c r="AA176">
        <v>2.9399999999999999E-3</v>
      </c>
      <c r="AB176">
        <v>0.52465751633986935</v>
      </c>
      <c r="AC176">
        <v>6.3825540093973361</v>
      </c>
      <c r="AD176">
        <v>228.672</v>
      </c>
      <c r="AE176">
        <v>0.04</v>
      </c>
      <c r="AF176">
        <v>1209</v>
      </c>
      <c r="AG176">
        <v>3747</v>
      </c>
      <c r="AH176">
        <v>4265</v>
      </c>
      <c r="AI176">
        <v>4546</v>
      </c>
      <c r="AJ176" s="9">
        <f>(AF176-exterior_study!AF176)/exterior_study!AF176</f>
        <v>-6.2790697674418611E-2</v>
      </c>
      <c r="AK176" s="9">
        <f>(AG176-exterior_study!AG176)/exterior_study!AG176</f>
        <v>-0.10508717458801051</v>
      </c>
      <c r="AL176" s="9">
        <f>(AH176-exterior_study!AH176)/exterior_study!AH176</f>
        <v>-5.1379003558718862E-2</v>
      </c>
      <c r="AM176" s="9">
        <f>(AI176-exterior_study!AI176)/exterior_study!AI176</f>
        <v>-4.8555881121808288E-2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4.5900000000000003E-3</v>
      </c>
      <c r="Q177">
        <v>3.8300000000000001E-3</v>
      </c>
      <c r="R177">
        <v>7.8600000000000007E-3</v>
      </c>
      <c r="S177">
        <v>3.0400000000000002E-3</v>
      </c>
      <c r="T177">
        <v>2.9399999999999999E-3</v>
      </c>
      <c r="U177">
        <v>2.9399999999999999E-3</v>
      </c>
      <c r="V177">
        <v>2.9399999999999999E-3</v>
      </c>
      <c r="W177">
        <v>6.3200000000000001E-3</v>
      </c>
      <c r="X177">
        <v>6.3200000000000001E-3</v>
      </c>
      <c r="Y177">
        <v>2.9399999999999999E-3</v>
      </c>
      <c r="Z177">
        <v>2.9399999999999999E-3</v>
      </c>
      <c r="AA177">
        <v>2.9399999999999999E-3</v>
      </c>
      <c r="AB177">
        <v>0.52465751633986935</v>
      </c>
      <c r="AC177">
        <v>6.3825540093973361</v>
      </c>
      <c r="AD177">
        <v>228.672</v>
      </c>
      <c r="AE177">
        <v>4.4999999999999998E-2</v>
      </c>
      <c r="AF177">
        <v>1136</v>
      </c>
      <c r="AG177">
        <v>3345</v>
      </c>
      <c r="AH177">
        <v>3791</v>
      </c>
      <c r="AI177">
        <v>4041</v>
      </c>
      <c r="AJ177" s="9">
        <f>(AF177-exterior_study!AF177)/exterior_study!AF177</f>
        <v>-6.4250411861614495E-2</v>
      </c>
      <c r="AK177" s="9">
        <f>(AG177-exterior_study!AG177)/exterior_study!AG177</f>
        <v>-0.10177228786251342</v>
      </c>
      <c r="AL177" s="9">
        <f>(AH177-exterior_study!AH177)/exterior_study!AH177</f>
        <v>-5.1538653990492872E-2</v>
      </c>
      <c r="AM177" s="9">
        <f>(AI177-exterior_study!AI177)/exterior_study!AI177</f>
        <v>-4.8504826936661173E-2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4.5900000000000003E-3</v>
      </c>
      <c r="Q178">
        <v>3.8300000000000001E-3</v>
      </c>
      <c r="R178">
        <v>7.8600000000000007E-3</v>
      </c>
      <c r="S178">
        <v>3.0400000000000002E-3</v>
      </c>
      <c r="T178">
        <v>2.9399999999999999E-3</v>
      </c>
      <c r="U178">
        <v>2.9399999999999999E-3</v>
      </c>
      <c r="V178">
        <v>2.9399999999999999E-3</v>
      </c>
      <c r="W178">
        <v>6.3200000000000001E-3</v>
      </c>
      <c r="X178">
        <v>6.3200000000000001E-3</v>
      </c>
      <c r="Y178">
        <v>2.9399999999999999E-3</v>
      </c>
      <c r="Z178">
        <v>2.9399999999999999E-3</v>
      </c>
      <c r="AA178">
        <v>2.9399999999999999E-3</v>
      </c>
      <c r="AB178">
        <v>0.52465751633986935</v>
      </c>
      <c r="AC178">
        <v>6.3825540093973361</v>
      </c>
      <c r="AD178">
        <v>228.672</v>
      </c>
      <c r="AE178">
        <v>0.05</v>
      </c>
      <c r="AF178">
        <v>1069</v>
      </c>
      <c r="AG178">
        <v>3022</v>
      </c>
      <c r="AH178">
        <v>3412</v>
      </c>
      <c r="AI178">
        <v>3637</v>
      </c>
      <c r="AJ178" s="9">
        <f>(AF178-exterior_study!AF178)/exterior_study!AF178</f>
        <v>-6.6375545851528384E-2</v>
      </c>
      <c r="AK178" s="9">
        <f>(AG178-exterior_study!AG178)/exterior_study!AG178</f>
        <v>-9.8986285032796661E-2</v>
      </c>
      <c r="AL178" s="9">
        <f>(AH178-exterior_study!AH178)/exterior_study!AH178</f>
        <v>-5.1431748679455103E-2</v>
      </c>
      <c r="AM178" s="9">
        <f>(AI178-exterior_study!AI178)/exterior_study!AI178</f>
        <v>-4.8403976975405549E-2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4.5900000000000003E-3</v>
      </c>
      <c r="Q179">
        <v>3.8300000000000001E-3</v>
      </c>
      <c r="R179">
        <v>7.8600000000000007E-3</v>
      </c>
      <c r="S179">
        <v>3.0400000000000002E-3</v>
      </c>
      <c r="T179">
        <v>2.9399999999999999E-3</v>
      </c>
      <c r="U179">
        <v>2.9399999999999999E-3</v>
      </c>
      <c r="V179">
        <v>2.9399999999999999E-3</v>
      </c>
      <c r="W179">
        <v>6.3200000000000001E-3</v>
      </c>
      <c r="X179">
        <v>6.3200000000000001E-3</v>
      </c>
      <c r="Y179">
        <v>2.9399999999999999E-3</v>
      </c>
      <c r="Z179">
        <v>2.9399999999999999E-3</v>
      </c>
      <c r="AA179">
        <v>2.9399999999999999E-3</v>
      </c>
      <c r="AB179">
        <v>0.52465751633986935</v>
      </c>
      <c r="AC179">
        <v>6.3825540093973361</v>
      </c>
      <c r="AD179">
        <v>228.672</v>
      </c>
      <c r="AE179">
        <v>5.5E-2</v>
      </c>
      <c r="AF179">
        <v>1008</v>
      </c>
      <c r="AG179">
        <v>2755</v>
      </c>
      <c r="AH179">
        <v>3102</v>
      </c>
      <c r="AI179">
        <v>3306</v>
      </c>
      <c r="AJ179" s="9">
        <f>(AF179-exterior_study!AF179)/exterior_study!AF179</f>
        <v>-6.839186691312385E-2</v>
      </c>
      <c r="AK179" s="9">
        <f>(AG179-exterior_study!AG179)/exterior_study!AG179</f>
        <v>-9.6721311475409841E-2</v>
      </c>
      <c r="AL179" s="9">
        <f>(AH179-exterior_study!AH179)/exterior_study!AH179</f>
        <v>-5.1376146788990829E-2</v>
      </c>
      <c r="AM179" s="9">
        <f>(AI179-exterior_study!AI179)/exterior_study!AI179</f>
        <v>-4.8633093525179853E-2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4.5900000000000003E-3</v>
      </c>
      <c r="Q180">
        <v>3.8300000000000001E-3</v>
      </c>
      <c r="R180">
        <v>7.8600000000000007E-3</v>
      </c>
      <c r="S180">
        <v>3.0400000000000002E-3</v>
      </c>
      <c r="T180">
        <v>2.9399999999999999E-3</v>
      </c>
      <c r="U180">
        <v>2.9399999999999999E-3</v>
      </c>
      <c r="V180">
        <v>2.9399999999999999E-3</v>
      </c>
      <c r="W180">
        <v>6.3200000000000001E-3</v>
      </c>
      <c r="X180">
        <v>6.3200000000000001E-3</v>
      </c>
      <c r="Y180">
        <v>2.9399999999999999E-3</v>
      </c>
      <c r="Z180">
        <v>2.9399999999999999E-3</v>
      </c>
      <c r="AA180">
        <v>2.9399999999999999E-3</v>
      </c>
      <c r="AB180">
        <v>0.52465751633986935</v>
      </c>
      <c r="AC180">
        <v>6.3825540093973361</v>
      </c>
      <c r="AD180">
        <v>228.672</v>
      </c>
      <c r="AE180">
        <v>0.06</v>
      </c>
      <c r="AF180">
        <v>952</v>
      </c>
      <c r="AG180">
        <v>2532</v>
      </c>
      <c r="AH180">
        <v>2843</v>
      </c>
      <c r="AI180">
        <v>3031</v>
      </c>
      <c r="AJ180" s="9">
        <f>(AF180-exterior_study!AF180)/exterior_study!AF180</f>
        <v>-7.03125E-2</v>
      </c>
      <c r="AK180" s="9">
        <f>(AG180-exterior_study!AG180)/exterior_study!AG180</f>
        <v>-9.4744368966750092E-2</v>
      </c>
      <c r="AL180" s="9">
        <f>(AH180-exterior_study!AH180)/exterior_study!AH180</f>
        <v>-5.1701134089392926E-2</v>
      </c>
      <c r="AM180" s="9">
        <f>(AI180-exterior_study!AI180)/exterior_study!AI180</f>
        <v>-4.8351648351648353E-2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4.5900000000000003E-3</v>
      </c>
      <c r="Q181">
        <v>3.8300000000000001E-3</v>
      </c>
      <c r="R181">
        <v>7.8600000000000007E-3</v>
      </c>
      <c r="S181">
        <v>3.0400000000000002E-3</v>
      </c>
      <c r="T181">
        <v>2.9399999999999999E-3</v>
      </c>
      <c r="U181">
        <v>2.9399999999999999E-3</v>
      </c>
      <c r="V181">
        <v>2.9399999999999999E-3</v>
      </c>
      <c r="W181">
        <v>6.3200000000000001E-3</v>
      </c>
      <c r="X181">
        <v>6.3200000000000001E-3</v>
      </c>
      <c r="Y181">
        <v>2.9399999999999999E-3</v>
      </c>
      <c r="Z181">
        <v>2.9399999999999999E-3</v>
      </c>
      <c r="AA181">
        <v>2.9399999999999999E-3</v>
      </c>
      <c r="AB181">
        <v>0.52465751633986935</v>
      </c>
      <c r="AC181">
        <v>6.3825540093973361</v>
      </c>
      <c r="AD181">
        <v>228.672</v>
      </c>
      <c r="AE181">
        <v>6.5000000000000002E-2</v>
      </c>
      <c r="AF181">
        <v>901</v>
      </c>
      <c r="AG181">
        <v>2343</v>
      </c>
      <c r="AH181">
        <v>2625</v>
      </c>
      <c r="AI181">
        <v>2798</v>
      </c>
      <c r="AJ181" s="9">
        <f>(AF181-exterior_study!AF181)/exterior_study!AF181</f>
        <v>-7.209062821833162E-2</v>
      </c>
      <c r="AK181" s="9">
        <f>(AG181-exterior_study!AG181)/exterior_study!AG181</f>
        <v>-9.3266253869969035E-2</v>
      </c>
      <c r="AL181" s="9">
        <f>(AH181-exterior_study!AH181)/exterior_study!AH181</f>
        <v>-5.1319118178532706E-2</v>
      </c>
      <c r="AM181" s="9">
        <f>(AI181-exterior_study!AI181)/exterior_study!AI181</f>
        <v>-4.8299319727891157E-2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4.5900000000000003E-3</v>
      </c>
      <c r="Q182">
        <v>3.8300000000000001E-3</v>
      </c>
      <c r="R182">
        <v>7.8600000000000007E-3</v>
      </c>
      <c r="S182">
        <v>3.0400000000000002E-3</v>
      </c>
      <c r="T182">
        <v>2.9399999999999999E-3</v>
      </c>
      <c r="U182">
        <v>2.9399999999999999E-3</v>
      </c>
      <c r="V182">
        <v>2.9399999999999999E-3</v>
      </c>
      <c r="W182">
        <v>6.3200000000000001E-3</v>
      </c>
      <c r="X182">
        <v>6.3200000000000001E-3</v>
      </c>
      <c r="Y182">
        <v>2.9399999999999999E-3</v>
      </c>
      <c r="Z182">
        <v>2.9399999999999999E-3</v>
      </c>
      <c r="AA182">
        <v>2.9399999999999999E-3</v>
      </c>
      <c r="AB182">
        <v>0.52465751633986935</v>
      </c>
      <c r="AC182">
        <v>6.3825540093973361</v>
      </c>
      <c r="AD182">
        <v>228.672</v>
      </c>
      <c r="AE182">
        <v>7.0000000000000007E-2</v>
      </c>
      <c r="AF182">
        <v>855</v>
      </c>
      <c r="AG182">
        <v>2179</v>
      </c>
      <c r="AH182">
        <v>2437</v>
      </c>
      <c r="AI182">
        <v>2598</v>
      </c>
      <c r="AJ182" s="9">
        <f>(AF182-exterior_study!AF182)/exterior_study!AF182</f>
        <v>-7.2668112798264642E-2</v>
      </c>
      <c r="AK182" s="9">
        <f>(AG182-exterior_study!AG182)/exterior_study!AG182</f>
        <v>-9.1704877032096704E-2</v>
      </c>
      <c r="AL182" s="9">
        <f>(AH182-exterior_study!AH182)/exterior_study!AH182</f>
        <v>-5.1381860646165824E-2</v>
      </c>
      <c r="AM182" s="9">
        <f>(AI182-exterior_study!AI182)/exterior_study!AI182</f>
        <v>-4.8351648351648353E-2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4.3400000000000001E-3</v>
      </c>
      <c r="Q183">
        <v>3.5999999999999999E-3</v>
      </c>
      <c r="R183">
        <v>7.4000000000000003E-3</v>
      </c>
      <c r="S183">
        <v>2.9199999999999999E-3</v>
      </c>
      <c r="T183">
        <v>2.9199999999999999E-3</v>
      </c>
      <c r="U183">
        <v>2.9199999999999999E-3</v>
      </c>
      <c r="V183">
        <v>2.9199999999999999E-3</v>
      </c>
      <c r="W183">
        <v>5.9699999999999996E-3</v>
      </c>
      <c r="X183">
        <v>5.9699999999999996E-3</v>
      </c>
      <c r="Y183">
        <v>2.9299999999999999E-3</v>
      </c>
      <c r="Z183">
        <v>2.9299999999999999E-3</v>
      </c>
      <c r="AA183">
        <v>2.9299999999999999E-3</v>
      </c>
      <c r="AB183">
        <v>0.54709149528952206</v>
      </c>
      <c r="AC183">
        <v>6.300905269661162</v>
      </c>
      <c r="AD183">
        <v>243.072</v>
      </c>
      <c r="AE183">
        <v>0.03</v>
      </c>
      <c r="AF183">
        <v>1316</v>
      </c>
      <c r="AG183">
        <v>4803</v>
      </c>
      <c r="AH183">
        <v>5423</v>
      </c>
      <c r="AI183">
        <v>5775</v>
      </c>
      <c r="AJ183" s="9">
        <f>(AF183-exterior_study!AF183)/exterior_study!AF183</f>
        <v>-5.8655221745350504E-2</v>
      </c>
      <c r="AK183" s="9">
        <f>(AG183-exterior_study!AG183)/exterior_study!AG183</f>
        <v>-0.10824359450427033</v>
      </c>
      <c r="AL183" s="9">
        <f>(AH183-exterior_study!AH183)/exterior_study!AH183</f>
        <v>-5.1757300227312467E-2</v>
      </c>
      <c r="AM183" s="9">
        <f>(AI183-exterior_study!AI183)/exterior_study!AI183</f>
        <v>-4.8913043478260872E-2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4.3400000000000001E-3</v>
      </c>
      <c r="Q184">
        <v>3.5999999999999999E-3</v>
      </c>
      <c r="R184">
        <v>7.4000000000000003E-3</v>
      </c>
      <c r="S184">
        <v>2.9199999999999999E-3</v>
      </c>
      <c r="T184">
        <v>2.9199999999999999E-3</v>
      </c>
      <c r="U184">
        <v>2.9199999999999999E-3</v>
      </c>
      <c r="V184">
        <v>2.9199999999999999E-3</v>
      </c>
      <c r="W184">
        <v>5.9699999999999996E-3</v>
      </c>
      <c r="X184">
        <v>5.9699999999999996E-3</v>
      </c>
      <c r="Y184">
        <v>2.9299999999999999E-3</v>
      </c>
      <c r="Z184">
        <v>2.9299999999999999E-3</v>
      </c>
      <c r="AA184">
        <v>2.9299999999999999E-3</v>
      </c>
      <c r="AB184">
        <v>0.54709149528952206</v>
      </c>
      <c r="AC184">
        <v>6.300905269661162</v>
      </c>
      <c r="AD184">
        <v>243.072</v>
      </c>
      <c r="AE184">
        <v>3.5000000000000003E-2</v>
      </c>
      <c r="AF184">
        <v>1232</v>
      </c>
      <c r="AG184">
        <v>4135</v>
      </c>
      <c r="AH184">
        <v>4648</v>
      </c>
      <c r="AI184">
        <v>4950</v>
      </c>
      <c r="AJ184" s="9">
        <f>(AF184-exterior_study!AF184)/exterior_study!AF184</f>
        <v>-6.097560975609756E-2</v>
      </c>
      <c r="AK184" s="9">
        <f>(AG184-exterior_study!AG184)/exterior_study!AG184</f>
        <v>-0.10439679445527399</v>
      </c>
      <c r="AL184" s="9">
        <f>(AH184-exterior_study!AH184)/exterior_study!AH184</f>
        <v>-5.18155854753162E-2</v>
      </c>
      <c r="AM184" s="9">
        <f>(AI184-exterior_study!AI184)/exterior_study!AI184</f>
        <v>-4.8808608762490394E-2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4.3400000000000001E-3</v>
      </c>
      <c r="Q185">
        <v>3.5999999999999999E-3</v>
      </c>
      <c r="R185">
        <v>7.4000000000000003E-3</v>
      </c>
      <c r="S185">
        <v>2.9199999999999999E-3</v>
      </c>
      <c r="T185">
        <v>2.9199999999999999E-3</v>
      </c>
      <c r="U185">
        <v>2.9199999999999999E-3</v>
      </c>
      <c r="V185">
        <v>2.9199999999999999E-3</v>
      </c>
      <c r="W185">
        <v>5.9699999999999996E-3</v>
      </c>
      <c r="X185">
        <v>5.9699999999999996E-3</v>
      </c>
      <c r="Y185">
        <v>2.9299999999999999E-3</v>
      </c>
      <c r="Z185">
        <v>2.9299999999999999E-3</v>
      </c>
      <c r="AA185">
        <v>2.9299999999999999E-3</v>
      </c>
      <c r="AB185">
        <v>0.54709149528952206</v>
      </c>
      <c r="AC185">
        <v>6.300905269661162</v>
      </c>
      <c r="AD185">
        <v>243.072</v>
      </c>
      <c r="AE185">
        <v>0.04</v>
      </c>
      <c r="AF185">
        <v>1156</v>
      </c>
      <c r="AG185">
        <v>3632</v>
      </c>
      <c r="AH185">
        <v>4067</v>
      </c>
      <c r="AI185">
        <v>4332</v>
      </c>
      <c r="AJ185" s="9">
        <f>(AF185-exterior_study!AF185)/exterior_study!AF185</f>
        <v>-6.3209076175040513E-2</v>
      </c>
      <c r="AK185" s="9">
        <f>(AG185-exterior_study!AG185)/exterior_study!AG185</f>
        <v>-0.100990099009901</v>
      </c>
      <c r="AL185" s="9">
        <f>(AH185-exterior_study!AH185)/exterior_study!AH185</f>
        <v>-5.1760317090230823E-2</v>
      </c>
      <c r="AM185" s="9">
        <f>(AI185-exterior_study!AI185)/exterior_study!AI185</f>
        <v>-4.8748353096179184E-2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4.3400000000000001E-3</v>
      </c>
      <c r="Q186">
        <v>3.5999999999999999E-3</v>
      </c>
      <c r="R186">
        <v>7.4000000000000003E-3</v>
      </c>
      <c r="S186">
        <v>2.9199999999999999E-3</v>
      </c>
      <c r="T186">
        <v>2.9199999999999999E-3</v>
      </c>
      <c r="U186">
        <v>2.9199999999999999E-3</v>
      </c>
      <c r="V186">
        <v>2.9199999999999999E-3</v>
      </c>
      <c r="W186">
        <v>5.9699999999999996E-3</v>
      </c>
      <c r="X186">
        <v>5.9699999999999996E-3</v>
      </c>
      <c r="Y186">
        <v>2.9299999999999999E-3</v>
      </c>
      <c r="Z186">
        <v>2.9299999999999999E-3</v>
      </c>
      <c r="AA186">
        <v>2.9299999999999999E-3</v>
      </c>
      <c r="AB186">
        <v>0.54709149528952206</v>
      </c>
      <c r="AC186">
        <v>6.300905269661162</v>
      </c>
      <c r="AD186">
        <v>243.072</v>
      </c>
      <c r="AE186">
        <v>4.4999999999999998E-2</v>
      </c>
      <c r="AF186">
        <v>1087</v>
      </c>
      <c r="AG186">
        <v>3239</v>
      </c>
      <c r="AH186">
        <v>3615</v>
      </c>
      <c r="AI186">
        <v>3850</v>
      </c>
      <c r="AJ186" s="9">
        <f>(AF186-exterior_study!AF186)/exterior_study!AF186</f>
        <v>-6.5348237317282884E-2</v>
      </c>
      <c r="AK186" s="9">
        <f>(AG186-exterior_study!AG186)/exterior_study!AG186</f>
        <v>-9.8022834864940123E-2</v>
      </c>
      <c r="AL186" s="9">
        <f>(AH186-exterior_study!AH186)/exterior_study!AH186</f>
        <v>-5.167890870933893E-2</v>
      </c>
      <c r="AM186" s="9">
        <f>(AI186-exterior_study!AI186)/exterior_study!AI186</f>
        <v>-4.8913043478260872E-2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4.3400000000000001E-3</v>
      </c>
      <c r="Q187">
        <v>3.5999999999999999E-3</v>
      </c>
      <c r="R187">
        <v>7.4000000000000003E-3</v>
      </c>
      <c r="S187">
        <v>2.9199999999999999E-3</v>
      </c>
      <c r="T187">
        <v>2.9199999999999999E-3</v>
      </c>
      <c r="U187">
        <v>2.9199999999999999E-3</v>
      </c>
      <c r="V187">
        <v>2.9199999999999999E-3</v>
      </c>
      <c r="W187">
        <v>5.9699999999999996E-3</v>
      </c>
      <c r="X187">
        <v>5.9699999999999996E-3</v>
      </c>
      <c r="Y187">
        <v>2.9299999999999999E-3</v>
      </c>
      <c r="Z187">
        <v>2.9299999999999999E-3</v>
      </c>
      <c r="AA187">
        <v>2.9299999999999999E-3</v>
      </c>
      <c r="AB187">
        <v>0.54709149528952206</v>
      </c>
      <c r="AC187">
        <v>6.300905269661162</v>
      </c>
      <c r="AD187">
        <v>243.072</v>
      </c>
      <c r="AE187">
        <v>0.05</v>
      </c>
      <c r="AF187">
        <v>1023</v>
      </c>
      <c r="AG187">
        <v>2923</v>
      </c>
      <c r="AH187">
        <v>3254</v>
      </c>
      <c r="AI187">
        <v>3465</v>
      </c>
      <c r="AJ187" s="9">
        <f>(AF187-exterior_study!AF187)/exterior_study!AF187</f>
        <v>-6.7456700091157701E-2</v>
      </c>
      <c r="AK187" s="9">
        <f>(AG187-exterior_study!AG187)/exterior_study!AG187</f>
        <v>-9.5606435643564358E-2</v>
      </c>
      <c r="AL187" s="9">
        <f>(AH187-exterior_study!AH187)/exterior_study!AH187</f>
        <v>-5.1588458175459047E-2</v>
      </c>
      <c r="AM187" s="9">
        <f>(AI187-exterior_study!AI187)/exterior_study!AI187</f>
        <v>-4.8860828987098544E-2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4.3400000000000001E-3</v>
      </c>
      <c r="Q188">
        <v>3.5999999999999999E-3</v>
      </c>
      <c r="R188">
        <v>7.4000000000000003E-3</v>
      </c>
      <c r="S188">
        <v>2.9199999999999999E-3</v>
      </c>
      <c r="T188">
        <v>2.9199999999999999E-3</v>
      </c>
      <c r="U188">
        <v>2.9199999999999999E-3</v>
      </c>
      <c r="V188">
        <v>2.9199999999999999E-3</v>
      </c>
      <c r="W188">
        <v>5.9699999999999996E-3</v>
      </c>
      <c r="X188">
        <v>5.9699999999999996E-3</v>
      </c>
      <c r="Y188">
        <v>2.9299999999999999E-3</v>
      </c>
      <c r="Z188">
        <v>2.9299999999999999E-3</v>
      </c>
      <c r="AA188">
        <v>2.9299999999999999E-3</v>
      </c>
      <c r="AB188">
        <v>0.54709149528952206</v>
      </c>
      <c r="AC188">
        <v>6.300905269661162</v>
      </c>
      <c r="AD188">
        <v>243.072</v>
      </c>
      <c r="AE188">
        <v>5.5E-2</v>
      </c>
      <c r="AF188">
        <v>966</v>
      </c>
      <c r="AG188">
        <v>2664</v>
      </c>
      <c r="AH188">
        <v>2958</v>
      </c>
      <c r="AI188">
        <v>3150</v>
      </c>
      <c r="AJ188" s="9">
        <f>(AF188-exterior_study!AF188)/exterior_study!AF188</f>
        <v>-6.8466730954676952E-2</v>
      </c>
      <c r="AK188" s="9">
        <f>(AG188-exterior_study!AG188)/exterior_study!AG188</f>
        <v>-9.326072157930565E-2</v>
      </c>
      <c r="AL188" s="9">
        <f>(AH188-exterior_study!AH188)/exterior_study!AH188</f>
        <v>-5.1619108688682268E-2</v>
      </c>
      <c r="AM188" s="9">
        <f>(AI188-exterior_study!AI188)/exterior_study!AI188</f>
        <v>-4.8913043478260872E-2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4.3400000000000001E-3</v>
      </c>
      <c r="Q189">
        <v>3.5999999999999999E-3</v>
      </c>
      <c r="R189">
        <v>7.4000000000000003E-3</v>
      </c>
      <c r="S189">
        <v>2.9199999999999999E-3</v>
      </c>
      <c r="T189">
        <v>2.9199999999999999E-3</v>
      </c>
      <c r="U189">
        <v>2.9199999999999999E-3</v>
      </c>
      <c r="V189">
        <v>2.9199999999999999E-3</v>
      </c>
      <c r="W189">
        <v>5.9699999999999996E-3</v>
      </c>
      <c r="X189">
        <v>5.9699999999999996E-3</v>
      </c>
      <c r="Y189">
        <v>2.9299999999999999E-3</v>
      </c>
      <c r="Z189">
        <v>2.9299999999999999E-3</v>
      </c>
      <c r="AA189">
        <v>2.9299999999999999E-3</v>
      </c>
      <c r="AB189">
        <v>0.54709149528952206</v>
      </c>
      <c r="AC189">
        <v>6.300905269661162</v>
      </c>
      <c r="AD189">
        <v>243.072</v>
      </c>
      <c r="AE189">
        <v>0.06</v>
      </c>
      <c r="AF189">
        <v>913</v>
      </c>
      <c r="AG189">
        <v>2447</v>
      </c>
      <c r="AH189">
        <v>2711</v>
      </c>
      <c r="AI189">
        <v>2888</v>
      </c>
      <c r="AJ189" s="9">
        <f>(AF189-exterior_study!AF189)/exterior_study!AF189</f>
        <v>-7.0264765784114058E-2</v>
      </c>
      <c r="AK189" s="9">
        <f>(AG189-exterior_study!AG189)/exterior_study!AG189</f>
        <v>-9.1347939101373926E-2</v>
      </c>
      <c r="AL189" s="9">
        <f>(AH189-exterior_study!AH189)/exterior_study!AH189</f>
        <v>-5.1766351871283665E-2</v>
      </c>
      <c r="AM189" s="9">
        <f>(AI189-exterior_study!AI189)/exterior_study!AI189</f>
        <v>-4.8748353096179184E-2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4.3400000000000001E-3</v>
      </c>
      <c r="Q190">
        <v>3.5999999999999999E-3</v>
      </c>
      <c r="R190">
        <v>7.4000000000000003E-3</v>
      </c>
      <c r="S190">
        <v>2.9199999999999999E-3</v>
      </c>
      <c r="T190">
        <v>2.9199999999999999E-3</v>
      </c>
      <c r="U190">
        <v>2.9199999999999999E-3</v>
      </c>
      <c r="V190">
        <v>2.9199999999999999E-3</v>
      </c>
      <c r="W190">
        <v>5.9699999999999996E-3</v>
      </c>
      <c r="X190">
        <v>5.9699999999999996E-3</v>
      </c>
      <c r="Y190">
        <v>2.9299999999999999E-3</v>
      </c>
      <c r="Z190">
        <v>2.9299999999999999E-3</v>
      </c>
      <c r="AA190">
        <v>2.9299999999999999E-3</v>
      </c>
      <c r="AB190">
        <v>0.54709149528952206</v>
      </c>
      <c r="AC190">
        <v>6.300905269661162</v>
      </c>
      <c r="AD190">
        <v>243.072</v>
      </c>
      <c r="AE190">
        <v>6.5000000000000002E-2</v>
      </c>
      <c r="AF190">
        <v>864</v>
      </c>
      <c r="AG190">
        <v>2262</v>
      </c>
      <c r="AH190">
        <v>2503</v>
      </c>
      <c r="AI190">
        <v>2666</v>
      </c>
      <c r="AJ190" s="9">
        <f>(AF190-exterior_study!AF190)/exterior_study!AF190</f>
        <v>-7.2961373390557943E-2</v>
      </c>
      <c r="AK190" s="9">
        <f>(AG190-exterior_study!AG190)/exterior_study!AG190</f>
        <v>-9.010458567980692E-2</v>
      </c>
      <c r="AL190" s="9">
        <f>(AH190-exterior_study!AH190)/exterior_study!AH190</f>
        <v>-5.1534672224327394E-2</v>
      </c>
      <c r="AM190" s="9">
        <f>(AI190-exterior_study!AI190)/exterior_study!AI190</f>
        <v>-4.8536759457530339E-2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4.3400000000000001E-3</v>
      </c>
      <c r="Q191">
        <v>3.5999999999999999E-3</v>
      </c>
      <c r="R191">
        <v>7.4000000000000003E-3</v>
      </c>
      <c r="S191">
        <v>2.9199999999999999E-3</v>
      </c>
      <c r="T191">
        <v>2.9199999999999999E-3</v>
      </c>
      <c r="U191">
        <v>2.9199999999999999E-3</v>
      </c>
      <c r="V191">
        <v>2.9199999999999999E-3</v>
      </c>
      <c r="W191">
        <v>5.9699999999999996E-3</v>
      </c>
      <c r="X191">
        <v>5.9699999999999996E-3</v>
      </c>
      <c r="Y191">
        <v>2.9299999999999999E-3</v>
      </c>
      <c r="Z191">
        <v>2.9299999999999999E-3</v>
      </c>
      <c r="AA191">
        <v>2.9299999999999999E-3</v>
      </c>
      <c r="AB191">
        <v>0.54709149528952206</v>
      </c>
      <c r="AC191">
        <v>6.300905269661162</v>
      </c>
      <c r="AD191">
        <v>243.072</v>
      </c>
      <c r="AE191">
        <v>7.0000000000000007E-2</v>
      </c>
      <c r="AF191">
        <v>820</v>
      </c>
      <c r="AG191">
        <v>2104</v>
      </c>
      <c r="AH191">
        <v>2324</v>
      </c>
      <c r="AI191">
        <v>2475</v>
      </c>
      <c r="AJ191" s="9">
        <f>(AF191-exterior_study!AF191)/exterior_study!AF191</f>
        <v>-7.3446327683615822E-2</v>
      </c>
      <c r="AK191" s="9">
        <f>(AG191-exterior_study!AG191)/exterior_study!AG191</f>
        <v>-8.838821490467938E-2</v>
      </c>
      <c r="AL191" s="9">
        <f>(AH191-exterior_study!AH191)/exterior_study!AH191</f>
        <v>-5.18155854753162E-2</v>
      </c>
      <c r="AM191" s="9">
        <f>(AI191-exterior_study!AI191)/exterior_study!AI191</f>
        <v>-4.8808608762490394E-2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4.2900000000000004E-3</v>
      </c>
      <c r="Q192">
        <v>3.5699999999999998E-3</v>
      </c>
      <c r="R192">
        <v>7.3200000000000001E-3</v>
      </c>
      <c r="S192">
        <v>2.9199999999999999E-3</v>
      </c>
      <c r="T192">
        <v>2.9199999999999999E-3</v>
      </c>
      <c r="U192">
        <v>2.9199999999999999E-3</v>
      </c>
      <c r="V192">
        <v>2.9199999999999999E-3</v>
      </c>
      <c r="W192">
        <v>5.8999999999999999E-3</v>
      </c>
      <c r="X192">
        <v>5.8999999999999999E-3</v>
      </c>
      <c r="Y192">
        <v>2.9299999999999999E-3</v>
      </c>
      <c r="Z192">
        <v>2.9299999999999999E-3</v>
      </c>
      <c r="AA192">
        <v>2.9299999999999999E-3</v>
      </c>
      <c r="AB192">
        <v>0.55480813419117647</v>
      </c>
      <c r="AC192">
        <v>7.0131006558231954</v>
      </c>
      <c r="AD192">
        <v>243.072</v>
      </c>
      <c r="AE192">
        <v>0.03</v>
      </c>
      <c r="AF192">
        <v>1156</v>
      </c>
      <c r="AG192">
        <v>3445</v>
      </c>
      <c r="AH192">
        <v>4815</v>
      </c>
      <c r="AI192">
        <v>5173</v>
      </c>
      <c r="AJ192" s="9">
        <f>(AF192-exterior_study!AF192)/exterior_study!AF192</f>
        <v>-5.8631921824104233E-2</v>
      </c>
      <c r="AK192" s="9">
        <f>(AG192-exterior_study!AG192)/exterior_study!AG192</f>
        <v>-0.15873015873015872</v>
      </c>
      <c r="AL192" s="9">
        <f>(AH192-exterior_study!AH192)/exterior_study!AH192</f>
        <v>-5.5511965476657515E-2</v>
      </c>
      <c r="AM192" s="9">
        <f>(AI192-exterior_study!AI192)/exterior_study!AI192</f>
        <v>-5.0651495687282069E-2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4.2900000000000004E-3</v>
      </c>
      <c r="Q193">
        <v>3.5699999999999998E-3</v>
      </c>
      <c r="R193">
        <v>7.3200000000000001E-3</v>
      </c>
      <c r="S193">
        <v>2.9199999999999999E-3</v>
      </c>
      <c r="T193">
        <v>2.9199999999999999E-3</v>
      </c>
      <c r="U193">
        <v>2.9199999999999999E-3</v>
      </c>
      <c r="V193">
        <v>2.9199999999999999E-3</v>
      </c>
      <c r="W193">
        <v>5.8999999999999999E-3</v>
      </c>
      <c r="X193">
        <v>5.8999999999999999E-3</v>
      </c>
      <c r="Y193">
        <v>2.9299999999999999E-3</v>
      </c>
      <c r="Z193">
        <v>2.9299999999999999E-3</v>
      </c>
      <c r="AA193">
        <v>2.9299999999999999E-3</v>
      </c>
      <c r="AB193">
        <v>0.55480813419117647</v>
      </c>
      <c r="AC193">
        <v>7.0131006558231954</v>
      </c>
      <c r="AD193">
        <v>243.072</v>
      </c>
      <c r="AE193">
        <v>3.5000000000000003E-2</v>
      </c>
      <c r="AF193">
        <v>1076</v>
      </c>
      <c r="AG193">
        <v>3015</v>
      </c>
      <c r="AH193">
        <v>4128</v>
      </c>
      <c r="AI193">
        <v>4434</v>
      </c>
      <c r="AJ193" s="9">
        <f>(AF193-exterior_study!AF193)/exterior_study!AF193</f>
        <v>-6.1900610287707061E-2</v>
      </c>
      <c r="AK193" s="9">
        <f>(AG193-exterior_study!AG193)/exterior_study!AG193</f>
        <v>-0.15094339622641509</v>
      </c>
      <c r="AL193" s="9">
        <f>(AH193-exterior_study!AH193)/exterior_study!AH193</f>
        <v>-5.5161364156557563E-2</v>
      </c>
      <c r="AM193" s="9">
        <f>(AI193-exterior_study!AI193)/exterior_study!AI193</f>
        <v>-5.073859987154785E-2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4.2900000000000004E-3</v>
      </c>
      <c r="Q194">
        <v>3.5699999999999998E-3</v>
      </c>
      <c r="R194">
        <v>7.3200000000000001E-3</v>
      </c>
      <c r="S194">
        <v>2.9199999999999999E-3</v>
      </c>
      <c r="T194">
        <v>2.9199999999999999E-3</v>
      </c>
      <c r="U194">
        <v>2.9199999999999999E-3</v>
      </c>
      <c r="V194">
        <v>2.9199999999999999E-3</v>
      </c>
      <c r="W194">
        <v>5.8999999999999999E-3</v>
      </c>
      <c r="X194">
        <v>5.8999999999999999E-3</v>
      </c>
      <c r="Y194">
        <v>2.9299999999999999E-3</v>
      </c>
      <c r="Z194">
        <v>2.9299999999999999E-3</v>
      </c>
      <c r="AA194">
        <v>2.9299999999999999E-3</v>
      </c>
      <c r="AB194">
        <v>0.55480813419117647</v>
      </c>
      <c r="AC194">
        <v>7.0131006558231954</v>
      </c>
      <c r="AD194">
        <v>243.072</v>
      </c>
      <c r="AE194">
        <v>0.04</v>
      </c>
      <c r="AF194">
        <v>1004</v>
      </c>
      <c r="AG194">
        <v>2685</v>
      </c>
      <c r="AH194">
        <v>3613</v>
      </c>
      <c r="AI194">
        <v>3880</v>
      </c>
      <c r="AJ194" s="9">
        <f>(AF194-exterior_study!AF194)/exterior_study!AF194</f>
        <v>-6.4305684995340173E-2</v>
      </c>
      <c r="AK194" s="9">
        <f>(AG194-exterior_study!AG194)/exterior_study!AG194</f>
        <v>-0.14463204842306468</v>
      </c>
      <c r="AL194" s="9">
        <f>(AH194-exterior_study!AH194)/exterior_study!AH194</f>
        <v>-5.4930682709913678E-2</v>
      </c>
      <c r="AM194" s="9">
        <f>(AI194-exterior_study!AI194)/exterior_study!AI194</f>
        <v>-5.0648397357474922E-2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4.2900000000000004E-3</v>
      </c>
      <c r="Q195">
        <v>3.5699999999999998E-3</v>
      </c>
      <c r="R195">
        <v>7.3200000000000001E-3</v>
      </c>
      <c r="S195">
        <v>2.9199999999999999E-3</v>
      </c>
      <c r="T195">
        <v>2.9199999999999999E-3</v>
      </c>
      <c r="U195">
        <v>2.9199999999999999E-3</v>
      </c>
      <c r="V195">
        <v>2.9199999999999999E-3</v>
      </c>
      <c r="W195">
        <v>5.8999999999999999E-3</v>
      </c>
      <c r="X195">
        <v>5.8999999999999999E-3</v>
      </c>
      <c r="Y195">
        <v>2.9299999999999999E-3</v>
      </c>
      <c r="Z195">
        <v>2.9299999999999999E-3</v>
      </c>
      <c r="AA195">
        <v>2.9299999999999999E-3</v>
      </c>
      <c r="AB195">
        <v>0.55480813419117647</v>
      </c>
      <c r="AC195">
        <v>7.0131006558231954</v>
      </c>
      <c r="AD195">
        <v>243.072</v>
      </c>
      <c r="AE195">
        <v>4.4999999999999998E-2</v>
      </c>
      <c r="AF195">
        <v>939</v>
      </c>
      <c r="AG195">
        <v>2422</v>
      </c>
      <c r="AH195">
        <v>3211</v>
      </c>
      <c r="AI195">
        <v>3448</v>
      </c>
      <c r="AJ195" s="9">
        <f>(AF195-exterior_study!AF195)/exterior_study!AF195</f>
        <v>-6.6600397614314119E-2</v>
      </c>
      <c r="AK195" s="9">
        <f>(AG195-exterior_study!AG195)/exterior_study!AG195</f>
        <v>-0.1389975115535016</v>
      </c>
      <c r="AL195" s="9">
        <f>(AH195-exterior_study!AH195)/exterior_study!AH195</f>
        <v>-5.5032371983519721E-2</v>
      </c>
      <c r="AM195" s="9">
        <f>(AI195-exterior_study!AI195)/exterior_study!AI195</f>
        <v>-5.0922102945224333E-2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4.2900000000000004E-3</v>
      </c>
      <c r="Q196">
        <v>3.5699999999999998E-3</v>
      </c>
      <c r="R196">
        <v>7.3200000000000001E-3</v>
      </c>
      <c r="S196">
        <v>2.9199999999999999E-3</v>
      </c>
      <c r="T196">
        <v>2.9199999999999999E-3</v>
      </c>
      <c r="U196">
        <v>2.9199999999999999E-3</v>
      </c>
      <c r="V196">
        <v>2.9199999999999999E-3</v>
      </c>
      <c r="W196">
        <v>5.8999999999999999E-3</v>
      </c>
      <c r="X196">
        <v>5.8999999999999999E-3</v>
      </c>
      <c r="Y196">
        <v>2.9299999999999999E-3</v>
      </c>
      <c r="Z196">
        <v>2.9299999999999999E-3</v>
      </c>
      <c r="AA196">
        <v>2.9299999999999999E-3</v>
      </c>
      <c r="AB196">
        <v>0.55480813419117647</v>
      </c>
      <c r="AC196">
        <v>7.0131006558231954</v>
      </c>
      <c r="AD196">
        <v>243.072</v>
      </c>
      <c r="AE196">
        <v>0.05</v>
      </c>
      <c r="AF196">
        <v>880</v>
      </c>
      <c r="AG196">
        <v>2207</v>
      </c>
      <c r="AH196">
        <v>2890</v>
      </c>
      <c r="AI196">
        <v>3104</v>
      </c>
      <c r="AJ196" s="9">
        <f>(AF196-exterior_study!AF196)/exterior_study!AF196</f>
        <v>-6.8783068783068779E-2</v>
      </c>
      <c r="AK196" s="9">
        <f>(AG196-exterior_study!AG196)/exterior_study!AG196</f>
        <v>-0.13450980392156864</v>
      </c>
      <c r="AL196" s="9">
        <f>(AH196-exterior_study!AH196)/exterior_study!AH196</f>
        <v>-5.5246812683883623E-2</v>
      </c>
      <c r="AM196" s="9">
        <f>(AI196-exterior_study!AI196)/exterior_study!AI196</f>
        <v>-5.0474151116549404E-2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4.2900000000000004E-3</v>
      </c>
      <c r="Q197">
        <v>3.5699999999999998E-3</v>
      </c>
      <c r="R197">
        <v>7.3200000000000001E-3</v>
      </c>
      <c r="S197">
        <v>2.9199999999999999E-3</v>
      </c>
      <c r="T197">
        <v>2.9199999999999999E-3</v>
      </c>
      <c r="U197">
        <v>2.9199999999999999E-3</v>
      </c>
      <c r="V197">
        <v>2.9199999999999999E-3</v>
      </c>
      <c r="W197">
        <v>5.8999999999999999E-3</v>
      </c>
      <c r="X197">
        <v>5.8999999999999999E-3</v>
      </c>
      <c r="Y197">
        <v>2.9299999999999999E-3</v>
      </c>
      <c r="Z197">
        <v>2.9299999999999999E-3</v>
      </c>
      <c r="AA197">
        <v>2.9299999999999999E-3</v>
      </c>
      <c r="AB197">
        <v>0.55480813419117647</v>
      </c>
      <c r="AC197">
        <v>7.0131006558231954</v>
      </c>
      <c r="AD197">
        <v>243.072</v>
      </c>
      <c r="AE197">
        <v>5.5E-2</v>
      </c>
      <c r="AF197">
        <v>827</v>
      </c>
      <c r="AG197">
        <v>2028</v>
      </c>
      <c r="AH197">
        <v>2628</v>
      </c>
      <c r="AI197">
        <v>2821</v>
      </c>
      <c r="AJ197" s="9">
        <f>(AF197-exterior_study!AF197)/exterior_study!AF197</f>
        <v>-6.9741282339707542E-2</v>
      </c>
      <c r="AK197" s="9">
        <f>(AG197-exterior_study!AG197)/exterior_study!AG197</f>
        <v>-0.13073296185169309</v>
      </c>
      <c r="AL197" s="9">
        <f>(AH197-exterior_study!AH197)/exterior_study!AH197</f>
        <v>-5.4676258992805753E-2</v>
      </c>
      <c r="AM197" s="9">
        <f>(AI197-exterior_study!AI197)/exterior_study!AI197</f>
        <v>-5.0807537012113053E-2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4.2900000000000004E-3</v>
      </c>
      <c r="Q198">
        <v>3.5699999999999998E-3</v>
      </c>
      <c r="R198">
        <v>7.3200000000000001E-3</v>
      </c>
      <c r="S198">
        <v>2.9199999999999999E-3</v>
      </c>
      <c r="T198">
        <v>2.9199999999999999E-3</v>
      </c>
      <c r="U198">
        <v>2.9199999999999999E-3</v>
      </c>
      <c r="V198">
        <v>2.9199999999999999E-3</v>
      </c>
      <c r="W198">
        <v>5.8999999999999999E-3</v>
      </c>
      <c r="X198">
        <v>5.8999999999999999E-3</v>
      </c>
      <c r="Y198">
        <v>2.9299999999999999E-3</v>
      </c>
      <c r="Z198">
        <v>2.9299999999999999E-3</v>
      </c>
      <c r="AA198">
        <v>2.9299999999999999E-3</v>
      </c>
      <c r="AB198">
        <v>0.55480813419117647</v>
      </c>
      <c r="AC198">
        <v>7.0131006558231954</v>
      </c>
      <c r="AD198">
        <v>243.072</v>
      </c>
      <c r="AE198">
        <v>0.06</v>
      </c>
      <c r="AF198">
        <v>779</v>
      </c>
      <c r="AG198">
        <v>1875</v>
      </c>
      <c r="AH198">
        <v>2409</v>
      </c>
      <c r="AI198">
        <v>2586</v>
      </c>
      <c r="AJ198" s="9">
        <f>(AF198-exterior_study!AF198)/exterior_study!AF198</f>
        <v>-7.1513706793802145E-2</v>
      </c>
      <c r="AK198" s="9">
        <f>(AG198-exterior_study!AG198)/exterior_study!AG198</f>
        <v>-0.12750116333178221</v>
      </c>
      <c r="AL198" s="9">
        <f>(AH198-exterior_study!AH198)/exterior_study!AH198</f>
        <v>-5.4923499411533933E-2</v>
      </c>
      <c r="AM198" s="9">
        <f>(AI198-exterior_study!AI198)/exterior_study!AI198</f>
        <v>-5.1009174311926607E-2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4.2900000000000004E-3</v>
      </c>
      <c r="Q199">
        <v>3.5699999999999998E-3</v>
      </c>
      <c r="R199">
        <v>7.3200000000000001E-3</v>
      </c>
      <c r="S199">
        <v>2.9199999999999999E-3</v>
      </c>
      <c r="T199">
        <v>2.9199999999999999E-3</v>
      </c>
      <c r="U199">
        <v>2.9199999999999999E-3</v>
      </c>
      <c r="V199">
        <v>2.9199999999999999E-3</v>
      </c>
      <c r="W199">
        <v>5.8999999999999999E-3</v>
      </c>
      <c r="X199">
        <v>5.8999999999999999E-3</v>
      </c>
      <c r="Y199">
        <v>2.9299999999999999E-3</v>
      </c>
      <c r="Z199">
        <v>2.9299999999999999E-3</v>
      </c>
      <c r="AA199">
        <v>2.9299999999999999E-3</v>
      </c>
      <c r="AB199">
        <v>0.55480813419117647</v>
      </c>
      <c r="AC199">
        <v>7.0131006558231954</v>
      </c>
      <c r="AD199">
        <v>243.072</v>
      </c>
      <c r="AE199">
        <v>6.5000000000000002E-2</v>
      </c>
      <c r="AF199">
        <v>735</v>
      </c>
      <c r="AG199">
        <v>1744</v>
      </c>
      <c r="AH199">
        <v>2224</v>
      </c>
      <c r="AI199">
        <v>2387</v>
      </c>
      <c r="AJ199" s="9">
        <f>(AF199-exterior_study!AF199)/exterior_study!AF199</f>
        <v>-7.3139974779319036E-2</v>
      </c>
      <c r="AK199" s="9">
        <f>(AG199-exterior_study!AG199)/exterior_study!AG199</f>
        <v>-0.12449799196787148</v>
      </c>
      <c r="AL199" s="9">
        <f>(AH199-exterior_study!AH199)/exterior_study!AH199</f>
        <v>-5.4823629409264767E-2</v>
      </c>
      <c r="AM199" s="9">
        <f>(AI199-exterior_study!AI199)/exterior_study!AI199</f>
        <v>-5.0894632206759445E-2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4.2900000000000004E-3</v>
      </c>
      <c r="Q200">
        <v>3.5699999999999998E-3</v>
      </c>
      <c r="R200">
        <v>7.3200000000000001E-3</v>
      </c>
      <c r="S200">
        <v>2.9199999999999999E-3</v>
      </c>
      <c r="T200">
        <v>2.9199999999999999E-3</v>
      </c>
      <c r="U200">
        <v>2.9199999999999999E-3</v>
      </c>
      <c r="V200">
        <v>2.9199999999999999E-3</v>
      </c>
      <c r="W200">
        <v>5.8999999999999999E-3</v>
      </c>
      <c r="X200">
        <v>5.8999999999999999E-3</v>
      </c>
      <c r="Y200">
        <v>2.9299999999999999E-3</v>
      </c>
      <c r="Z200">
        <v>2.9299999999999999E-3</v>
      </c>
      <c r="AA200">
        <v>2.9299999999999999E-3</v>
      </c>
      <c r="AB200">
        <v>0.55480813419117647</v>
      </c>
      <c r="AC200">
        <v>7.0131006558231954</v>
      </c>
      <c r="AD200">
        <v>243.072</v>
      </c>
      <c r="AE200">
        <v>7.0000000000000007E-2</v>
      </c>
      <c r="AF200">
        <v>695</v>
      </c>
      <c r="AG200">
        <v>1630</v>
      </c>
      <c r="AH200">
        <v>2065</v>
      </c>
      <c r="AI200">
        <v>2217</v>
      </c>
      <c r="AJ200" s="9">
        <f>(AF200-exterior_study!AF200)/exterior_study!AF200</f>
        <v>-7.456724367509987E-2</v>
      </c>
      <c r="AK200" s="9">
        <f>(AG200-exterior_study!AG200)/exterior_study!AG200</f>
        <v>-0.12224017232094776</v>
      </c>
      <c r="AL200" s="9">
        <f>(AH200-exterior_study!AH200)/exterior_study!AH200</f>
        <v>-5.4919908466819219E-2</v>
      </c>
      <c r="AM200" s="9">
        <f>(AI200-exterior_study!AI200)/exterior_study!AI200</f>
        <v>-5.0535331905781584E-2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4.2500000000000003E-3</v>
      </c>
      <c r="Q201">
        <v>3.5300000000000002E-3</v>
      </c>
      <c r="R201">
        <v>7.2399999999999999E-3</v>
      </c>
      <c r="S201">
        <v>2.9199999999999999E-3</v>
      </c>
      <c r="T201">
        <v>2.9199999999999999E-3</v>
      </c>
      <c r="U201">
        <v>2.9199999999999999E-3</v>
      </c>
      <c r="V201">
        <v>2.9199999999999999E-3</v>
      </c>
      <c r="W201">
        <v>5.8300000000000001E-3</v>
      </c>
      <c r="X201">
        <v>5.8300000000000001E-3</v>
      </c>
      <c r="Y201">
        <v>2.9299999999999999E-3</v>
      </c>
      <c r="Z201">
        <v>2.9299999999999999E-3</v>
      </c>
      <c r="AA201">
        <v>2.9299999999999999E-3</v>
      </c>
      <c r="AB201">
        <v>0.56435690487132362</v>
      </c>
      <c r="AC201">
        <v>7.0731942268544161</v>
      </c>
      <c r="AD201">
        <v>243.072</v>
      </c>
      <c r="AE201">
        <v>0.03</v>
      </c>
      <c r="AF201">
        <v>1144</v>
      </c>
      <c r="AG201">
        <v>3331</v>
      </c>
      <c r="AH201">
        <v>4722</v>
      </c>
      <c r="AI201">
        <v>5126</v>
      </c>
      <c r="AJ201" s="9">
        <f>(AF201-exterior_study!AF201)/exterior_study!AF201</f>
        <v>-5.8436213991769549E-2</v>
      </c>
      <c r="AK201" s="9">
        <f>(AG201-exterior_study!AG201)/exterior_study!AG201</f>
        <v>-0.16327555890479778</v>
      </c>
      <c r="AL201" s="9">
        <f>(AH201-exterior_study!AH201)/exterior_study!AH201</f>
        <v>-6.4394689914800865E-2</v>
      </c>
      <c r="AM201" s="9">
        <f>(AI201-exterior_study!AI201)/exterior_study!AI201</f>
        <v>-5.0564919429523986E-2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4.2500000000000003E-3</v>
      </c>
      <c r="Q202">
        <v>3.5300000000000002E-3</v>
      </c>
      <c r="R202">
        <v>7.2399999999999999E-3</v>
      </c>
      <c r="S202">
        <v>2.9199999999999999E-3</v>
      </c>
      <c r="T202">
        <v>2.9199999999999999E-3</v>
      </c>
      <c r="U202">
        <v>2.9199999999999999E-3</v>
      </c>
      <c r="V202">
        <v>2.9199999999999999E-3</v>
      </c>
      <c r="W202">
        <v>5.8300000000000001E-3</v>
      </c>
      <c r="X202">
        <v>5.8300000000000001E-3</v>
      </c>
      <c r="Y202">
        <v>2.9299999999999999E-3</v>
      </c>
      <c r="Z202">
        <v>2.9299999999999999E-3</v>
      </c>
      <c r="AA202">
        <v>2.9299999999999999E-3</v>
      </c>
      <c r="AB202">
        <v>0.56435690487132362</v>
      </c>
      <c r="AC202">
        <v>7.0731942268544161</v>
      </c>
      <c r="AD202">
        <v>243.072</v>
      </c>
      <c r="AE202">
        <v>3.5000000000000003E-2</v>
      </c>
      <c r="AF202">
        <v>1064</v>
      </c>
      <c r="AG202">
        <v>2921</v>
      </c>
      <c r="AH202">
        <v>4053</v>
      </c>
      <c r="AI202">
        <v>4394</v>
      </c>
      <c r="AJ202" s="9">
        <f>(AF202-exterior_study!AF202)/exterior_study!AF202</f>
        <v>-6.1728395061728392E-2</v>
      </c>
      <c r="AK202" s="9">
        <f>(AG202-exterior_study!AG202)/exterior_study!AG202</f>
        <v>-0.15504772924501012</v>
      </c>
      <c r="AL202" s="9">
        <f>(AH202-exterior_study!AH202)/exterior_study!AH202</f>
        <v>-6.3106796116504854E-2</v>
      </c>
      <c r="AM202" s="9">
        <f>(AI202-exterior_study!AI202)/exterior_study!AI202</f>
        <v>-5.0561797752808987E-2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4.2500000000000003E-3</v>
      </c>
      <c r="Q203">
        <v>3.5300000000000002E-3</v>
      </c>
      <c r="R203">
        <v>7.2399999999999999E-3</v>
      </c>
      <c r="S203">
        <v>2.9199999999999999E-3</v>
      </c>
      <c r="T203">
        <v>2.9199999999999999E-3</v>
      </c>
      <c r="U203">
        <v>2.9199999999999999E-3</v>
      </c>
      <c r="V203">
        <v>2.9199999999999999E-3</v>
      </c>
      <c r="W203">
        <v>5.8300000000000001E-3</v>
      </c>
      <c r="X203">
        <v>5.8300000000000001E-3</v>
      </c>
      <c r="Y203">
        <v>2.9299999999999999E-3</v>
      </c>
      <c r="Z203">
        <v>2.9299999999999999E-3</v>
      </c>
      <c r="AA203">
        <v>2.9299999999999999E-3</v>
      </c>
      <c r="AB203">
        <v>0.56435690487132362</v>
      </c>
      <c r="AC203">
        <v>7.0731942268544161</v>
      </c>
      <c r="AD203">
        <v>243.072</v>
      </c>
      <c r="AE203">
        <v>0.04</v>
      </c>
      <c r="AF203">
        <v>992</v>
      </c>
      <c r="AG203">
        <v>2605</v>
      </c>
      <c r="AH203">
        <v>3550</v>
      </c>
      <c r="AI203">
        <v>3845</v>
      </c>
      <c r="AJ203" s="9">
        <f>(AF203-exterior_study!AF203)/exterior_study!AF203</f>
        <v>-6.4150943396226415E-2</v>
      </c>
      <c r="AK203" s="9">
        <f>(AG203-exterior_study!AG203)/exterior_study!AG203</f>
        <v>-0.14841451454723767</v>
      </c>
      <c r="AL203" s="9">
        <f>(AH203-exterior_study!AH203)/exterior_study!AH203</f>
        <v>-6.2334918119387218E-2</v>
      </c>
      <c r="AM203" s="9">
        <f>(AI203-exterior_study!AI203)/exterior_study!AI203</f>
        <v>-5.0382810570511236E-2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4.2500000000000003E-3</v>
      </c>
      <c r="Q204">
        <v>3.5300000000000002E-3</v>
      </c>
      <c r="R204">
        <v>7.2399999999999999E-3</v>
      </c>
      <c r="S204">
        <v>2.9199999999999999E-3</v>
      </c>
      <c r="T204">
        <v>2.9199999999999999E-3</v>
      </c>
      <c r="U204">
        <v>2.9199999999999999E-3</v>
      </c>
      <c r="V204">
        <v>2.9199999999999999E-3</v>
      </c>
      <c r="W204">
        <v>5.8300000000000001E-3</v>
      </c>
      <c r="X204">
        <v>5.8300000000000001E-3</v>
      </c>
      <c r="Y204">
        <v>2.9299999999999999E-3</v>
      </c>
      <c r="Z204">
        <v>2.9299999999999999E-3</v>
      </c>
      <c r="AA204">
        <v>2.9299999999999999E-3</v>
      </c>
      <c r="AB204">
        <v>0.56435690487132362</v>
      </c>
      <c r="AC204">
        <v>7.0731942268544161</v>
      </c>
      <c r="AD204">
        <v>243.072</v>
      </c>
      <c r="AE204">
        <v>4.4999999999999998E-2</v>
      </c>
      <c r="AF204">
        <v>928</v>
      </c>
      <c r="AG204">
        <v>2353</v>
      </c>
      <c r="AH204">
        <v>3158</v>
      </c>
      <c r="AI204">
        <v>3417</v>
      </c>
      <c r="AJ204" s="9">
        <f>(AF204-exterior_study!AF204)/exterior_study!AF204</f>
        <v>-6.5458207452165157E-2</v>
      </c>
      <c r="AK204" s="9">
        <f>(AG204-exterior_study!AG204)/exterior_study!AG204</f>
        <v>-0.1424927113702624</v>
      </c>
      <c r="AL204" s="9">
        <f>(AH204-exterior_study!AH204)/exterior_study!AH204</f>
        <v>-6.1515601783060918E-2</v>
      </c>
      <c r="AM204" s="9">
        <f>(AI204-exterior_study!AI204)/exterior_study!AI204</f>
        <v>-5.0569602667407614E-2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4.2500000000000003E-3</v>
      </c>
      <c r="Q205">
        <v>3.5300000000000002E-3</v>
      </c>
      <c r="R205">
        <v>7.2399999999999999E-3</v>
      </c>
      <c r="S205">
        <v>2.9199999999999999E-3</v>
      </c>
      <c r="T205">
        <v>2.9199999999999999E-3</v>
      </c>
      <c r="U205">
        <v>2.9199999999999999E-3</v>
      </c>
      <c r="V205">
        <v>2.9199999999999999E-3</v>
      </c>
      <c r="W205">
        <v>5.8300000000000001E-3</v>
      </c>
      <c r="X205">
        <v>5.8300000000000001E-3</v>
      </c>
      <c r="Y205">
        <v>2.9299999999999999E-3</v>
      </c>
      <c r="Z205">
        <v>2.9299999999999999E-3</v>
      </c>
      <c r="AA205">
        <v>2.9299999999999999E-3</v>
      </c>
      <c r="AB205">
        <v>0.56435690487132362</v>
      </c>
      <c r="AC205">
        <v>7.0731942268544161</v>
      </c>
      <c r="AD205">
        <v>243.072</v>
      </c>
      <c r="AE205">
        <v>0.05</v>
      </c>
      <c r="AF205">
        <v>869</v>
      </c>
      <c r="AG205">
        <v>2147</v>
      </c>
      <c r="AH205">
        <v>2845</v>
      </c>
      <c r="AI205">
        <v>3076</v>
      </c>
      <c r="AJ205" s="9">
        <f>(AF205-exterior_study!AF205)/exterior_study!AF205</f>
        <v>-6.8595927116827438E-2</v>
      </c>
      <c r="AK205" s="9">
        <f>(AG205-exterior_study!AG205)/exterior_study!AG205</f>
        <v>-0.13775100401606424</v>
      </c>
      <c r="AL205" s="9">
        <f>(AH205-exterior_study!AH205)/exterior_study!AH205</f>
        <v>-6.0435931307793921E-2</v>
      </c>
      <c r="AM205" s="9">
        <f>(AI205-exterior_study!AI205)/exterior_study!AI205</f>
        <v>-5.0324174127817228E-2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4.2500000000000003E-3</v>
      </c>
      <c r="Q206">
        <v>3.5300000000000002E-3</v>
      </c>
      <c r="R206">
        <v>7.2399999999999999E-3</v>
      </c>
      <c r="S206">
        <v>2.9199999999999999E-3</v>
      </c>
      <c r="T206">
        <v>2.9199999999999999E-3</v>
      </c>
      <c r="U206">
        <v>2.9199999999999999E-3</v>
      </c>
      <c r="V206">
        <v>2.9199999999999999E-3</v>
      </c>
      <c r="W206">
        <v>5.8300000000000001E-3</v>
      </c>
      <c r="X206">
        <v>5.8300000000000001E-3</v>
      </c>
      <c r="Y206">
        <v>2.9299999999999999E-3</v>
      </c>
      <c r="Z206">
        <v>2.9299999999999999E-3</v>
      </c>
      <c r="AA206">
        <v>2.9299999999999999E-3</v>
      </c>
      <c r="AB206">
        <v>0.56435690487132362</v>
      </c>
      <c r="AC206">
        <v>7.0731942268544161</v>
      </c>
      <c r="AD206">
        <v>243.072</v>
      </c>
      <c r="AE206">
        <v>5.5E-2</v>
      </c>
      <c r="AF206">
        <v>817</v>
      </c>
      <c r="AG206">
        <v>1974</v>
      </c>
      <c r="AH206">
        <v>2588</v>
      </c>
      <c r="AI206">
        <v>2796</v>
      </c>
      <c r="AJ206" s="9">
        <f>(AF206-exterior_study!AF206)/exterior_study!AF206</f>
        <v>-6.9476082004555809E-2</v>
      </c>
      <c r="AK206" s="9">
        <f>(AG206-exterior_study!AG206)/exterior_study!AG206</f>
        <v>-0.1338306274681878</v>
      </c>
      <c r="AL206" s="9">
        <f>(AH206-exterior_study!AH206)/exterior_study!AH206</f>
        <v>-5.99346167816927E-2</v>
      </c>
      <c r="AM206" s="9">
        <f>(AI206-exterior_study!AI206)/exterior_study!AI206</f>
        <v>-5.0594227504244485E-2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4.2500000000000003E-3</v>
      </c>
      <c r="Q207">
        <v>3.5300000000000002E-3</v>
      </c>
      <c r="R207">
        <v>7.2399999999999999E-3</v>
      </c>
      <c r="S207">
        <v>2.9199999999999999E-3</v>
      </c>
      <c r="T207">
        <v>2.9199999999999999E-3</v>
      </c>
      <c r="U207">
        <v>2.9199999999999999E-3</v>
      </c>
      <c r="V207">
        <v>2.9199999999999999E-3</v>
      </c>
      <c r="W207">
        <v>5.8300000000000001E-3</v>
      </c>
      <c r="X207">
        <v>5.8300000000000001E-3</v>
      </c>
      <c r="Y207">
        <v>2.9299999999999999E-3</v>
      </c>
      <c r="Z207">
        <v>2.9299999999999999E-3</v>
      </c>
      <c r="AA207">
        <v>2.9299999999999999E-3</v>
      </c>
      <c r="AB207">
        <v>0.56435690487132362</v>
      </c>
      <c r="AC207">
        <v>7.0731942268544161</v>
      </c>
      <c r="AD207">
        <v>243.072</v>
      </c>
      <c r="AE207">
        <v>0.06</v>
      </c>
      <c r="AF207">
        <v>769</v>
      </c>
      <c r="AG207">
        <v>1827</v>
      </c>
      <c r="AH207">
        <v>2374</v>
      </c>
      <c r="AI207">
        <v>2563</v>
      </c>
      <c r="AJ207" s="9">
        <f>(AF207-exterior_study!AF207)/exterior_study!AF207</f>
        <v>-7.1256038647342992E-2</v>
      </c>
      <c r="AK207" s="9">
        <f>(AG207-exterior_study!AG207)/exterior_study!AG207</f>
        <v>-0.13041408852927178</v>
      </c>
      <c r="AL207" s="9">
        <f>(AH207-exterior_study!AH207)/exterior_study!AH207</f>
        <v>-5.9429477020602216E-2</v>
      </c>
      <c r="AM207" s="9">
        <f>(AI207-exterior_study!AI207)/exterior_study!AI207</f>
        <v>-5.0389032975175989E-2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4.2500000000000003E-3</v>
      </c>
      <c r="Q208">
        <v>3.5300000000000002E-3</v>
      </c>
      <c r="R208">
        <v>7.2399999999999999E-3</v>
      </c>
      <c r="S208">
        <v>2.9199999999999999E-3</v>
      </c>
      <c r="T208">
        <v>2.9199999999999999E-3</v>
      </c>
      <c r="U208">
        <v>2.9199999999999999E-3</v>
      </c>
      <c r="V208">
        <v>2.9199999999999999E-3</v>
      </c>
      <c r="W208">
        <v>5.8300000000000001E-3</v>
      </c>
      <c r="X208">
        <v>5.8300000000000001E-3</v>
      </c>
      <c r="Y208">
        <v>2.9299999999999999E-3</v>
      </c>
      <c r="Z208">
        <v>2.9299999999999999E-3</v>
      </c>
      <c r="AA208">
        <v>2.9299999999999999E-3</v>
      </c>
      <c r="AB208">
        <v>0.56435690487132362</v>
      </c>
      <c r="AC208">
        <v>7.0731942268544161</v>
      </c>
      <c r="AD208">
        <v>243.072</v>
      </c>
      <c r="AE208">
        <v>6.5000000000000002E-2</v>
      </c>
      <c r="AF208">
        <v>725</v>
      </c>
      <c r="AG208">
        <v>1700</v>
      </c>
      <c r="AH208">
        <v>2192</v>
      </c>
      <c r="AI208">
        <v>2366</v>
      </c>
      <c r="AJ208" s="9">
        <f>(AF208-exterior_study!AF208)/exterior_study!AF208</f>
        <v>-7.2890025575447576E-2</v>
      </c>
      <c r="AK208" s="9">
        <f>(AG208-exterior_study!AG208)/exterior_study!AG208</f>
        <v>-0.12731006160164271</v>
      </c>
      <c r="AL208" s="9">
        <f>(AH208-exterior_study!AH208)/exterior_study!AH208</f>
        <v>-5.9227467811158799E-2</v>
      </c>
      <c r="AM208" s="9">
        <f>(AI208-exterior_study!AI208)/exterior_study!AI208</f>
        <v>-5.0561797752808987E-2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4.2500000000000003E-3</v>
      </c>
      <c r="Q209">
        <v>3.5300000000000002E-3</v>
      </c>
      <c r="R209">
        <v>7.2399999999999999E-3</v>
      </c>
      <c r="S209">
        <v>2.9199999999999999E-3</v>
      </c>
      <c r="T209">
        <v>2.9199999999999999E-3</v>
      </c>
      <c r="U209">
        <v>2.9199999999999999E-3</v>
      </c>
      <c r="V209">
        <v>2.9199999999999999E-3</v>
      </c>
      <c r="W209">
        <v>5.8300000000000001E-3</v>
      </c>
      <c r="X209">
        <v>5.8300000000000001E-3</v>
      </c>
      <c r="Y209">
        <v>2.9299999999999999E-3</v>
      </c>
      <c r="Z209">
        <v>2.9299999999999999E-3</v>
      </c>
      <c r="AA209">
        <v>2.9299999999999999E-3</v>
      </c>
      <c r="AB209">
        <v>0.56435690487132362</v>
      </c>
      <c r="AC209">
        <v>7.0731942268544161</v>
      </c>
      <c r="AD209">
        <v>243.072</v>
      </c>
      <c r="AE209">
        <v>7.0000000000000007E-2</v>
      </c>
      <c r="AF209">
        <v>685</v>
      </c>
      <c r="AG209">
        <v>1590</v>
      </c>
      <c r="AH209">
        <v>2036</v>
      </c>
      <c r="AI209">
        <v>2197</v>
      </c>
      <c r="AJ209" s="9">
        <f>(AF209-exterior_study!AF209)/exterior_study!AF209</f>
        <v>-7.4324324324324328E-2</v>
      </c>
      <c r="AK209" s="9">
        <f>(AG209-exterior_study!AG209)/exterior_study!AG209</f>
        <v>-0.12493120528343424</v>
      </c>
      <c r="AL209" s="9">
        <f>(AH209-exterior_study!AH209)/exterior_study!AH209</f>
        <v>-5.8714748035136384E-2</v>
      </c>
      <c r="AM209" s="9">
        <f>(AI209-exterior_study!AI209)/exterior_study!AI209</f>
        <v>-5.0561797752808987E-2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4.1999999999999997E-3</v>
      </c>
      <c r="Q210">
        <v>3.5000000000000001E-3</v>
      </c>
      <c r="R210">
        <v>7.1700000000000002E-3</v>
      </c>
      <c r="S210">
        <v>2.9199999999999999E-3</v>
      </c>
      <c r="T210">
        <v>2.9199999999999999E-3</v>
      </c>
      <c r="U210">
        <v>2.9199999999999999E-3</v>
      </c>
      <c r="V210">
        <v>2.9199999999999999E-3</v>
      </c>
      <c r="W210">
        <v>5.7600000000000004E-3</v>
      </c>
      <c r="X210">
        <v>5.7600000000000004E-3</v>
      </c>
      <c r="Y210">
        <v>2.9299999999999999E-3</v>
      </c>
      <c r="Z210">
        <v>2.9299999999999999E-3</v>
      </c>
      <c r="AA210">
        <v>2.9299999999999999E-3</v>
      </c>
      <c r="AB210">
        <v>0.57543765797334556</v>
      </c>
      <c r="AC210">
        <v>7.1422952985721606</v>
      </c>
      <c r="AD210">
        <v>243.072</v>
      </c>
      <c r="AE210">
        <v>0.03</v>
      </c>
      <c r="AF210">
        <v>1130</v>
      </c>
      <c r="AG210">
        <v>3197</v>
      </c>
      <c r="AH210">
        <v>4615</v>
      </c>
      <c r="AI210">
        <v>5072</v>
      </c>
      <c r="AJ210" s="9">
        <f>(AF210-exterior_study!AF210)/exterior_study!AF210</f>
        <v>-5.6761268781302172E-2</v>
      </c>
      <c r="AK210" s="9">
        <f>(AG210-exterior_study!AG210)/exterior_study!AG210</f>
        <v>-0.16483803552769069</v>
      </c>
      <c r="AL210" s="9">
        <f>(AH210-exterior_study!AH210)/exterior_study!AH210</f>
        <v>-7.3665194700923323E-2</v>
      </c>
      <c r="AM210" s="9">
        <f>(AI210-exterior_study!AI210)/exterior_study!AI210</f>
        <v>-4.8940558784924058E-2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4.1999999999999997E-3</v>
      </c>
      <c r="Q211">
        <v>3.5000000000000001E-3</v>
      </c>
      <c r="R211">
        <v>7.1700000000000002E-3</v>
      </c>
      <c r="S211">
        <v>2.9199999999999999E-3</v>
      </c>
      <c r="T211">
        <v>2.9199999999999999E-3</v>
      </c>
      <c r="U211">
        <v>2.9199999999999999E-3</v>
      </c>
      <c r="V211">
        <v>2.9199999999999999E-3</v>
      </c>
      <c r="W211">
        <v>5.7600000000000004E-3</v>
      </c>
      <c r="X211">
        <v>5.7600000000000004E-3</v>
      </c>
      <c r="Y211">
        <v>2.9299999999999999E-3</v>
      </c>
      <c r="Z211">
        <v>2.9299999999999999E-3</v>
      </c>
      <c r="AA211">
        <v>2.9299999999999999E-3</v>
      </c>
      <c r="AB211">
        <v>0.57543765797334556</v>
      </c>
      <c r="AC211">
        <v>7.1422952985721606</v>
      </c>
      <c r="AD211">
        <v>243.072</v>
      </c>
      <c r="AE211">
        <v>3.5000000000000003E-2</v>
      </c>
      <c r="AF211">
        <v>1050</v>
      </c>
      <c r="AG211">
        <v>2810</v>
      </c>
      <c r="AH211">
        <v>3966</v>
      </c>
      <c r="AI211">
        <v>4348</v>
      </c>
      <c r="AJ211" s="9">
        <f>(AF211-exterior_study!AF211)/exterior_study!AF211</f>
        <v>-5.998209489704566E-2</v>
      </c>
      <c r="AK211" s="9">
        <f>(AG211-exterior_study!AG211)/exterior_study!AG211</f>
        <v>-0.15640948664064847</v>
      </c>
      <c r="AL211" s="9">
        <f>(AH211-exterior_study!AH211)/exterior_study!AH211</f>
        <v>-7.1194379391100709E-2</v>
      </c>
      <c r="AM211" s="9">
        <f>(AI211-exterior_study!AI211)/exterior_study!AI211</f>
        <v>-4.8785823670969154E-2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4.1999999999999997E-3</v>
      </c>
      <c r="Q212">
        <v>3.5000000000000001E-3</v>
      </c>
      <c r="R212">
        <v>7.1700000000000002E-3</v>
      </c>
      <c r="S212">
        <v>2.9199999999999999E-3</v>
      </c>
      <c r="T212">
        <v>2.9199999999999999E-3</v>
      </c>
      <c r="U212">
        <v>2.9199999999999999E-3</v>
      </c>
      <c r="V212">
        <v>2.9199999999999999E-3</v>
      </c>
      <c r="W212">
        <v>5.7600000000000004E-3</v>
      </c>
      <c r="X212">
        <v>5.7600000000000004E-3</v>
      </c>
      <c r="Y212">
        <v>2.9299999999999999E-3</v>
      </c>
      <c r="Z212">
        <v>2.9299999999999999E-3</v>
      </c>
      <c r="AA212">
        <v>2.9299999999999999E-3</v>
      </c>
      <c r="AB212">
        <v>0.57543765797334556</v>
      </c>
      <c r="AC212">
        <v>7.1422952985721606</v>
      </c>
      <c r="AD212">
        <v>243.072</v>
      </c>
      <c r="AE212">
        <v>0.04</v>
      </c>
      <c r="AF212">
        <v>979</v>
      </c>
      <c r="AG212">
        <v>2512</v>
      </c>
      <c r="AH212">
        <v>3478</v>
      </c>
      <c r="AI212">
        <v>3804</v>
      </c>
      <c r="AJ212" s="9">
        <f>(AF212-exterior_study!AF212)/exterior_study!AF212</f>
        <v>-6.1361457334611694E-2</v>
      </c>
      <c r="AK212" s="9">
        <f>(AG212-exterior_study!AG212)/exterior_study!AG212</f>
        <v>-0.14905149051490515</v>
      </c>
      <c r="AL212" s="9">
        <f>(AH212-exterior_study!AH212)/exterior_study!AH212</f>
        <v>-6.9057815845824405E-2</v>
      </c>
      <c r="AM212" s="9">
        <f>(AI212-exterior_study!AI212)/exterior_study!AI212</f>
        <v>-4.9000000000000002E-2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4.1999999999999997E-3</v>
      </c>
      <c r="Q213">
        <v>3.5000000000000001E-3</v>
      </c>
      <c r="R213">
        <v>7.1700000000000002E-3</v>
      </c>
      <c r="S213">
        <v>2.9199999999999999E-3</v>
      </c>
      <c r="T213">
        <v>2.9199999999999999E-3</v>
      </c>
      <c r="U213">
        <v>2.9199999999999999E-3</v>
      </c>
      <c r="V213">
        <v>2.9199999999999999E-3</v>
      </c>
      <c r="W213">
        <v>5.7600000000000004E-3</v>
      </c>
      <c r="X213">
        <v>5.7600000000000004E-3</v>
      </c>
      <c r="Y213">
        <v>2.9299999999999999E-3</v>
      </c>
      <c r="Z213">
        <v>2.9299999999999999E-3</v>
      </c>
      <c r="AA213">
        <v>2.9299999999999999E-3</v>
      </c>
      <c r="AB213">
        <v>0.57543765797334556</v>
      </c>
      <c r="AC213">
        <v>7.1422952985721606</v>
      </c>
      <c r="AD213">
        <v>243.072</v>
      </c>
      <c r="AE213">
        <v>4.4999999999999998E-2</v>
      </c>
      <c r="AF213">
        <v>915</v>
      </c>
      <c r="AG213">
        <v>2272</v>
      </c>
      <c r="AH213">
        <v>3097</v>
      </c>
      <c r="AI213">
        <v>3382</v>
      </c>
      <c r="AJ213" s="9">
        <f>(AF213-exterior_study!AF213)/exterior_study!AF213</f>
        <v>-6.3459570112589556E-2</v>
      </c>
      <c r="AK213" s="9">
        <f>(AG213-exterior_study!AG213)/exterior_study!AG213</f>
        <v>-0.14328808446455504</v>
      </c>
      <c r="AL213" s="9">
        <f>(AH213-exterior_study!AH213)/exterior_study!AH213</f>
        <v>-6.7449563384522737E-2</v>
      </c>
      <c r="AM213" s="9">
        <f>(AI213-exterior_study!AI213)/exterior_study!AI213</f>
        <v>-4.8663853727144865E-2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4.1999999999999997E-3</v>
      </c>
      <c r="Q214">
        <v>3.5000000000000001E-3</v>
      </c>
      <c r="R214">
        <v>7.1700000000000002E-3</v>
      </c>
      <c r="S214">
        <v>2.9199999999999999E-3</v>
      </c>
      <c r="T214">
        <v>2.9199999999999999E-3</v>
      </c>
      <c r="U214">
        <v>2.9199999999999999E-3</v>
      </c>
      <c r="V214">
        <v>2.9199999999999999E-3</v>
      </c>
      <c r="W214">
        <v>5.7600000000000004E-3</v>
      </c>
      <c r="X214">
        <v>5.7600000000000004E-3</v>
      </c>
      <c r="Y214">
        <v>2.9299999999999999E-3</v>
      </c>
      <c r="Z214">
        <v>2.9299999999999999E-3</v>
      </c>
      <c r="AA214">
        <v>2.9299999999999999E-3</v>
      </c>
      <c r="AB214">
        <v>0.57543765797334556</v>
      </c>
      <c r="AC214">
        <v>7.1422952985721606</v>
      </c>
      <c r="AD214">
        <v>243.072</v>
      </c>
      <c r="AE214">
        <v>0.05</v>
      </c>
      <c r="AF214">
        <v>857</v>
      </c>
      <c r="AG214">
        <v>2076</v>
      </c>
      <c r="AH214">
        <v>2791</v>
      </c>
      <c r="AI214">
        <v>3043</v>
      </c>
      <c r="AJ214" s="9">
        <f>(AF214-exterior_study!AF214)/exterior_study!AF214</f>
        <v>-6.5430752453653221E-2</v>
      </c>
      <c r="AK214" s="9">
        <f>(AG214-exterior_study!AG214)/exterior_study!AG214</f>
        <v>-0.13823163138231631</v>
      </c>
      <c r="AL214" s="9">
        <f>(AH214-exterior_study!AH214)/exterior_study!AH214</f>
        <v>-6.62428905988625E-2</v>
      </c>
      <c r="AM214" s="9">
        <f>(AI214-exterior_study!AI214)/exterior_study!AI214</f>
        <v>-4.9062500000000002E-2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4.1999999999999997E-3</v>
      </c>
      <c r="Q215">
        <v>3.5000000000000001E-3</v>
      </c>
      <c r="R215">
        <v>7.1700000000000002E-3</v>
      </c>
      <c r="S215">
        <v>2.9199999999999999E-3</v>
      </c>
      <c r="T215">
        <v>2.9199999999999999E-3</v>
      </c>
      <c r="U215">
        <v>2.9199999999999999E-3</v>
      </c>
      <c r="V215">
        <v>2.9199999999999999E-3</v>
      </c>
      <c r="W215">
        <v>5.7600000000000004E-3</v>
      </c>
      <c r="X215">
        <v>5.7600000000000004E-3</v>
      </c>
      <c r="Y215">
        <v>2.9299999999999999E-3</v>
      </c>
      <c r="Z215">
        <v>2.9299999999999999E-3</v>
      </c>
      <c r="AA215">
        <v>2.9299999999999999E-3</v>
      </c>
      <c r="AB215">
        <v>0.57543765797334556</v>
      </c>
      <c r="AC215">
        <v>7.1422952985721606</v>
      </c>
      <c r="AD215">
        <v>243.072</v>
      </c>
      <c r="AE215">
        <v>5.5E-2</v>
      </c>
      <c r="AF215">
        <v>805</v>
      </c>
      <c r="AG215">
        <v>1912</v>
      </c>
      <c r="AH215">
        <v>2542</v>
      </c>
      <c r="AI215">
        <v>2767</v>
      </c>
      <c r="AJ215" s="9">
        <f>(AF215-exterior_study!AF215)/exterior_study!AF215</f>
        <v>-6.7207415990730018E-2</v>
      </c>
      <c r="AK215" s="9">
        <f>(AG215-exterior_study!AG215)/exterior_study!AG215</f>
        <v>-0.13366560942455821</v>
      </c>
      <c r="AL215" s="9">
        <f>(AH215-exterior_study!AH215)/exterior_study!AH215</f>
        <v>-6.4409274935590718E-2</v>
      </c>
      <c r="AM215" s="9">
        <f>(AI215-exterior_study!AI215)/exterior_study!AI215</f>
        <v>-4.8814025438294946E-2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4.1999999999999997E-3</v>
      </c>
      <c r="Q216">
        <v>3.5000000000000001E-3</v>
      </c>
      <c r="R216">
        <v>7.1700000000000002E-3</v>
      </c>
      <c r="S216">
        <v>2.9199999999999999E-3</v>
      </c>
      <c r="T216">
        <v>2.9199999999999999E-3</v>
      </c>
      <c r="U216">
        <v>2.9199999999999999E-3</v>
      </c>
      <c r="V216">
        <v>2.9199999999999999E-3</v>
      </c>
      <c r="W216">
        <v>5.7600000000000004E-3</v>
      </c>
      <c r="X216">
        <v>5.7600000000000004E-3</v>
      </c>
      <c r="Y216">
        <v>2.9299999999999999E-3</v>
      </c>
      <c r="Z216">
        <v>2.9299999999999999E-3</v>
      </c>
      <c r="AA216">
        <v>2.9299999999999999E-3</v>
      </c>
      <c r="AB216">
        <v>0.57543765797334556</v>
      </c>
      <c r="AC216">
        <v>7.1422952985721606</v>
      </c>
      <c r="AD216">
        <v>243.072</v>
      </c>
      <c r="AE216">
        <v>0.06</v>
      </c>
      <c r="AF216">
        <v>757</v>
      </c>
      <c r="AG216">
        <v>1771</v>
      </c>
      <c r="AH216">
        <v>2332</v>
      </c>
      <c r="AI216">
        <v>2536</v>
      </c>
      <c r="AJ216" s="9">
        <f>(AF216-exterior_study!AF216)/exterior_study!AF216</f>
        <v>-6.8880688806888066E-2</v>
      </c>
      <c r="AK216" s="9">
        <f>(AG216-exterior_study!AG216)/exterior_study!AG216</f>
        <v>-0.13015717092337917</v>
      </c>
      <c r="AL216" s="9">
        <f>(AH216-exterior_study!AH216)/exterior_study!AH216</f>
        <v>-6.3829787234042548E-2</v>
      </c>
      <c r="AM216" s="9">
        <f>(AI216-exterior_study!AI216)/exterior_study!AI216</f>
        <v>-4.8762190547636912E-2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4.1999999999999997E-3</v>
      </c>
      <c r="Q217">
        <v>3.5000000000000001E-3</v>
      </c>
      <c r="R217">
        <v>7.1700000000000002E-3</v>
      </c>
      <c r="S217">
        <v>2.9199999999999999E-3</v>
      </c>
      <c r="T217">
        <v>2.9199999999999999E-3</v>
      </c>
      <c r="U217">
        <v>2.9199999999999999E-3</v>
      </c>
      <c r="V217">
        <v>2.9199999999999999E-3</v>
      </c>
      <c r="W217">
        <v>5.7600000000000004E-3</v>
      </c>
      <c r="X217">
        <v>5.7600000000000004E-3</v>
      </c>
      <c r="Y217">
        <v>2.9299999999999999E-3</v>
      </c>
      <c r="Z217">
        <v>2.9299999999999999E-3</v>
      </c>
      <c r="AA217">
        <v>2.9299999999999999E-3</v>
      </c>
      <c r="AB217">
        <v>0.57543765797334556</v>
      </c>
      <c r="AC217">
        <v>7.1422952985721606</v>
      </c>
      <c r="AD217">
        <v>243.072</v>
      </c>
      <c r="AE217">
        <v>6.5000000000000002E-2</v>
      </c>
      <c r="AF217">
        <v>714</v>
      </c>
      <c r="AG217">
        <v>1649</v>
      </c>
      <c r="AH217">
        <v>2155</v>
      </c>
      <c r="AI217">
        <v>2341</v>
      </c>
      <c r="AJ217" s="9">
        <f>(AF217-exterior_study!AF217)/exterior_study!AF217</f>
        <v>-7.03125E-2</v>
      </c>
      <c r="AK217" s="9">
        <f>(AG217-exterior_study!AG217)/exterior_study!AG217</f>
        <v>-0.12751322751322752</v>
      </c>
      <c r="AL217" s="9">
        <f>(AH217-exterior_study!AH217)/exterior_study!AH217</f>
        <v>-6.2635928664636797E-2</v>
      </c>
      <c r="AM217" s="9">
        <f>(AI217-exterior_study!AI217)/exterior_study!AI217</f>
        <v>-4.8760666395774074E-2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4.1999999999999997E-3</v>
      </c>
      <c r="Q218">
        <v>3.5000000000000001E-3</v>
      </c>
      <c r="R218">
        <v>7.1700000000000002E-3</v>
      </c>
      <c r="S218">
        <v>2.9199999999999999E-3</v>
      </c>
      <c r="T218">
        <v>2.9199999999999999E-3</v>
      </c>
      <c r="U218">
        <v>2.9199999999999999E-3</v>
      </c>
      <c r="V218">
        <v>2.9199999999999999E-3</v>
      </c>
      <c r="W218">
        <v>5.7600000000000004E-3</v>
      </c>
      <c r="X218">
        <v>5.7600000000000004E-3</v>
      </c>
      <c r="Y218">
        <v>2.9299999999999999E-3</v>
      </c>
      <c r="Z218">
        <v>2.9299999999999999E-3</v>
      </c>
      <c r="AA218">
        <v>2.9299999999999999E-3</v>
      </c>
      <c r="AB218">
        <v>0.57543765797334556</v>
      </c>
      <c r="AC218">
        <v>7.1422952985721606</v>
      </c>
      <c r="AD218">
        <v>243.072</v>
      </c>
      <c r="AE218">
        <v>7.0000000000000007E-2</v>
      </c>
      <c r="AF218">
        <v>675</v>
      </c>
      <c r="AG218">
        <v>1543</v>
      </c>
      <c r="AH218">
        <v>2003</v>
      </c>
      <c r="AI218">
        <v>2174</v>
      </c>
      <c r="AJ218" s="9">
        <f>(AF218-exterior_study!AF218)/exterior_study!AF218</f>
        <v>-7.1526822558459421E-2</v>
      </c>
      <c r="AK218" s="9">
        <f>(AG218-exterior_study!AG218)/exterior_study!AG218</f>
        <v>-0.12478729438457176</v>
      </c>
      <c r="AL218" s="9">
        <f>(AH218-exterior_study!AH218)/exterior_study!AH218</f>
        <v>-6.1826697892271666E-2</v>
      </c>
      <c r="AM218" s="9">
        <f>(AI218-exterior_study!AI218)/exterior_study!AI218</f>
        <v>-4.8577680525164112E-2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4.1599999999999996E-3</v>
      </c>
      <c r="Q219">
        <v>3.47E-3</v>
      </c>
      <c r="R219">
        <v>7.11E-3</v>
      </c>
      <c r="S219">
        <v>2.9199999999999999E-3</v>
      </c>
      <c r="T219">
        <v>2.9199999999999999E-3</v>
      </c>
      <c r="U219">
        <v>2.9199999999999999E-3</v>
      </c>
      <c r="V219">
        <v>2.9199999999999999E-3</v>
      </c>
      <c r="W219">
        <v>5.7000000000000002E-3</v>
      </c>
      <c r="X219">
        <v>5.7000000000000002E-3</v>
      </c>
      <c r="Y219">
        <v>2.9299999999999999E-3</v>
      </c>
      <c r="Z219">
        <v>2.9299999999999999E-3</v>
      </c>
      <c r="AA219">
        <v>2.9299999999999999E-3</v>
      </c>
      <c r="AB219">
        <v>0.58933715820312493</v>
      </c>
      <c r="AC219">
        <v>7.2280404544889194</v>
      </c>
      <c r="AD219">
        <v>243.072</v>
      </c>
      <c r="AE219">
        <v>0.03</v>
      </c>
      <c r="AF219">
        <v>1112</v>
      </c>
      <c r="AG219">
        <v>3025</v>
      </c>
      <c r="AH219">
        <v>4477</v>
      </c>
      <c r="AI219">
        <v>5005</v>
      </c>
      <c r="AJ219" s="9">
        <f>(AF219-exterior_study!AF219)/exterior_study!AF219</f>
        <v>-5.4421768707482991E-2</v>
      </c>
      <c r="AK219" s="9">
        <f>(AG219-exterior_study!AG219)/exterior_study!AG219</f>
        <v>-0.16827055265328567</v>
      </c>
      <c r="AL219" s="9">
        <f>(AH219-exterior_study!AH219)/exterior_study!AH219</f>
        <v>-8.6512956539481739E-2</v>
      </c>
      <c r="AM219" s="9">
        <f>(AI219-exterior_study!AI219)/exterior_study!AI219</f>
        <v>-4.702970297029703E-2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4.1599999999999996E-3</v>
      </c>
      <c r="Q220">
        <v>3.47E-3</v>
      </c>
      <c r="R220">
        <v>7.11E-3</v>
      </c>
      <c r="S220">
        <v>2.9199999999999999E-3</v>
      </c>
      <c r="T220">
        <v>2.9199999999999999E-3</v>
      </c>
      <c r="U220">
        <v>2.9199999999999999E-3</v>
      </c>
      <c r="V220">
        <v>2.9199999999999999E-3</v>
      </c>
      <c r="W220">
        <v>5.7000000000000002E-3</v>
      </c>
      <c r="X220">
        <v>5.7000000000000002E-3</v>
      </c>
      <c r="Y220">
        <v>2.9299999999999999E-3</v>
      </c>
      <c r="Z220">
        <v>2.9299999999999999E-3</v>
      </c>
      <c r="AA220">
        <v>2.9299999999999999E-3</v>
      </c>
      <c r="AB220">
        <v>0.58933715820312493</v>
      </c>
      <c r="AC220">
        <v>7.2280404544889194</v>
      </c>
      <c r="AD220">
        <v>243.072</v>
      </c>
      <c r="AE220">
        <v>3.5000000000000003E-2</v>
      </c>
      <c r="AF220">
        <v>1033</v>
      </c>
      <c r="AG220">
        <v>2668</v>
      </c>
      <c r="AH220">
        <v>3854</v>
      </c>
      <c r="AI220">
        <v>4290</v>
      </c>
      <c r="AJ220" s="9">
        <f>(AF220-exterior_study!AF220)/exterior_study!AF220</f>
        <v>-5.7481751824817517E-2</v>
      </c>
      <c r="AK220" s="9">
        <f>(AG220-exterior_study!AG220)/exterior_study!AG220</f>
        <v>-0.15915537346359912</v>
      </c>
      <c r="AL220" s="9">
        <f>(AH220-exterior_study!AH220)/exterior_study!AH220</f>
        <v>-8.2599381099738162E-2</v>
      </c>
      <c r="AM220" s="9">
        <f>(AI220-exterior_study!AI220)/exterior_study!AI220</f>
        <v>-4.7090182141270545E-2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4.1599999999999996E-3</v>
      </c>
      <c r="Q221">
        <v>3.47E-3</v>
      </c>
      <c r="R221">
        <v>7.11E-3</v>
      </c>
      <c r="S221">
        <v>2.9199999999999999E-3</v>
      </c>
      <c r="T221">
        <v>2.9199999999999999E-3</v>
      </c>
      <c r="U221">
        <v>2.9199999999999999E-3</v>
      </c>
      <c r="V221">
        <v>2.9199999999999999E-3</v>
      </c>
      <c r="W221">
        <v>5.7000000000000002E-3</v>
      </c>
      <c r="X221">
        <v>5.7000000000000002E-3</v>
      </c>
      <c r="Y221">
        <v>2.9299999999999999E-3</v>
      </c>
      <c r="Z221">
        <v>2.9299999999999999E-3</v>
      </c>
      <c r="AA221">
        <v>2.9299999999999999E-3</v>
      </c>
      <c r="AB221">
        <v>0.58933715820312493</v>
      </c>
      <c r="AC221">
        <v>7.2280404544889194</v>
      </c>
      <c r="AD221">
        <v>243.072</v>
      </c>
      <c r="AE221">
        <v>0.04</v>
      </c>
      <c r="AF221">
        <v>963</v>
      </c>
      <c r="AG221">
        <v>2392</v>
      </c>
      <c r="AH221">
        <v>3385</v>
      </c>
      <c r="AI221">
        <v>3753</v>
      </c>
      <c r="AJ221" s="9">
        <f>(AF221-exterior_study!AF221)/exterior_study!AF221</f>
        <v>-5.865102639296188E-2</v>
      </c>
      <c r="AK221" s="9">
        <f>(AG221-exterior_study!AG221)/exterior_study!AG221</f>
        <v>-0.15147215324583185</v>
      </c>
      <c r="AL221" s="9">
        <f>(AH221-exterior_study!AH221)/exterior_study!AH221</f>
        <v>-7.9162132752992387E-2</v>
      </c>
      <c r="AM221" s="9">
        <f>(AI221-exterior_study!AI221)/exterior_study!AI221</f>
        <v>-4.7220106626047219E-2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4.1599999999999996E-3</v>
      </c>
      <c r="Q222">
        <v>3.47E-3</v>
      </c>
      <c r="R222">
        <v>7.11E-3</v>
      </c>
      <c r="S222">
        <v>2.9199999999999999E-3</v>
      </c>
      <c r="T222">
        <v>2.9199999999999999E-3</v>
      </c>
      <c r="U222">
        <v>2.9199999999999999E-3</v>
      </c>
      <c r="V222">
        <v>2.9199999999999999E-3</v>
      </c>
      <c r="W222">
        <v>5.7000000000000002E-3</v>
      </c>
      <c r="X222">
        <v>5.7000000000000002E-3</v>
      </c>
      <c r="Y222">
        <v>2.9299999999999999E-3</v>
      </c>
      <c r="Z222">
        <v>2.9299999999999999E-3</v>
      </c>
      <c r="AA222">
        <v>2.9299999999999999E-3</v>
      </c>
      <c r="AB222">
        <v>0.58933715820312493</v>
      </c>
      <c r="AC222">
        <v>7.2280404544889194</v>
      </c>
      <c r="AD222">
        <v>243.072</v>
      </c>
      <c r="AE222">
        <v>4.4999999999999998E-2</v>
      </c>
      <c r="AF222">
        <v>899</v>
      </c>
      <c r="AG222">
        <v>2169</v>
      </c>
      <c r="AH222">
        <v>3017</v>
      </c>
      <c r="AI222">
        <v>3336</v>
      </c>
      <c r="AJ222" s="9">
        <f>(AF222-exterior_study!AF222)/exterior_study!AF222</f>
        <v>-6.1586638830897704E-2</v>
      </c>
      <c r="AK222" s="9">
        <f>(AG222-exterior_study!AG222)/exterior_study!AG222</f>
        <v>-0.14505321245565628</v>
      </c>
      <c r="AL222" s="9">
        <f>(AH222-exterior_study!AH222)/exterior_study!AH222</f>
        <v>-7.6522803795531072E-2</v>
      </c>
      <c r="AM222" s="9">
        <f>(AI222-exterior_study!AI222)/exterior_study!AI222</f>
        <v>-4.7129391602399318E-2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4.1599999999999996E-3</v>
      </c>
      <c r="Q223">
        <v>3.47E-3</v>
      </c>
      <c r="R223">
        <v>7.11E-3</v>
      </c>
      <c r="S223">
        <v>2.9199999999999999E-3</v>
      </c>
      <c r="T223">
        <v>2.9199999999999999E-3</v>
      </c>
      <c r="U223">
        <v>2.9199999999999999E-3</v>
      </c>
      <c r="V223">
        <v>2.9199999999999999E-3</v>
      </c>
      <c r="W223">
        <v>5.7000000000000002E-3</v>
      </c>
      <c r="X223">
        <v>5.7000000000000002E-3</v>
      </c>
      <c r="Y223">
        <v>2.9299999999999999E-3</v>
      </c>
      <c r="Z223">
        <v>2.9299999999999999E-3</v>
      </c>
      <c r="AA223">
        <v>2.9299999999999999E-3</v>
      </c>
      <c r="AB223">
        <v>0.58933715820312493</v>
      </c>
      <c r="AC223">
        <v>7.2280404544889194</v>
      </c>
      <c r="AD223">
        <v>243.072</v>
      </c>
      <c r="AE223">
        <v>0.05</v>
      </c>
      <c r="AF223">
        <v>842</v>
      </c>
      <c r="AG223">
        <v>1986</v>
      </c>
      <c r="AH223">
        <v>2723</v>
      </c>
      <c r="AI223">
        <v>3003</v>
      </c>
      <c r="AJ223" s="9">
        <f>(AF223-exterior_study!AF223)/exterior_study!AF223</f>
        <v>-6.2360801781737196E-2</v>
      </c>
      <c r="AK223" s="9">
        <f>(AG223-exterior_study!AG223)/exterior_study!AG223</f>
        <v>-0.13951473136915077</v>
      </c>
      <c r="AL223" s="9">
        <f>(AH223-exterior_study!AH223)/exterior_study!AH223</f>
        <v>-7.4124447466848015E-2</v>
      </c>
      <c r="AM223" s="9">
        <f>(AI223-exterior_study!AI223)/exterior_study!AI223</f>
        <v>-4.6969216121866074E-2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4.1599999999999996E-3</v>
      </c>
      <c r="Q224">
        <v>3.47E-3</v>
      </c>
      <c r="R224">
        <v>7.11E-3</v>
      </c>
      <c r="S224">
        <v>2.9199999999999999E-3</v>
      </c>
      <c r="T224">
        <v>2.9199999999999999E-3</v>
      </c>
      <c r="U224">
        <v>2.9199999999999999E-3</v>
      </c>
      <c r="V224">
        <v>2.9199999999999999E-3</v>
      </c>
      <c r="W224">
        <v>5.7000000000000002E-3</v>
      </c>
      <c r="X224">
        <v>5.7000000000000002E-3</v>
      </c>
      <c r="Y224">
        <v>2.9299999999999999E-3</v>
      </c>
      <c r="Z224">
        <v>2.9299999999999999E-3</v>
      </c>
      <c r="AA224">
        <v>2.9299999999999999E-3</v>
      </c>
      <c r="AB224">
        <v>0.58933715820312493</v>
      </c>
      <c r="AC224">
        <v>7.2280404544889194</v>
      </c>
      <c r="AD224">
        <v>243.072</v>
      </c>
      <c r="AE224">
        <v>5.5E-2</v>
      </c>
      <c r="AF224">
        <v>790</v>
      </c>
      <c r="AG224">
        <v>1831</v>
      </c>
      <c r="AH224">
        <v>2481</v>
      </c>
      <c r="AI224">
        <v>2730</v>
      </c>
      <c r="AJ224" s="9">
        <f>(AF224-exterior_study!AF224)/exterior_study!AF224</f>
        <v>-6.5088757396449703E-2</v>
      </c>
      <c r="AK224" s="9">
        <f>(AG224-exterior_study!AG224)/exterior_study!AG224</f>
        <v>-0.13550519357884797</v>
      </c>
      <c r="AL224" s="9">
        <f>(AH224-exterior_study!AH224)/exterior_study!AH224</f>
        <v>-7.1829405162738502E-2</v>
      </c>
      <c r="AM224" s="9">
        <f>(AI224-exterior_study!AI224)/exterior_study!AI224</f>
        <v>-4.712041884816754E-2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4.1599999999999996E-3</v>
      </c>
      <c r="Q225">
        <v>3.47E-3</v>
      </c>
      <c r="R225">
        <v>7.11E-3</v>
      </c>
      <c r="S225">
        <v>2.9199999999999999E-3</v>
      </c>
      <c r="T225">
        <v>2.9199999999999999E-3</v>
      </c>
      <c r="U225">
        <v>2.9199999999999999E-3</v>
      </c>
      <c r="V225">
        <v>2.9199999999999999E-3</v>
      </c>
      <c r="W225">
        <v>5.7000000000000002E-3</v>
      </c>
      <c r="X225">
        <v>5.7000000000000002E-3</v>
      </c>
      <c r="Y225">
        <v>2.9299999999999999E-3</v>
      </c>
      <c r="Z225">
        <v>2.9299999999999999E-3</v>
      </c>
      <c r="AA225">
        <v>2.9299999999999999E-3</v>
      </c>
      <c r="AB225">
        <v>0.58933715820312493</v>
      </c>
      <c r="AC225">
        <v>7.2280404544889194</v>
      </c>
      <c r="AD225">
        <v>243.072</v>
      </c>
      <c r="AE225">
        <v>0.06</v>
      </c>
      <c r="AF225">
        <v>743</v>
      </c>
      <c r="AG225">
        <v>1698</v>
      </c>
      <c r="AH225">
        <v>2279</v>
      </c>
      <c r="AI225">
        <v>2502</v>
      </c>
      <c r="AJ225" s="9">
        <f>(AF225-exterior_study!AF225)/exterior_study!AF225</f>
        <v>-6.6582914572864318E-2</v>
      </c>
      <c r="AK225" s="9">
        <f>(AG225-exterior_study!AG225)/exterior_study!AG225</f>
        <v>-0.13190184049079753</v>
      </c>
      <c r="AL225" s="9">
        <f>(AH225-exterior_study!AH225)/exterior_study!AH225</f>
        <v>-7.0175438596491224E-2</v>
      </c>
      <c r="AM225" s="9">
        <f>(AI225-exterior_study!AI225)/exterior_study!AI225</f>
        <v>-4.7220106626047219E-2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4.1599999999999996E-3</v>
      </c>
      <c r="Q226">
        <v>3.47E-3</v>
      </c>
      <c r="R226">
        <v>7.11E-3</v>
      </c>
      <c r="S226">
        <v>2.9199999999999999E-3</v>
      </c>
      <c r="T226">
        <v>2.9199999999999999E-3</v>
      </c>
      <c r="U226">
        <v>2.9199999999999999E-3</v>
      </c>
      <c r="V226">
        <v>2.9199999999999999E-3</v>
      </c>
      <c r="W226">
        <v>5.7000000000000002E-3</v>
      </c>
      <c r="X226">
        <v>5.7000000000000002E-3</v>
      </c>
      <c r="Y226">
        <v>2.9299999999999999E-3</v>
      </c>
      <c r="Z226">
        <v>2.9299999999999999E-3</v>
      </c>
      <c r="AA226">
        <v>2.9299999999999999E-3</v>
      </c>
      <c r="AB226">
        <v>0.58933715820312493</v>
      </c>
      <c r="AC226">
        <v>7.2280404544889194</v>
      </c>
      <c r="AD226">
        <v>243.072</v>
      </c>
      <c r="AE226">
        <v>6.5000000000000002E-2</v>
      </c>
      <c r="AF226">
        <v>700</v>
      </c>
      <c r="AG226">
        <v>1584</v>
      </c>
      <c r="AH226">
        <v>2107</v>
      </c>
      <c r="AI226">
        <v>2310</v>
      </c>
      <c r="AJ226" s="9">
        <f>(AF226-exterior_study!AF226)/exterior_study!AF226</f>
        <v>-6.7909454061251665E-2</v>
      </c>
      <c r="AK226" s="9">
        <f>(AG226-exterior_study!AG226)/exterior_study!AG226</f>
        <v>-0.1282333516785911</v>
      </c>
      <c r="AL226" s="9">
        <f>(AH226-exterior_study!AH226)/exterior_study!AH226</f>
        <v>-6.8523430592396115E-2</v>
      </c>
      <c r="AM226" s="9">
        <f>(AI226-exterior_study!AI226)/exterior_study!AI226</f>
        <v>-4.702970297029703E-2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4.1599999999999996E-3</v>
      </c>
      <c r="Q227">
        <v>3.47E-3</v>
      </c>
      <c r="R227">
        <v>7.11E-3</v>
      </c>
      <c r="S227">
        <v>2.9199999999999999E-3</v>
      </c>
      <c r="T227">
        <v>2.9199999999999999E-3</v>
      </c>
      <c r="U227">
        <v>2.9199999999999999E-3</v>
      </c>
      <c r="V227">
        <v>2.9199999999999999E-3</v>
      </c>
      <c r="W227">
        <v>5.7000000000000002E-3</v>
      </c>
      <c r="X227">
        <v>5.7000000000000002E-3</v>
      </c>
      <c r="Y227">
        <v>2.9299999999999999E-3</v>
      </c>
      <c r="Z227">
        <v>2.9299999999999999E-3</v>
      </c>
      <c r="AA227">
        <v>2.9299999999999999E-3</v>
      </c>
      <c r="AB227">
        <v>0.58933715820312493</v>
      </c>
      <c r="AC227">
        <v>7.2280404544889194</v>
      </c>
      <c r="AD227">
        <v>243.072</v>
      </c>
      <c r="AE227">
        <v>7.0000000000000007E-2</v>
      </c>
      <c r="AF227">
        <v>662</v>
      </c>
      <c r="AG227">
        <v>1483</v>
      </c>
      <c r="AH227">
        <v>1959</v>
      </c>
      <c r="AI227">
        <v>2145</v>
      </c>
      <c r="AJ227" s="9">
        <f>(AF227-exterior_study!AF227)/exterior_study!AF227</f>
        <v>-6.7605633802816895E-2</v>
      </c>
      <c r="AK227" s="9">
        <f>(AG227-exterior_study!AG227)/exterior_study!AG227</f>
        <v>-0.12610489098408956</v>
      </c>
      <c r="AL227" s="9">
        <f>(AH227-exterior_study!AH227)/exterior_study!AH227</f>
        <v>-6.7586863398381727E-2</v>
      </c>
      <c r="AM227" s="9">
        <f>(AI227-exterior_study!AI227)/exterior_study!AI227</f>
        <v>-4.7090182141270545E-2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3.9399999999999999E-3</v>
      </c>
      <c r="Q228">
        <v>3.29E-3</v>
      </c>
      <c r="R228">
        <v>6.7299999999999999E-3</v>
      </c>
      <c r="S228">
        <v>2.9099999999999998E-3</v>
      </c>
      <c r="T228">
        <v>2.9099999999999998E-3</v>
      </c>
      <c r="U228">
        <v>2.9099999999999998E-3</v>
      </c>
      <c r="V228">
        <v>2.9099999999999998E-3</v>
      </c>
      <c r="W228">
        <v>5.4299999999999999E-3</v>
      </c>
      <c r="X228">
        <v>5.4299999999999999E-3</v>
      </c>
      <c r="Y228">
        <v>2.9099999999999998E-3</v>
      </c>
      <c r="Z228">
        <v>2.9099999999999998E-3</v>
      </c>
      <c r="AA228">
        <v>2.9099999999999998E-3</v>
      </c>
      <c r="AB228">
        <v>0.6357773793417224</v>
      </c>
      <c r="AC228">
        <v>7.2280537998801648</v>
      </c>
      <c r="AD228">
        <v>257.47199999999998</v>
      </c>
      <c r="AE228">
        <v>0.03</v>
      </c>
      <c r="AF228">
        <v>1050</v>
      </c>
      <c r="AG228">
        <v>2856</v>
      </c>
      <c r="AH228">
        <v>4226</v>
      </c>
      <c r="AI228">
        <v>4725</v>
      </c>
      <c r="AJ228" s="9">
        <f>(AF228-exterior_study!AF228)/exterior_study!AF228</f>
        <v>-4.4585987261146494E-2</v>
      </c>
      <c r="AK228" s="9">
        <f>(AG228-exterior_study!AG228)/exterior_study!AG228</f>
        <v>-0.14105263157894737</v>
      </c>
      <c r="AL228" s="9">
        <f>(AH228-exterior_study!AH228)/exterior_study!AH228</f>
        <v>-7.7695329550414666E-2</v>
      </c>
      <c r="AM228" s="9">
        <f>(AI228-exterior_study!AI228)/exterior_study!AI228</f>
        <v>-3.8265825361286386E-2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3.9399999999999999E-3</v>
      </c>
      <c r="Q229">
        <v>3.29E-3</v>
      </c>
      <c r="R229">
        <v>6.7299999999999999E-3</v>
      </c>
      <c r="S229">
        <v>2.9099999999999998E-3</v>
      </c>
      <c r="T229">
        <v>2.9099999999999998E-3</v>
      </c>
      <c r="U229">
        <v>2.9099999999999998E-3</v>
      </c>
      <c r="V229">
        <v>2.9099999999999998E-3</v>
      </c>
      <c r="W229">
        <v>5.4299999999999999E-3</v>
      </c>
      <c r="X229">
        <v>5.4299999999999999E-3</v>
      </c>
      <c r="Y229">
        <v>2.9099999999999998E-3</v>
      </c>
      <c r="Z229">
        <v>2.9099999999999998E-3</v>
      </c>
      <c r="AA229">
        <v>2.9099999999999998E-3</v>
      </c>
      <c r="AB229">
        <v>0.6357773793417224</v>
      </c>
      <c r="AC229">
        <v>7.2280537998801648</v>
      </c>
      <c r="AD229">
        <v>257.47199999999998</v>
      </c>
      <c r="AE229">
        <v>3.5000000000000003E-2</v>
      </c>
      <c r="AF229">
        <v>976</v>
      </c>
      <c r="AG229">
        <v>2520</v>
      </c>
      <c r="AH229">
        <v>3639</v>
      </c>
      <c r="AI229">
        <v>4050</v>
      </c>
      <c r="AJ229" s="9">
        <f>(AF229-exterior_study!AF229)/exterior_study!AF229</f>
        <v>-4.5943304007820138E-2</v>
      </c>
      <c r="AK229" s="9">
        <f>(AG229-exterior_study!AG229)/exterior_study!AG229</f>
        <v>-0.13312693498452013</v>
      </c>
      <c r="AL229" s="9">
        <f>(AH229-exterior_study!AH229)/exterior_study!AH229</f>
        <v>-7.3574338085539717E-2</v>
      </c>
      <c r="AM229" s="9">
        <f>(AI229-exterior_study!AI229)/exterior_study!AI229</f>
        <v>-3.823319876513892E-2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3.9399999999999999E-3</v>
      </c>
      <c r="Q230">
        <v>3.29E-3</v>
      </c>
      <c r="R230">
        <v>6.7299999999999999E-3</v>
      </c>
      <c r="S230">
        <v>2.9099999999999998E-3</v>
      </c>
      <c r="T230">
        <v>2.9099999999999998E-3</v>
      </c>
      <c r="U230">
        <v>2.9099999999999998E-3</v>
      </c>
      <c r="V230">
        <v>2.9099999999999998E-3</v>
      </c>
      <c r="W230">
        <v>5.4299999999999999E-3</v>
      </c>
      <c r="X230">
        <v>5.4299999999999999E-3</v>
      </c>
      <c r="Y230">
        <v>2.9099999999999998E-3</v>
      </c>
      <c r="Z230">
        <v>2.9099999999999998E-3</v>
      </c>
      <c r="AA230">
        <v>2.9099999999999998E-3</v>
      </c>
      <c r="AB230">
        <v>0.6357773793417224</v>
      </c>
      <c r="AC230">
        <v>7.2280537998801648</v>
      </c>
      <c r="AD230">
        <v>257.47199999999998</v>
      </c>
      <c r="AE230">
        <v>0.04</v>
      </c>
      <c r="AF230">
        <v>909</v>
      </c>
      <c r="AG230">
        <v>2258</v>
      </c>
      <c r="AH230">
        <v>3195</v>
      </c>
      <c r="AI230">
        <v>3544</v>
      </c>
      <c r="AJ230" s="9">
        <f>(AF230-exterior_study!AF230)/exterior_study!AF230</f>
        <v>-4.8167539267015703E-2</v>
      </c>
      <c r="AK230" s="9">
        <f>(AG230-exterior_study!AG230)/exterior_study!AG230</f>
        <v>-0.12683681361175561</v>
      </c>
      <c r="AL230" s="9">
        <f>(AH230-exterior_study!AH230)/exterior_study!AH230</f>
        <v>-7.0410241489671219E-2</v>
      </c>
      <c r="AM230" s="9">
        <f>(AI230-exterior_study!AI230)/exterior_study!AI230</f>
        <v>-3.8263229308005429E-2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3.9399999999999999E-3</v>
      </c>
      <c r="Q231">
        <v>3.29E-3</v>
      </c>
      <c r="R231">
        <v>6.7299999999999999E-3</v>
      </c>
      <c r="S231">
        <v>2.9099999999999998E-3</v>
      </c>
      <c r="T231">
        <v>2.9099999999999998E-3</v>
      </c>
      <c r="U231">
        <v>2.9099999999999998E-3</v>
      </c>
      <c r="V231">
        <v>2.9099999999999998E-3</v>
      </c>
      <c r="W231">
        <v>5.4299999999999999E-3</v>
      </c>
      <c r="X231">
        <v>5.4299999999999999E-3</v>
      </c>
      <c r="Y231">
        <v>2.9099999999999998E-3</v>
      </c>
      <c r="Z231">
        <v>2.9099999999999998E-3</v>
      </c>
      <c r="AA231">
        <v>2.9099999999999998E-3</v>
      </c>
      <c r="AB231">
        <v>0.6357773793417224</v>
      </c>
      <c r="AC231">
        <v>7.2280537998801648</v>
      </c>
      <c r="AD231">
        <v>257.47199999999998</v>
      </c>
      <c r="AE231">
        <v>4.4999999999999998E-2</v>
      </c>
      <c r="AF231">
        <v>849</v>
      </c>
      <c r="AG231">
        <v>2048</v>
      </c>
      <c r="AH231">
        <v>2849</v>
      </c>
      <c r="AI231">
        <v>3150</v>
      </c>
      <c r="AJ231" s="9">
        <f>(AF231-exterior_study!AF231)/exterior_study!AF231</f>
        <v>-4.9272116461366179E-2</v>
      </c>
      <c r="AK231" s="9">
        <f>(AG231-exterior_study!AG231)/exterior_study!AG231</f>
        <v>-0.12140712140712141</v>
      </c>
      <c r="AL231" s="9">
        <f>(AH231-exterior_study!AH231)/exterior_study!AH231</f>
        <v>-6.743044189852701E-2</v>
      </c>
      <c r="AM231" s="9">
        <f>(AI231-exterior_study!AI231)/exterior_study!AI231</f>
        <v>-3.8167938931297711E-2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3.9399999999999999E-3</v>
      </c>
      <c r="Q232">
        <v>3.29E-3</v>
      </c>
      <c r="R232">
        <v>6.7299999999999999E-3</v>
      </c>
      <c r="S232">
        <v>2.9099999999999998E-3</v>
      </c>
      <c r="T232">
        <v>2.9099999999999998E-3</v>
      </c>
      <c r="U232">
        <v>2.9099999999999998E-3</v>
      </c>
      <c r="V232">
        <v>2.9099999999999998E-3</v>
      </c>
      <c r="W232">
        <v>5.4299999999999999E-3</v>
      </c>
      <c r="X232">
        <v>5.4299999999999999E-3</v>
      </c>
      <c r="Y232">
        <v>2.9099999999999998E-3</v>
      </c>
      <c r="Z232">
        <v>2.9099999999999998E-3</v>
      </c>
      <c r="AA232">
        <v>2.9099999999999998E-3</v>
      </c>
      <c r="AB232">
        <v>0.6357773793417224</v>
      </c>
      <c r="AC232">
        <v>7.2280537998801648</v>
      </c>
      <c r="AD232">
        <v>257.47199999999998</v>
      </c>
      <c r="AE232">
        <v>0.05</v>
      </c>
      <c r="AF232">
        <v>795</v>
      </c>
      <c r="AG232">
        <v>1874</v>
      </c>
      <c r="AH232">
        <v>2571</v>
      </c>
      <c r="AI232">
        <v>2835</v>
      </c>
      <c r="AJ232" s="9">
        <f>(AF232-exterior_study!AF232)/exterior_study!AF232</f>
        <v>-5.1312649164677801E-2</v>
      </c>
      <c r="AK232" s="9">
        <f>(AG232-exterior_study!AG232)/exterior_study!AG232</f>
        <v>-0.11687087653157399</v>
      </c>
      <c r="AL232" s="9">
        <f>(AH232-exterior_study!AH232)/exterior_study!AH232</f>
        <v>-6.4750818479447067E-2</v>
      </c>
      <c r="AM232" s="9">
        <f>(AI232-exterior_study!AI232)/exterior_study!AI232</f>
        <v>-3.8331071913161464E-2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3.9399999999999999E-3</v>
      </c>
      <c r="Q233">
        <v>3.29E-3</v>
      </c>
      <c r="R233">
        <v>6.7299999999999999E-3</v>
      </c>
      <c r="S233">
        <v>2.9099999999999998E-3</v>
      </c>
      <c r="T233">
        <v>2.9099999999999998E-3</v>
      </c>
      <c r="U233">
        <v>2.9099999999999998E-3</v>
      </c>
      <c r="V233">
        <v>2.9099999999999998E-3</v>
      </c>
      <c r="W233">
        <v>5.4299999999999999E-3</v>
      </c>
      <c r="X233">
        <v>5.4299999999999999E-3</v>
      </c>
      <c r="Y233">
        <v>2.9099999999999998E-3</v>
      </c>
      <c r="Z233">
        <v>2.9099999999999998E-3</v>
      </c>
      <c r="AA233">
        <v>2.9099999999999998E-3</v>
      </c>
      <c r="AB233">
        <v>0.6357773793417224</v>
      </c>
      <c r="AC233">
        <v>7.2280537998801648</v>
      </c>
      <c r="AD233">
        <v>257.47199999999998</v>
      </c>
      <c r="AE233">
        <v>5.5E-2</v>
      </c>
      <c r="AF233">
        <v>746</v>
      </c>
      <c r="AG233">
        <v>1728</v>
      </c>
      <c r="AH233">
        <v>2342</v>
      </c>
      <c r="AI233">
        <v>2577</v>
      </c>
      <c r="AJ233" s="9">
        <f>(AF233-exterior_study!AF233)/exterior_study!AF233</f>
        <v>-5.2096569250317665E-2</v>
      </c>
      <c r="AK233" s="9">
        <f>(AG233-exterior_study!AG233)/exterior_study!AG233</f>
        <v>-0.11293634496919917</v>
      </c>
      <c r="AL233" s="9">
        <f>(AH233-exterior_study!AH233)/exterior_study!AH233</f>
        <v>-6.2825130052020811E-2</v>
      </c>
      <c r="AM233" s="9">
        <f>(AI233-exterior_study!AI233)/exterior_study!AI233</f>
        <v>-3.8432835820895524E-2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3.9399999999999999E-3</v>
      </c>
      <c r="Q234">
        <v>3.29E-3</v>
      </c>
      <c r="R234">
        <v>6.7299999999999999E-3</v>
      </c>
      <c r="S234">
        <v>2.9099999999999998E-3</v>
      </c>
      <c r="T234">
        <v>2.9099999999999998E-3</v>
      </c>
      <c r="U234">
        <v>2.9099999999999998E-3</v>
      </c>
      <c r="V234">
        <v>2.9099999999999998E-3</v>
      </c>
      <c r="W234">
        <v>5.4299999999999999E-3</v>
      </c>
      <c r="X234">
        <v>5.4299999999999999E-3</v>
      </c>
      <c r="Y234">
        <v>2.9099999999999998E-3</v>
      </c>
      <c r="Z234">
        <v>2.9099999999999998E-3</v>
      </c>
      <c r="AA234">
        <v>2.9099999999999998E-3</v>
      </c>
      <c r="AB234">
        <v>0.6357773793417224</v>
      </c>
      <c r="AC234">
        <v>7.2280537998801648</v>
      </c>
      <c r="AD234">
        <v>257.47199999999998</v>
      </c>
      <c r="AE234">
        <v>0.06</v>
      </c>
      <c r="AF234">
        <v>701</v>
      </c>
      <c r="AG234">
        <v>1603</v>
      </c>
      <c r="AH234">
        <v>2151</v>
      </c>
      <c r="AI234">
        <v>2362</v>
      </c>
      <c r="AJ234" s="9">
        <f>(AF234-exterior_study!AF234)/exterior_study!AF234</f>
        <v>-5.3981106612685563E-2</v>
      </c>
      <c r="AK234" s="9">
        <f>(AG234-exterior_study!AG234)/exterior_study!AG234</f>
        <v>-0.10993892282065519</v>
      </c>
      <c r="AL234" s="9">
        <f>(AH234-exterior_study!AH234)/exterior_study!AH234</f>
        <v>-6.1108686163247487E-2</v>
      </c>
      <c r="AM234" s="9">
        <f>(AI234-exterior_study!AI234)/exterior_study!AI234</f>
        <v>-3.8665038665038662E-2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3.9399999999999999E-3</v>
      </c>
      <c r="Q235">
        <v>3.29E-3</v>
      </c>
      <c r="R235">
        <v>6.7299999999999999E-3</v>
      </c>
      <c r="S235">
        <v>2.9099999999999998E-3</v>
      </c>
      <c r="T235">
        <v>2.9099999999999998E-3</v>
      </c>
      <c r="U235">
        <v>2.9099999999999998E-3</v>
      </c>
      <c r="V235">
        <v>2.9099999999999998E-3</v>
      </c>
      <c r="W235">
        <v>5.4299999999999999E-3</v>
      </c>
      <c r="X235">
        <v>5.4299999999999999E-3</v>
      </c>
      <c r="Y235">
        <v>2.9099999999999998E-3</v>
      </c>
      <c r="Z235">
        <v>2.9099999999999998E-3</v>
      </c>
      <c r="AA235">
        <v>2.9099999999999998E-3</v>
      </c>
      <c r="AB235">
        <v>0.6357773793417224</v>
      </c>
      <c r="AC235">
        <v>7.2280537998801648</v>
      </c>
      <c r="AD235">
        <v>257.47199999999998</v>
      </c>
      <c r="AE235">
        <v>6.5000000000000002E-2</v>
      </c>
      <c r="AF235">
        <v>661</v>
      </c>
      <c r="AG235">
        <v>1496</v>
      </c>
      <c r="AH235">
        <v>1990</v>
      </c>
      <c r="AI235">
        <v>2181</v>
      </c>
      <c r="AJ235" s="9">
        <f>(AF235-exterior_study!AF235)/exterior_study!AF235</f>
        <v>-5.5714285714285716E-2</v>
      </c>
      <c r="AK235" s="9">
        <f>(AG235-exterior_study!AG235)/exterior_study!AG235</f>
        <v>-0.10686567164179105</v>
      </c>
      <c r="AL235" s="9">
        <f>(AH235-exterior_study!AH235)/exterior_study!AH235</f>
        <v>-5.9101654846335699E-2</v>
      </c>
      <c r="AM235" s="9">
        <f>(AI235-exterior_study!AI235)/exterior_study!AI235</f>
        <v>-3.8359788359788358E-2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3.9399999999999999E-3</v>
      </c>
      <c r="Q236">
        <v>3.29E-3</v>
      </c>
      <c r="R236">
        <v>6.7299999999999999E-3</v>
      </c>
      <c r="S236">
        <v>2.9099999999999998E-3</v>
      </c>
      <c r="T236">
        <v>2.9099999999999998E-3</v>
      </c>
      <c r="U236">
        <v>2.9099999999999998E-3</v>
      </c>
      <c r="V236">
        <v>2.9099999999999998E-3</v>
      </c>
      <c r="W236">
        <v>5.4299999999999999E-3</v>
      </c>
      <c r="X236">
        <v>5.4299999999999999E-3</v>
      </c>
      <c r="Y236">
        <v>2.9099999999999998E-3</v>
      </c>
      <c r="Z236">
        <v>2.9099999999999998E-3</v>
      </c>
      <c r="AA236">
        <v>2.9099999999999998E-3</v>
      </c>
      <c r="AB236">
        <v>0.6357773793417224</v>
      </c>
      <c r="AC236">
        <v>7.2280537998801648</v>
      </c>
      <c r="AD236">
        <v>257.47199999999998</v>
      </c>
      <c r="AE236">
        <v>7.0000000000000007E-2</v>
      </c>
      <c r="AF236">
        <v>625</v>
      </c>
      <c r="AG236">
        <v>1400</v>
      </c>
      <c r="AH236">
        <v>1849</v>
      </c>
      <c r="AI236">
        <v>2025</v>
      </c>
      <c r="AJ236" s="9">
        <f>(AF236-exterior_study!AF236)/exterior_study!AF236</f>
        <v>-5.5891238670694864E-2</v>
      </c>
      <c r="AK236" s="9">
        <f>(AG236-exterior_study!AG236)/exterior_study!AG236</f>
        <v>-0.10485933503836317</v>
      </c>
      <c r="AL236" s="9">
        <f>(AH236-exterior_study!AH236)/exterior_study!AH236</f>
        <v>-5.8553971486761711E-2</v>
      </c>
      <c r="AM236" s="9">
        <f>(AI236-exterior_study!AI236)/exterior_study!AI236</f>
        <v>-3.8461538461538464E-2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3.9199999999999999E-3</v>
      </c>
      <c r="Q237">
        <v>3.2499999999999999E-3</v>
      </c>
      <c r="R237">
        <v>6.6600000000000001E-3</v>
      </c>
      <c r="S237">
        <v>2.9099999999999998E-3</v>
      </c>
      <c r="T237">
        <v>2.9099999999999998E-3</v>
      </c>
      <c r="U237">
        <v>2.9099999999999998E-3</v>
      </c>
      <c r="V237">
        <v>2.9099999999999998E-3</v>
      </c>
      <c r="W237">
        <v>5.3699999999999998E-3</v>
      </c>
      <c r="X237">
        <v>5.3699999999999998E-3</v>
      </c>
      <c r="Y237">
        <v>2.9099999999999998E-3</v>
      </c>
      <c r="Z237">
        <v>2.9099999999999998E-3</v>
      </c>
      <c r="AA237">
        <v>2.9099999999999998E-3</v>
      </c>
      <c r="AB237">
        <v>0.65828070185941256</v>
      </c>
      <c r="AC237">
        <v>8.1290556385393735</v>
      </c>
      <c r="AD237">
        <v>257.47199999999998</v>
      </c>
      <c r="AE237">
        <v>0.03</v>
      </c>
      <c r="AF237">
        <v>905</v>
      </c>
      <c r="AG237">
        <v>1438</v>
      </c>
      <c r="AH237">
        <v>2921</v>
      </c>
      <c r="AI237">
        <v>4068</v>
      </c>
      <c r="AJ237" s="9">
        <f>(AF237-exterior_study!AF237)/exterior_study!AF237</f>
        <v>-3.7234042553191488E-2</v>
      </c>
      <c r="AK237" s="9">
        <f>(AG237-exterior_study!AG237)/exterior_study!AG237</f>
        <v>-0.13633633633633635</v>
      </c>
      <c r="AL237" s="9">
        <f>(AH237-exterior_study!AH237)/exterior_study!AH237</f>
        <v>-0.10672782874617737</v>
      </c>
      <c r="AM237" s="9">
        <f>(AI237-exterior_study!AI237)/exterior_study!AI237</f>
        <v>-5.1748251748251747E-2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3.9199999999999999E-3</v>
      </c>
      <c r="Q238">
        <v>3.2499999999999999E-3</v>
      </c>
      <c r="R238">
        <v>6.6600000000000001E-3</v>
      </c>
      <c r="S238">
        <v>2.9099999999999998E-3</v>
      </c>
      <c r="T238">
        <v>2.9099999999999998E-3</v>
      </c>
      <c r="U238">
        <v>2.9099999999999998E-3</v>
      </c>
      <c r="V238">
        <v>2.9099999999999998E-3</v>
      </c>
      <c r="W238">
        <v>5.3699999999999998E-3</v>
      </c>
      <c r="X238">
        <v>5.3699999999999998E-3</v>
      </c>
      <c r="Y238">
        <v>2.9099999999999998E-3</v>
      </c>
      <c r="Z238">
        <v>2.9099999999999998E-3</v>
      </c>
      <c r="AA238">
        <v>2.9099999999999998E-3</v>
      </c>
      <c r="AB238">
        <v>0.65828070185941256</v>
      </c>
      <c r="AC238">
        <v>8.1290556385393735</v>
      </c>
      <c r="AD238">
        <v>257.47199999999998</v>
      </c>
      <c r="AE238">
        <v>3.5000000000000003E-2</v>
      </c>
      <c r="AF238">
        <v>835</v>
      </c>
      <c r="AG238">
        <v>1345</v>
      </c>
      <c r="AH238">
        <v>2580</v>
      </c>
      <c r="AI238">
        <v>3497</v>
      </c>
      <c r="AJ238" s="9">
        <f>(AF238-exterior_study!AF238)/exterior_study!AF238</f>
        <v>-3.9125431530494824E-2</v>
      </c>
      <c r="AK238" s="9">
        <f>(AG238-exterior_study!AG238)/exterior_study!AG238</f>
        <v>-0.12491867273910215</v>
      </c>
      <c r="AL238" s="9">
        <f>(AH238-exterior_study!AH238)/exterior_study!AH238</f>
        <v>-9.853249475890985E-2</v>
      </c>
      <c r="AM238" s="9">
        <f>(AI238-exterior_study!AI238)/exterior_study!AI238</f>
        <v>-4.8952950775088384E-2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3.9199999999999999E-3</v>
      </c>
      <c r="Q239">
        <v>3.2499999999999999E-3</v>
      </c>
      <c r="R239">
        <v>6.6600000000000001E-3</v>
      </c>
      <c r="S239">
        <v>2.9099999999999998E-3</v>
      </c>
      <c r="T239">
        <v>2.9099999999999998E-3</v>
      </c>
      <c r="U239">
        <v>2.9099999999999998E-3</v>
      </c>
      <c r="V239">
        <v>2.9099999999999998E-3</v>
      </c>
      <c r="W239">
        <v>5.3699999999999998E-3</v>
      </c>
      <c r="X239">
        <v>5.3699999999999998E-3</v>
      </c>
      <c r="Y239">
        <v>2.9099999999999998E-3</v>
      </c>
      <c r="Z239">
        <v>2.9099999999999998E-3</v>
      </c>
      <c r="AA239">
        <v>2.9099999999999998E-3</v>
      </c>
      <c r="AB239">
        <v>0.65828070185941256</v>
      </c>
      <c r="AC239">
        <v>8.1290556385393735</v>
      </c>
      <c r="AD239">
        <v>257.47199999999998</v>
      </c>
      <c r="AE239">
        <v>0.04</v>
      </c>
      <c r="AF239">
        <v>773</v>
      </c>
      <c r="AG239">
        <v>1262</v>
      </c>
      <c r="AH239">
        <v>2314</v>
      </c>
      <c r="AI239">
        <v>3067</v>
      </c>
      <c r="AJ239" s="9">
        <f>(AF239-exterior_study!AF239)/exterior_study!AF239</f>
        <v>-4.0942928039702231E-2</v>
      </c>
      <c r="AK239" s="9">
        <f>(AG239-exterior_study!AG239)/exterior_study!AG239</f>
        <v>-0.11562718990889979</v>
      </c>
      <c r="AL239" s="9">
        <f>(AH239-exterior_study!AH239)/exterior_study!AH239</f>
        <v>-9.2193016869360531E-2</v>
      </c>
      <c r="AM239" s="9">
        <f>(AI239-exterior_study!AI239)/exterior_study!AI239</f>
        <v>-4.692355500310752E-2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3.9199999999999999E-3</v>
      </c>
      <c r="Q240">
        <v>3.2499999999999999E-3</v>
      </c>
      <c r="R240">
        <v>6.6600000000000001E-3</v>
      </c>
      <c r="S240">
        <v>2.9099999999999998E-3</v>
      </c>
      <c r="T240">
        <v>2.9099999999999998E-3</v>
      </c>
      <c r="U240">
        <v>2.9099999999999998E-3</v>
      </c>
      <c r="V240">
        <v>2.9099999999999998E-3</v>
      </c>
      <c r="W240">
        <v>5.3699999999999998E-3</v>
      </c>
      <c r="X240">
        <v>5.3699999999999998E-3</v>
      </c>
      <c r="Y240">
        <v>2.9099999999999998E-3</v>
      </c>
      <c r="Z240">
        <v>2.9099999999999998E-3</v>
      </c>
      <c r="AA240">
        <v>2.9099999999999998E-3</v>
      </c>
      <c r="AB240">
        <v>0.65828070185941256</v>
      </c>
      <c r="AC240">
        <v>8.1290556385393735</v>
      </c>
      <c r="AD240">
        <v>257.47199999999998</v>
      </c>
      <c r="AE240">
        <v>4.4999999999999998E-2</v>
      </c>
      <c r="AF240">
        <v>718</v>
      </c>
      <c r="AG240">
        <v>1186</v>
      </c>
      <c r="AH240">
        <v>2100</v>
      </c>
      <c r="AI240">
        <v>2732</v>
      </c>
      <c r="AJ240" s="9">
        <f>(AF240-exterior_study!AF240)/exterior_study!AF240</f>
        <v>-4.2666666666666665E-2</v>
      </c>
      <c r="AK240" s="9">
        <f>(AG240-exterior_study!AG240)/exterior_study!AG240</f>
        <v>-0.10894064613072878</v>
      </c>
      <c r="AL240" s="9">
        <f>(AH240-exterior_study!AH240)/exterior_study!AH240</f>
        <v>-8.6956521739130432E-2</v>
      </c>
      <c r="AM240" s="9">
        <f>(AI240-exterior_study!AI240)/exterior_study!AI240</f>
        <v>-4.4755244755244755E-2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3.9199999999999999E-3</v>
      </c>
      <c r="Q241">
        <v>3.2499999999999999E-3</v>
      </c>
      <c r="R241">
        <v>6.6600000000000001E-3</v>
      </c>
      <c r="S241">
        <v>2.9099999999999998E-3</v>
      </c>
      <c r="T241">
        <v>2.9099999999999998E-3</v>
      </c>
      <c r="U241">
        <v>2.9099999999999998E-3</v>
      </c>
      <c r="V241">
        <v>2.9099999999999998E-3</v>
      </c>
      <c r="W241">
        <v>5.3699999999999998E-3</v>
      </c>
      <c r="X241">
        <v>5.3699999999999998E-3</v>
      </c>
      <c r="Y241">
        <v>2.9099999999999998E-3</v>
      </c>
      <c r="Z241">
        <v>2.9099999999999998E-3</v>
      </c>
      <c r="AA241">
        <v>2.9099999999999998E-3</v>
      </c>
      <c r="AB241">
        <v>0.65828070185941256</v>
      </c>
      <c r="AC241">
        <v>8.1290556385393735</v>
      </c>
      <c r="AD241">
        <v>257.47199999999998</v>
      </c>
      <c r="AE241">
        <v>0.05</v>
      </c>
      <c r="AF241">
        <v>669</v>
      </c>
      <c r="AG241">
        <v>1116</v>
      </c>
      <c r="AH241">
        <v>1924</v>
      </c>
      <c r="AI241">
        <v>2463</v>
      </c>
      <c r="AJ241" s="9">
        <f>(AF241-exterior_study!AF241)/exterior_study!AF241</f>
        <v>-4.2918454935622317E-2</v>
      </c>
      <c r="AK241" s="9">
        <f>(AG241-exterior_study!AG241)/exterior_study!AG241</f>
        <v>-0.1043338683788122</v>
      </c>
      <c r="AL241" s="9">
        <f>(AH241-exterior_study!AH241)/exterior_study!AH241</f>
        <v>-8.2498807820696227E-2</v>
      </c>
      <c r="AM241" s="9">
        <f>(AI241-exterior_study!AI241)/exterior_study!AI241</f>
        <v>-4.312354312354312E-2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3.9199999999999999E-3</v>
      </c>
      <c r="Q242">
        <v>3.2499999999999999E-3</v>
      </c>
      <c r="R242">
        <v>6.6600000000000001E-3</v>
      </c>
      <c r="S242">
        <v>2.9099999999999998E-3</v>
      </c>
      <c r="T242">
        <v>2.9099999999999998E-3</v>
      </c>
      <c r="U242">
        <v>2.9099999999999998E-3</v>
      </c>
      <c r="V242">
        <v>2.9099999999999998E-3</v>
      </c>
      <c r="W242">
        <v>5.3699999999999998E-3</v>
      </c>
      <c r="X242">
        <v>5.3699999999999998E-3</v>
      </c>
      <c r="Y242">
        <v>2.9099999999999998E-3</v>
      </c>
      <c r="Z242">
        <v>2.9099999999999998E-3</v>
      </c>
      <c r="AA242">
        <v>2.9099999999999998E-3</v>
      </c>
      <c r="AB242">
        <v>0.65828070185941256</v>
      </c>
      <c r="AC242">
        <v>8.1290556385393735</v>
      </c>
      <c r="AD242">
        <v>257.47199999999998</v>
      </c>
      <c r="AE242">
        <v>5.5E-2</v>
      </c>
      <c r="AF242">
        <v>625</v>
      </c>
      <c r="AG242">
        <v>1053</v>
      </c>
      <c r="AH242">
        <v>1775</v>
      </c>
      <c r="AI242">
        <v>2243</v>
      </c>
      <c r="AJ242" s="9">
        <f>(AF242-exterior_study!AF242)/exterior_study!AF242</f>
        <v>-4.4342507645259939E-2</v>
      </c>
      <c r="AK242" s="9">
        <f>(AG242-exterior_study!AG242)/exterior_study!AG242</f>
        <v>-0.1</v>
      </c>
      <c r="AL242" s="9">
        <f>(AH242-exterior_study!AH242)/exterior_study!AH242</f>
        <v>-7.8400830737279339E-2</v>
      </c>
      <c r="AM242" s="9">
        <f>(AI242-exterior_study!AI242)/exterior_study!AI242</f>
        <v>-4.1452991452991451E-2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3.9199999999999999E-3</v>
      </c>
      <c r="Q243">
        <v>3.2499999999999999E-3</v>
      </c>
      <c r="R243">
        <v>6.6600000000000001E-3</v>
      </c>
      <c r="S243">
        <v>2.9099999999999998E-3</v>
      </c>
      <c r="T243">
        <v>2.9099999999999998E-3</v>
      </c>
      <c r="U243">
        <v>2.9099999999999998E-3</v>
      </c>
      <c r="V243">
        <v>2.9099999999999998E-3</v>
      </c>
      <c r="W243">
        <v>5.3699999999999998E-3</v>
      </c>
      <c r="X243">
        <v>5.3699999999999998E-3</v>
      </c>
      <c r="Y243">
        <v>2.9099999999999998E-3</v>
      </c>
      <c r="Z243">
        <v>2.9099999999999998E-3</v>
      </c>
      <c r="AA243">
        <v>2.9099999999999998E-3</v>
      </c>
      <c r="AB243">
        <v>0.65828070185941256</v>
      </c>
      <c r="AC243">
        <v>8.1290556385393735</v>
      </c>
      <c r="AD243">
        <v>257.47199999999998</v>
      </c>
      <c r="AE243">
        <v>0.06</v>
      </c>
      <c r="AF243">
        <v>585</v>
      </c>
      <c r="AG243">
        <v>995</v>
      </c>
      <c r="AH243">
        <v>1648</v>
      </c>
      <c r="AI243">
        <v>2059</v>
      </c>
      <c r="AJ243" s="9">
        <f>(AF243-exterior_study!AF243)/exterior_study!AF243</f>
        <v>-4.5676998368678633E-2</v>
      </c>
      <c r="AK243" s="9">
        <f>(AG243-exterior_study!AG243)/exterior_study!AG243</f>
        <v>-9.7096188747731391E-2</v>
      </c>
      <c r="AL243" s="9">
        <f>(AH243-exterior_study!AH243)/exterior_study!AH243</f>
        <v>-7.5196408529741868E-2</v>
      </c>
      <c r="AM243" s="9">
        <f>(AI243-exterior_study!AI243)/exterior_study!AI243</f>
        <v>-4.0093240093240091E-2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3.9199999999999999E-3</v>
      </c>
      <c r="Q244">
        <v>3.2499999999999999E-3</v>
      </c>
      <c r="R244">
        <v>6.6600000000000001E-3</v>
      </c>
      <c r="S244">
        <v>2.9099999999999998E-3</v>
      </c>
      <c r="T244">
        <v>2.9099999999999998E-3</v>
      </c>
      <c r="U244">
        <v>2.9099999999999998E-3</v>
      </c>
      <c r="V244">
        <v>2.9099999999999998E-3</v>
      </c>
      <c r="W244">
        <v>5.3699999999999998E-3</v>
      </c>
      <c r="X244">
        <v>5.3699999999999998E-3</v>
      </c>
      <c r="Y244">
        <v>2.9099999999999998E-3</v>
      </c>
      <c r="Z244">
        <v>2.9099999999999998E-3</v>
      </c>
      <c r="AA244">
        <v>2.9099999999999998E-3</v>
      </c>
      <c r="AB244">
        <v>0.65828070185941256</v>
      </c>
      <c r="AC244">
        <v>8.1290556385393735</v>
      </c>
      <c r="AD244">
        <v>257.47199999999998</v>
      </c>
      <c r="AE244">
        <v>6.5000000000000002E-2</v>
      </c>
      <c r="AF244">
        <v>549</v>
      </c>
      <c r="AG244">
        <v>942</v>
      </c>
      <c r="AH244">
        <v>1538</v>
      </c>
      <c r="AI244">
        <v>1902</v>
      </c>
      <c r="AJ244" s="9">
        <f>(AF244-exterior_study!AF244)/exterior_study!AF244</f>
        <v>-4.6875E-2</v>
      </c>
      <c r="AK244" s="9">
        <f>(AG244-exterior_study!AG244)/exterior_study!AG244</f>
        <v>-9.5100864553314124E-2</v>
      </c>
      <c r="AL244" s="9">
        <f>(AH244-exterior_study!AH244)/exterior_study!AH244</f>
        <v>-7.2376357056694818E-2</v>
      </c>
      <c r="AM244" s="9">
        <f>(AI244-exterior_study!AI244)/exterior_study!AI244</f>
        <v>-3.9393939393939391E-2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3.9199999999999999E-3</v>
      </c>
      <c r="Q245">
        <v>3.2499999999999999E-3</v>
      </c>
      <c r="R245">
        <v>6.6600000000000001E-3</v>
      </c>
      <c r="S245">
        <v>2.9099999999999998E-3</v>
      </c>
      <c r="T245">
        <v>2.9099999999999998E-3</v>
      </c>
      <c r="U245">
        <v>2.9099999999999998E-3</v>
      </c>
      <c r="V245">
        <v>2.9099999999999998E-3</v>
      </c>
      <c r="W245">
        <v>5.3699999999999998E-3</v>
      </c>
      <c r="X245">
        <v>5.3699999999999998E-3</v>
      </c>
      <c r="Y245">
        <v>2.9099999999999998E-3</v>
      </c>
      <c r="Z245">
        <v>2.9099999999999998E-3</v>
      </c>
      <c r="AA245">
        <v>2.9099999999999998E-3</v>
      </c>
      <c r="AB245">
        <v>0.65828070185941256</v>
      </c>
      <c r="AC245">
        <v>8.1290556385393735</v>
      </c>
      <c r="AD245">
        <v>257.47199999999998</v>
      </c>
      <c r="AE245">
        <v>7.0000000000000007E-2</v>
      </c>
      <c r="AF245">
        <v>517</v>
      </c>
      <c r="AG245">
        <v>893</v>
      </c>
      <c r="AH245">
        <v>1440</v>
      </c>
      <c r="AI245">
        <v>1768</v>
      </c>
      <c r="AJ245" s="9">
        <f>(AF245-exterior_study!AF245)/exterior_study!AF245</f>
        <v>-4.7882136279926338E-2</v>
      </c>
      <c r="AK245" s="9">
        <f>(AG245-exterior_study!AG245)/exterior_study!AG245</f>
        <v>-9.2479674796747971E-2</v>
      </c>
      <c r="AL245" s="9">
        <f>(AH245-exterior_study!AH245)/exterior_study!AH245</f>
        <v>-7.036797934151065E-2</v>
      </c>
      <c r="AM245" s="9">
        <f>(AI245-exterior_study!AI245)/exterior_study!AI245</f>
        <v>-3.8607939097335509E-2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3.8700000000000002E-3</v>
      </c>
      <c r="Q246">
        <v>3.2299999999999998E-3</v>
      </c>
      <c r="R246">
        <v>6.5799999999999999E-3</v>
      </c>
      <c r="S246">
        <v>2.9099999999999998E-3</v>
      </c>
      <c r="T246">
        <v>2.9099999999999998E-3</v>
      </c>
      <c r="U246">
        <v>2.9099999999999998E-3</v>
      </c>
      <c r="V246">
        <v>2.9099999999999998E-3</v>
      </c>
      <c r="W246">
        <v>5.3099999999999996E-3</v>
      </c>
      <c r="X246">
        <v>5.3099999999999996E-3</v>
      </c>
      <c r="Y246">
        <v>2.9099999999999998E-3</v>
      </c>
      <c r="Z246">
        <v>2.9099999999999998E-3</v>
      </c>
      <c r="AA246">
        <v>2.9099999999999998E-3</v>
      </c>
      <c r="AB246">
        <v>0.66805533937572581</v>
      </c>
      <c r="AC246">
        <v>8.189186352481773</v>
      </c>
      <c r="AD246">
        <v>257.47199999999998</v>
      </c>
      <c r="AE246">
        <v>0.03</v>
      </c>
      <c r="AF246">
        <v>896</v>
      </c>
      <c r="AG246">
        <v>1425</v>
      </c>
      <c r="AH246">
        <v>2835</v>
      </c>
      <c r="AI246">
        <v>3997</v>
      </c>
      <c r="AJ246" s="9">
        <f>(AF246-exterior_study!AF246)/exterior_study!AF246</f>
        <v>-3.4482758620689655E-2</v>
      </c>
      <c r="AK246" s="9">
        <f>(AG246-exterior_study!AG246)/exterior_study!AG246</f>
        <v>-6.25E-2</v>
      </c>
      <c r="AL246" s="9">
        <f>(AH246-exterior_study!AH246)/exterior_study!AH246</f>
        <v>-0.10114140773620799</v>
      </c>
      <c r="AM246" s="9">
        <f>(AI246-exterior_study!AI246)/exterior_study!AI246</f>
        <v>-5.7533600565904265E-2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3.8700000000000002E-3</v>
      </c>
      <c r="Q247">
        <v>3.2299999999999998E-3</v>
      </c>
      <c r="R247">
        <v>6.5799999999999999E-3</v>
      </c>
      <c r="S247">
        <v>2.9099999999999998E-3</v>
      </c>
      <c r="T247">
        <v>2.9099999999999998E-3</v>
      </c>
      <c r="U247">
        <v>2.9099999999999998E-3</v>
      </c>
      <c r="V247">
        <v>2.9099999999999998E-3</v>
      </c>
      <c r="W247">
        <v>5.3099999999999996E-3</v>
      </c>
      <c r="X247">
        <v>5.3099999999999996E-3</v>
      </c>
      <c r="Y247">
        <v>2.9099999999999998E-3</v>
      </c>
      <c r="Z247">
        <v>2.9099999999999998E-3</v>
      </c>
      <c r="AA247">
        <v>2.9099999999999998E-3</v>
      </c>
      <c r="AB247">
        <v>0.66805533937572581</v>
      </c>
      <c r="AC247">
        <v>8.189186352481773</v>
      </c>
      <c r="AD247">
        <v>257.47199999999998</v>
      </c>
      <c r="AE247">
        <v>3.5000000000000003E-2</v>
      </c>
      <c r="AF247">
        <v>827</v>
      </c>
      <c r="AG247">
        <v>1333</v>
      </c>
      <c r="AH247">
        <v>2510</v>
      </c>
      <c r="AI247">
        <v>3441</v>
      </c>
      <c r="AJ247" s="9">
        <f>(AF247-exterior_study!AF247)/exterior_study!AF247</f>
        <v>-3.6130536130536128E-2</v>
      </c>
      <c r="AK247" s="9">
        <f>(AG247-exterior_study!AG247)/exterior_study!AG247</f>
        <v>-5.9943582510578276E-2</v>
      </c>
      <c r="AL247" s="9">
        <f>(AH247-exterior_study!AH247)/exterior_study!AH247</f>
        <v>-9.3208092485549135E-2</v>
      </c>
      <c r="AM247" s="9">
        <f>(AI247-exterior_study!AI247)/exterior_study!AI247</f>
        <v>-5.3370013755158187E-2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3.8700000000000002E-3</v>
      </c>
      <c r="Q248">
        <v>3.2299999999999998E-3</v>
      </c>
      <c r="R248">
        <v>6.5799999999999999E-3</v>
      </c>
      <c r="S248">
        <v>2.9099999999999998E-3</v>
      </c>
      <c r="T248">
        <v>2.9099999999999998E-3</v>
      </c>
      <c r="U248">
        <v>2.9099999999999998E-3</v>
      </c>
      <c r="V248">
        <v>2.9099999999999998E-3</v>
      </c>
      <c r="W248">
        <v>5.3099999999999996E-3</v>
      </c>
      <c r="X248">
        <v>5.3099999999999996E-3</v>
      </c>
      <c r="Y248">
        <v>2.9099999999999998E-3</v>
      </c>
      <c r="Z248">
        <v>2.9099999999999998E-3</v>
      </c>
      <c r="AA248">
        <v>2.9099999999999998E-3</v>
      </c>
      <c r="AB248">
        <v>0.66805533937572581</v>
      </c>
      <c r="AC248">
        <v>8.189186352481773</v>
      </c>
      <c r="AD248">
        <v>257.47199999999998</v>
      </c>
      <c r="AE248">
        <v>0.04</v>
      </c>
      <c r="AF248">
        <v>765</v>
      </c>
      <c r="AG248">
        <v>1250</v>
      </c>
      <c r="AH248">
        <v>2256</v>
      </c>
      <c r="AI248">
        <v>3021</v>
      </c>
      <c r="AJ248" s="9">
        <f>(AF248-exterior_study!AF248)/exterior_study!AF248</f>
        <v>-3.7735849056603772E-2</v>
      </c>
      <c r="AK248" s="9">
        <f>(AG248-exterior_study!AG248)/exterior_study!AG248</f>
        <v>-5.8025621703089676E-2</v>
      </c>
      <c r="AL248" s="9">
        <f>(AH248-exterior_study!AH248)/exterior_study!AH248</f>
        <v>-8.7009307972480771E-2</v>
      </c>
      <c r="AM248" s="9">
        <f>(AI248-exterior_study!AI248)/exterior_study!AI248</f>
        <v>-5.0298648223828984E-2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3.8700000000000002E-3</v>
      </c>
      <c r="Q249">
        <v>3.2299999999999998E-3</v>
      </c>
      <c r="R249">
        <v>6.5799999999999999E-3</v>
      </c>
      <c r="S249">
        <v>2.9099999999999998E-3</v>
      </c>
      <c r="T249">
        <v>2.9099999999999998E-3</v>
      </c>
      <c r="U249">
        <v>2.9099999999999998E-3</v>
      </c>
      <c r="V249">
        <v>2.9099999999999998E-3</v>
      </c>
      <c r="W249">
        <v>5.3099999999999996E-3</v>
      </c>
      <c r="X249">
        <v>5.3099999999999996E-3</v>
      </c>
      <c r="Y249">
        <v>2.9099999999999998E-3</v>
      </c>
      <c r="Z249">
        <v>2.9099999999999998E-3</v>
      </c>
      <c r="AA249">
        <v>2.9099999999999998E-3</v>
      </c>
      <c r="AB249">
        <v>0.66805533937572581</v>
      </c>
      <c r="AC249">
        <v>8.189186352481773</v>
      </c>
      <c r="AD249">
        <v>257.47199999999998</v>
      </c>
      <c r="AE249">
        <v>4.4999999999999998E-2</v>
      </c>
      <c r="AF249">
        <v>710</v>
      </c>
      <c r="AG249">
        <v>1174</v>
      </c>
      <c r="AH249">
        <v>2051</v>
      </c>
      <c r="AI249">
        <v>2693</v>
      </c>
      <c r="AJ249" s="9">
        <f>(AF249-exterior_study!AF249)/exterior_study!AF249</f>
        <v>-3.9242219215155617E-2</v>
      </c>
      <c r="AK249" s="9">
        <f>(AG249-exterior_study!AG249)/exterior_study!AG249</f>
        <v>-5.7028112449799197E-2</v>
      </c>
      <c r="AL249" s="9">
        <f>(AH249-exterior_study!AH249)/exterior_study!AH249</f>
        <v>-8.1504702194357362E-2</v>
      </c>
      <c r="AM249" s="9">
        <f>(AI249-exterior_study!AI249)/exterior_study!AI249</f>
        <v>-4.7736916548797734E-2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3.8700000000000002E-3</v>
      </c>
      <c r="Q250">
        <v>3.2299999999999998E-3</v>
      </c>
      <c r="R250">
        <v>6.5799999999999999E-3</v>
      </c>
      <c r="S250">
        <v>2.9099999999999998E-3</v>
      </c>
      <c r="T250">
        <v>2.9099999999999998E-3</v>
      </c>
      <c r="U250">
        <v>2.9099999999999998E-3</v>
      </c>
      <c r="V250">
        <v>2.9099999999999998E-3</v>
      </c>
      <c r="W250">
        <v>5.3099999999999996E-3</v>
      </c>
      <c r="X250">
        <v>5.3099999999999996E-3</v>
      </c>
      <c r="Y250">
        <v>2.9099999999999998E-3</v>
      </c>
      <c r="Z250">
        <v>2.9099999999999998E-3</v>
      </c>
      <c r="AA250">
        <v>2.9099999999999998E-3</v>
      </c>
      <c r="AB250">
        <v>0.66805533937572581</v>
      </c>
      <c r="AC250">
        <v>8.189186352481773</v>
      </c>
      <c r="AD250">
        <v>257.47199999999998</v>
      </c>
      <c r="AE250">
        <v>0.05</v>
      </c>
      <c r="AF250">
        <v>661</v>
      </c>
      <c r="AG250">
        <v>1105</v>
      </c>
      <c r="AH250">
        <v>1881</v>
      </c>
      <c r="AI250">
        <v>2431</v>
      </c>
      <c r="AJ250" s="9">
        <f>(AF250-exterior_study!AF250)/exterior_study!AF250</f>
        <v>-4.0638606676342524E-2</v>
      </c>
      <c r="AK250" s="9">
        <f>(AG250-exterior_study!AG250)/exterior_study!AG250</f>
        <v>-5.5555555555555552E-2</v>
      </c>
      <c r="AL250" s="9">
        <f>(AH250-exterior_study!AH250)/exterior_study!AH250</f>
        <v>-7.7488965179009314E-2</v>
      </c>
      <c r="AM250" s="9">
        <f>(AI250-exterior_study!AI250)/exterior_study!AI250</f>
        <v>-4.4793713163064831E-2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3.8700000000000002E-3</v>
      </c>
      <c r="Q251">
        <v>3.2299999999999998E-3</v>
      </c>
      <c r="R251">
        <v>6.5799999999999999E-3</v>
      </c>
      <c r="S251">
        <v>2.9099999999999998E-3</v>
      </c>
      <c r="T251">
        <v>2.9099999999999998E-3</v>
      </c>
      <c r="U251">
        <v>2.9099999999999998E-3</v>
      </c>
      <c r="V251">
        <v>2.9099999999999998E-3</v>
      </c>
      <c r="W251">
        <v>5.3099999999999996E-3</v>
      </c>
      <c r="X251">
        <v>5.3099999999999996E-3</v>
      </c>
      <c r="Y251">
        <v>2.9099999999999998E-3</v>
      </c>
      <c r="Z251">
        <v>2.9099999999999998E-3</v>
      </c>
      <c r="AA251">
        <v>2.9099999999999998E-3</v>
      </c>
      <c r="AB251">
        <v>0.66805533937572581</v>
      </c>
      <c r="AC251">
        <v>8.189186352481773</v>
      </c>
      <c r="AD251">
        <v>257.47199999999998</v>
      </c>
      <c r="AE251">
        <v>5.5E-2</v>
      </c>
      <c r="AF251">
        <v>618</v>
      </c>
      <c r="AG251">
        <v>1042</v>
      </c>
      <c r="AH251">
        <v>1737</v>
      </c>
      <c r="AI251">
        <v>2215</v>
      </c>
      <c r="AJ251" s="9">
        <f>(AF251-exterior_study!AF251)/exterior_study!AF251</f>
        <v>-4.0372670807453416E-2</v>
      </c>
      <c r="AK251" s="9">
        <f>(AG251-exterior_study!AG251)/exterior_study!AG251</f>
        <v>-5.4446460980036297E-2</v>
      </c>
      <c r="AL251" s="9">
        <f>(AH251-exterior_study!AH251)/exterior_study!AH251</f>
        <v>-7.4093816631130058E-2</v>
      </c>
      <c r="AM251" s="9">
        <f>(AI251-exterior_study!AI251)/exterior_study!AI251</f>
        <v>-4.2369217466493733E-2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3.8700000000000002E-3</v>
      </c>
      <c r="Q252">
        <v>3.2299999999999998E-3</v>
      </c>
      <c r="R252">
        <v>6.5799999999999999E-3</v>
      </c>
      <c r="S252">
        <v>2.9099999999999998E-3</v>
      </c>
      <c r="T252">
        <v>2.9099999999999998E-3</v>
      </c>
      <c r="U252">
        <v>2.9099999999999998E-3</v>
      </c>
      <c r="V252">
        <v>2.9099999999999998E-3</v>
      </c>
      <c r="W252">
        <v>5.3099999999999996E-3</v>
      </c>
      <c r="X252">
        <v>5.3099999999999996E-3</v>
      </c>
      <c r="Y252">
        <v>2.9099999999999998E-3</v>
      </c>
      <c r="Z252">
        <v>2.9099999999999998E-3</v>
      </c>
      <c r="AA252">
        <v>2.9099999999999998E-3</v>
      </c>
      <c r="AB252">
        <v>0.66805533937572581</v>
      </c>
      <c r="AC252">
        <v>8.189186352481773</v>
      </c>
      <c r="AD252">
        <v>257.47199999999998</v>
      </c>
      <c r="AE252">
        <v>0.06</v>
      </c>
      <c r="AF252">
        <v>578</v>
      </c>
      <c r="AG252">
        <v>984</v>
      </c>
      <c r="AH252">
        <v>1614</v>
      </c>
      <c r="AI252">
        <v>2035</v>
      </c>
      <c r="AJ252" s="9">
        <f>(AF252-exterior_study!AF252)/exterior_study!AF252</f>
        <v>-4.3046357615894038E-2</v>
      </c>
      <c r="AK252" s="9">
        <f>(AG252-exterior_study!AG252)/exterior_study!AG252</f>
        <v>-5.4755043227665709E-2</v>
      </c>
      <c r="AL252" s="9">
        <f>(AH252-exterior_study!AH252)/exterior_study!AH252</f>
        <v>-7.0811744386873918E-2</v>
      </c>
      <c r="AM252" s="9">
        <f>(AI252-exterior_study!AI252)/exterior_study!AI252</f>
        <v>-4.054691183404055E-2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3.8700000000000002E-3</v>
      </c>
      <c r="Q253">
        <v>3.2299999999999998E-3</v>
      </c>
      <c r="R253">
        <v>6.5799999999999999E-3</v>
      </c>
      <c r="S253">
        <v>2.9099999999999998E-3</v>
      </c>
      <c r="T253">
        <v>2.9099999999999998E-3</v>
      </c>
      <c r="U253">
        <v>2.9099999999999998E-3</v>
      </c>
      <c r="V253">
        <v>2.9099999999999998E-3</v>
      </c>
      <c r="W253">
        <v>5.3099999999999996E-3</v>
      </c>
      <c r="X253">
        <v>5.3099999999999996E-3</v>
      </c>
      <c r="Y253">
        <v>2.9099999999999998E-3</v>
      </c>
      <c r="Z253">
        <v>2.9099999999999998E-3</v>
      </c>
      <c r="AA253">
        <v>2.9099999999999998E-3</v>
      </c>
      <c r="AB253">
        <v>0.66805533937572581</v>
      </c>
      <c r="AC253">
        <v>8.189186352481773</v>
      </c>
      <c r="AD253">
        <v>257.47199999999998</v>
      </c>
      <c r="AE253">
        <v>6.5000000000000002E-2</v>
      </c>
      <c r="AF253">
        <v>543</v>
      </c>
      <c r="AG253">
        <v>931</v>
      </c>
      <c r="AH253">
        <v>1508</v>
      </c>
      <c r="AI253">
        <v>1881</v>
      </c>
      <c r="AJ253" s="9">
        <f>(AF253-exterior_study!AF253)/exterior_study!AF253</f>
        <v>-4.2328042328042326E-2</v>
      </c>
      <c r="AK253" s="9">
        <f>(AG253-exterior_study!AG253)/exterior_study!AG253</f>
        <v>-5.5780933062880324E-2</v>
      </c>
      <c r="AL253" s="9">
        <f>(AH253-exterior_study!AH253)/exterior_study!AH253</f>
        <v>-6.7985166872682329E-2</v>
      </c>
      <c r="AM253" s="9">
        <f>(AI253-exterior_study!AI253)/exterior_study!AI253</f>
        <v>-3.9325842696629212E-2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3.8700000000000002E-3</v>
      </c>
      <c r="Q254">
        <v>3.2299999999999998E-3</v>
      </c>
      <c r="R254">
        <v>6.5799999999999999E-3</v>
      </c>
      <c r="S254">
        <v>2.9099999999999998E-3</v>
      </c>
      <c r="T254">
        <v>2.9099999999999998E-3</v>
      </c>
      <c r="U254">
        <v>2.9099999999999998E-3</v>
      </c>
      <c r="V254">
        <v>2.9099999999999998E-3</v>
      </c>
      <c r="W254">
        <v>5.3099999999999996E-3</v>
      </c>
      <c r="X254">
        <v>5.3099999999999996E-3</v>
      </c>
      <c r="Y254">
        <v>2.9099999999999998E-3</v>
      </c>
      <c r="Z254">
        <v>2.9099999999999998E-3</v>
      </c>
      <c r="AA254">
        <v>2.9099999999999998E-3</v>
      </c>
      <c r="AB254">
        <v>0.66805533937572581</v>
      </c>
      <c r="AC254">
        <v>8.189186352481773</v>
      </c>
      <c r="AD254">
        <v>257.47199999999998</v>
      </c>
      <c r="AE254">
        <v>7.0000000000000007E-2</v>
      </c>
      <c r="AF254">
        <v>511</v>
      </c>
      <c r="AG254">
        <v>883</v>
      </c>
      <c r="AH254">
        <v>1413</v>
      </c>
      <c r="AI254">
        <v>1749</v>
      </c>
      <c r="AJ254" s="9">
        <f>(AF254-exterior_study!AF254)/exterior_study!AF254</f>
        <v>-4.307116104868914E-2</v>
      </c>
      <c r="AK254" s="9">
        <f>(AG254-exterior_study!AG254)/exterior_study!AG254</f>
        <v>-5.460385438972163E-2</v>
      </c>
      <c r="AL254" s="9">
        <f>(AH254-exterior_study!AH254)/exterior_study!AH254</f>
        <v>-6.6093853271645742E-2</v>
      </c>
      <c r="AM254" s="9">
        <f>(AI254-exterior_study!AI254)/exterior_study!AI254</f>
        <v>-3.7953795379537955E-2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3.8300000000000001E-3</v>
      </c>
      <c r="Q255">
        <v>3.1800000000000001E-3</v>
      </c>
      <c r="R255">
        <v>6.5300000000000002E-3</v>
      </c>
      <c r="S255">
        <v>2.9099999999999998E-3</v>
      </c>
      <c r="T255">
        <v>2.9099999999999998E-3</v>
      </c>
      <c r="U255">
        <v>2.9099999999999998E-3</v>
      </c>
      <c r="V255">
        <v>2.9099999999999998E-3</v>
      </c>
      <c r="W255">
        <v>5.2500000000000003E-3</v>
      </c>
      <c r="X255">
        <v>5.2500000000000003E-3</v>
      </c>
      <c r="Y255">
        <v>2.9099999999999998E-3</v>
      </c>
      <c r="Z255">
        <v>2.9099999999999998E-3</v>
      </c>
      <c r="AA255">
        <v>2.9099999999999998E-3</v>
      </c>
      <c r="AB255">
        <v>0.67104515630799444</v>
      </c>
      <c r="AC255">
        <v>8.2074908503094868</v>
      </c>
      <c r="AD255">
        <v>257.47199999999998</v>
      </c>
      <c r="AE255">
        <v>0.03</v>
      </c>
      <c r="AF255">
        <v>893</v>
      </c>
      <c r="AG255">
        <v>1421</v>
      </c>
      <c r="AH255">
        <v>2805</v>
      </c>
      <c r="AI255">
        <v>3973</v>
      </c>
      <c r="AJ255" s="9">
        <f>(AF255-exterior_study!AF255)/exterior_study!AF255</f>
        <v>-3.4594594594594595E-2</v>
      </c>
      <c r="AK255" s="9">
        <f>(AG255-exterior_study!AG255)/exterior_study!AG255</f>
        <v>-4.2452830188679243E-2</v>
      </c>
      <c r="AL255" s="9">
        <f>(AH255-exterior_study!AH255)/exterior_study!AH255</f>
        <v>-0.10211267605633803</v>
      </c>
      <c r="AM255" s="9">
        <f>(AI255-exterior_study!AI255)/exterior_study!AI255</f>
        <v>-6.0534405296760463E-2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3.8300000000000001E-3</v>
      </c>
      <c r="Q256">
        <v>3.1800000000000001E-3</v>
      </c>
      <c r="R256">
        <v>6.5300000000000002E-3</v>
      </c>
      <c r="S256">
        <v>2.9099999999999998E-3</v>
      </c>
      <c r="T256">
        <v>2.9099999999999998E-3</v>
      </c>
      <c r="U256">
        <v>2.9099999999999998E-3</v>
      </c>
      <c r="V256">
        <v>2.9099999999999998E-3</v>
      </c>
      <c r="W256">
        <v>5.2500000000000003E-3</v>
      </c>
      <c r="X256">
        <v>5.2500000000000003E-3</v>
      </c>
      <c r="Y256">
        <v>2.9099999999999998E-3</v>
      </c>
      <c r="Z256">
        <v>2.9099999999999998E-3</v>
      </c>
      <c r="AA256">
        <v>2.9099999999999998E-3</v>
      </c>
      <c r="AB256">
        <v>0.67104515630799444</v>
      </c>
      <c r="AC256">
        <v>8.2074908503094868</v>
      </c>
      <c r="AD256">
        <v>257.47199999999998</v>
      </c>
      <c r="AE256">
        <v>3.5000000000000003E-2</v>
      </c>
      <c r="AF256">
        <v>824</v>
      </c>
      <c r="AG256">
        <v>1329</v>
      </c>
      <c r="AH256">
        <v>2486</v>
      </c>
      <c r="AI256">
        <v>3422</v>
      </c>
      <c r="AJ256" s="9">
        <f>(AF256-exterior_study!AF256)/exterior_study!AF256</f>
        <v>-3.6257309941520467E-2</v>
      </c>
      <c r="AK256" s="9">
        <f>(AG256-exterior_study!AG256)/exterior_study!AG256</f>
        <v>-4.2507204610951012E-2</v>
      </c>
      <c r="AL256" s="9">
        <f>(AH256-exterior_study!AH256)/exterior_study!AH256</f>
        <v>-9.4353369763205824E-2</v>
      </c>
      <c r="AM256" s="9">
        <f>(AI256-exterior_study!AI256)/exterior_study!AI256</f>
        <v>-5.6000000000000001E-2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3.8300000000000001E-3</v>
      </c>
      <c r="Q257">
        <v>3.1800000000000001E-3</v>
      </c>
      <c r="R257">
        <v>6.5300000000000002E-3</v>
      </c>
      <c r="S257">
        <v>2.9099999999999998E-3</v>
      </c>
      <c r="T257">
        <v>2.9099999999999998E-3</v>
      </c>
      <c r="U257">
        <v>2.9099999999999998E-3</v>
      </c>
      <c r="V257">
        <v>2.9099999999999998E-3</v>
      </c>
      <c r="W257">
        <v>5.2500000000000003E-3</v>
      </c>
      <c r="X257">
        <v>5.2500000000000003E-3</v>
      </c>
      <c r="Y257">
        <v>2.9099999999999998E-3</v>
      </c>
      <c r="Z257">
        <v>2.9099999999999998E-3</v>
      </c>
      <c r="AA257">
        <v>2.9099999999999998E-3</v>
      </c>
      <c r="AB257">
        <v>0.67104515630799444</v>
      </c>
      <c r="AC257">
        <v>8.2074908503094868</v>
      </c>
      <c r="AD257">
        <v>257.47199999999998</v>
      </c>
      <c r="AE257">
        <v>0.04</v>
      </c>
      <c r="AF257">
        <v>762</v>
      </c>
      <c r="AG257">
        <v>1246</v>
      </c>
      <c r="AH257">
        <v>2236</v>
      </c>
      <c r="AI257">
        <v>3006</v>
      </c>
      <c r="AJ257" s="9">
        <f>(AF257-exterior_study!AF257)/exterior_study!AF257</f>
        <v>-3.787878787878788E-2</v>
      </c>
      <c r="AK257" s="9">
        <f>(AG257-exterior_study!AG257)/exterior_study!AG257</f>
        <v>-4.3010752688172046E-2</v>
      </c>
      <c r="AL257" s="9">
        <f>(AH257-exterior_study!AH257)/exterior_study!AH257</f>
        <v>-8.771929824561403E-2</v>
      </c>
      <c r="AM257" s="9">
        <f>(AI257-exterior_study!AI257)/exterior_study!AI257</f>
        <v>-5.2332912988650691E-2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3.8300000000000001E-3</v>
      </c>
      <c r="Q258">
        <v>3.1800000000000001E-3</v>
      </c>
      <c r="R258">
        <v>6.5300000000000002E-3</v>
      </c>
      <c r="S258">
        <v>2.9099999999999998E-3</v>
      </c>
      <c r="T258">
        <v>2.9099999999999998E-3</v>
      </c>
      <c r="U258">
        <v>2.9099999999999998E-3</v>
      </c>
      <c r="V258">
        <v>2.9099999999999998E-3</v>
      </c>
      <c r="W258">
        <v>5.2500000000000003E-3</v>
      </c>
      <c r="X258">
        <v>5.2500000000000003E-3</v>
      </c>
      <c r="Y258">
        <v>2.9099999999999998E-3</v>
      </c>
      <c r="Z258">
        <v>2.9099999999999998E-3</v>
      </c>
      <c r="AA258">
        <v>2.9099999999999998E-3</v>
      </c>
      <c r="AB258">
        <v>0.67104515630799444</v>
      </c>
      <c r="AC258">
        <v>8.2074908503094868</v>
      </c>
      <c r="AD258">
        <v>257.47199999999998</v>
      </c>
      <c r="AE258">
        <v>4.4999999999999998E-2</v>
      </c>
      <c r="AF258">
        <v>708</v>
      </c>
      <c r="AG258">
        <v>1170</v>
      </c>
      <c r="AH258">
        <v>2034</v>
      </c>
      <c r="AI258">
        <v>2681</v>
      </c>
      <c r="AJ258" s="9">
        <f>(AF258-exterior_study!AF258)/exterior_study!AF258</f>
        <v>-3.8043478260869568E-2</v>
      </c>
      <c r="AK258" s="9">
        <f>(AG258-exterior_study!AG258)/exterior_study!AG258</f>
        <v>-4.3336058871627149E-2</v>
      </c>
      <c r="AL258" s="9">
        <f>(AH258-exterior_study!AH258)/exterior_study!AH258</f>
        <v>-8.2543978349120431E-2</v>
      </c>
      <c r="AM258" s="9">
        <f>(AI258-exterior_study!AI258)/exterior_study!AI258</f>
        <v>-4.9290780141843973E-2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3.8300000000000001E-3</v>
      </c>
      <c r="Q259">
        <v>3.1800000000000001E-3</v>
      </c>
      <c r="R259">
        <v>6.5300000000000002E-3</v>
      </c>
      <c r="S259">
        <v>2.9099999999999998E-3</v>
      </c>
      <c r="T259">
        <v>2.9099999999999998E-3</v>
      </c>
      <c r="U259">
        <v>2.9099999999999998E-3</v>
      </c>
      <c r="V259">
        <v>2.9099999999999998E-3</v>
      </c>
      <c r="W259">
        <v>5.2500000000000003E-3</v>
      </c>
      <c r="X259">
        <v>5.2500000000000003E-3</v>
      </c>
      <c r="Y259">
        <v>2.9099999999999998E-3</v>
      </c>
      <c r="Z259">
        <v>2.9099999999999998E-3</v>
      </c>
      <c r="AA259">
        <v>2.9099999999999998E-3</v>
      </c>
      <c r="AB259">
        <v>0.67104515630799444</v>
      </c>
      <c r="AC259">
        <v>8.2074908503094868</v>
      </c>
      <c r="AD259">
        <v>257.47199999999998</v>
      </c>
      <c r="AE259">
        <v>0.05</v>
      </c>
      <c r="AF259">
        <v>659</v>
      </c>
      <c r="AG259">
        <v>1101</v>
      </c>
      <c r="AH259">
        <v>1867</v>
      </c>
      <c r="AI259">
        <v>2420</v>
      </c>
      <c r="AJ259" s="9">
        <f>(AF259-exterior_study!AF259)/exterior_study!AF259</f>
        <v>-3.9358600583090382E-2</v>
      </c>
      <c r="AK259" s="9">
        <f>(AG259-exterior_study!AG259)/exterior_study!AG259</f>
        <v>-4.3440486533449174E-2</v>
      </c>
      <c r="AL259" s="9">
        <f>(AH259-exterior_study!AH259)/exterior_study!AH259</f>
        <v>-7.8024691358024686E-2</v>
      </c>
      <c r="AM259" s="9">
        <f>(AI259-exterior_study!AI259)/exterior_study!AI259</f>
        <v>-4.6493301812450746E-2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3.8300000000000001E-3</v>
      </c>
      <c r="Q260">
        <v>3.1800000000000001E-3</v>
      </c>
      <c r="R260">
        <v>6.5300000000000002E-3</v>
      </c>
      <c r="S260">
        <v>2.9099999999999998E-3</v>
      </c>
      <c r="T260">
        <v>2.9099999999999998E-3</v>
      </c>
      <c r="U260">
        <v>2.9099999999999998E-3</v>
      </c>
      <c r="V260">
        <v>2.9099999999999998E-3</v>
      </c>
      <c r="W260">
        <v>5.2500000000000003E-3</v>
      </c>
      <c r="X260">
        <v>5.2500000000000003E-3</v>
      </c>
      <c r="Y260">
        <v>2.9099999999999998E-3</v>
      </c>
      <c r="Z260">
        <v>2.9099999999999998E-3</v>
      </c>
      <c r="AA260">
        <v>2.9099999999999998E-3</v>
      </c>
      <c r="AB260">
        <v>0.67104515630799444</v>
      </c>
      <c r="AC260">
        <v>8.2074908503094868</v>
      </c>
      <c r="AD260">
        <v>257.47199999999998</v>
      </c>
      <c r="AE260">
        <v>5.5E-2</v>
      </c>
      <c r="AF260">
        <v>615</v>
      </c>
      <c r="AG260">
        <v>1038</v>
      </c>
      <c r="AH260">
        <v>1725</v>
      </c>
      <c r="AI260">
        <v>2206</v>
      </c>
      <c r="AJ260" s="9">
        <f>(AF260-exterior_study!AF260)/exterior_study!AF260</f>
        <v>-4.0561622464898597E-2</v>
      </c>
      <c r="AK260" s="9">
        <f>(AG260-exterior_study!AG260)/exterior_study!AG260</f>
        <v>-4.3317972350230417E-2</v>
      </c>
      <c r="AL260" s="9">
        <f>(AH260-exterior_study!AH260)/exterior_study!AH260</f>
        <v>-7.407407407407407E-2</v>
      </c>
      <c r="AM260" s="9">
        <f>(AI260-exterior_study!AI260)/exterior_study!AI260</f>
        <v>-4.3779800606848725E-2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3.8300000000000001E-3</v>
      </c>
      <c r="Q261">
        <v>3.1800000000000001E-3</v>
      </c>
      <c r="R261">
        <v>6.5300000000000002E-3</v>
      </c>
      <c r="S261">
        <v>2.9099999999999998E-3</v>
      </c>
      <c r="T261">
        <v>2.9099999999999998E-3</v>
      </c>
      <c r="U261">
        <v>2.9099999999999998E-3</v>
      </c>
      <c r="V261">
        <v>2.9099999999999998E-3</v>
      </c>
      <c r="W261">
        <v>5.2500000000000003E-3</v>
      </c>
      <c r="X261">
        <v>5.2500000000000003E-3</v>
      </c>
      <c r="Y261">
        <v>2.9099999999999998E-3</v>
      </c>
      <c r="Z261">
        <v>2.9099999999999998E-3</v>
      </c>
      <c r="AA261">
        <v>2.9099999999999998E-3</v>
      </c>
      <c r="AB261">
        <v>0.67104515630799444</v>
      </c>
      <c r="AC261">
        <v>8.2074908503094868</v>
      </c>
      <c r="AD261">
        <v>257.47199999999998</v>
      </c>
      <c r="AE261">
        <v>0.06</v>
      </c>
      <c r="AF261">
        <v>576</v>
      </c>
      <c r="AG261">
        <v>980</v>
      </c>
      <c r="AH261">
        <v>1603</v>
      </c>
      <c r="AI261">
        <v>2027</v>
      </c>
      <c r="AJ261" s="9">
        <f>(AF261-exterior_study!AF261)/exterior_study!AF261</f>
        <v>-4.1597337770382693E-2</v>
      </c>
      <c r="AK261" s="9">
        <f>(AG261-exterior_study!AG261)/exterior_study!AG261</f>
        <v>-4.4834307992202727E-2</v>
      </c>
      <c r="AL261" s="9">
        <f>(AH261-exterior_study!AH261)/exterior_study!AH261</f>
        <v>-7.1263035921205101E-2</v>
      </c>
      <c r="AM261" s="9">
        <f>(AI261-exterior_study!AI261)/exterior_study!AI261</f>
        <v>-4.1607565011820329E-2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3.8300000000000001E-3</v>
      </c>
      <c r="Q262">
        <v>3.1800000000000001E-3</v>
      </c>
      <c r="R262">
        <v>6.5300000000000002E-3</v>
      </c>
      <c r="S262">
        <v>2.9099999999999998E-3</v>
      </c>
      <c r="T262">
        <v>2.9099999999999998E-3</v>
      </c>
      <c r="U262">
        <v>2.9099999999999998E-3</v>
      </c>
      <c r="V262">
        <v>2.9099999999999998E-3</v>
      </c>
      <c r="W262">
        <v>5.2500000000000003E-3</v>
      </c>
      <c r="X262">
        <v>5.2500000000000003E-3</v>
      </c>
      <c r="Y262">
        <v>2.9099999999999998E-3</v>
      </c>
      <c r="Z262">
        <v>2.9099999999999998E-3</v>
      </c>
      <c r="AA262">
        <v>2.9099999999999998E-3</v>
      </c>
      <c r="AB262">
        <v>0.67104515630799444</v>
      </c>
      <c r="AC262">
        <v>8.2074908503094868</v>
      </c>
      <c r="AD262">
        <v>257.47199999999998</v>
      </c>
      <c r="AE262">
        <v>6.5000000000000002E-2</v>
      </c>
      <c r="AF262">
        <v>541</v>
      </c>
      <c r="AG262">
        <v>928</v>
      </c>
      <c r="AH262">
        <v>1498</v>
      </c>
      <c r="AI262">
        <v>1874</v>
      </c>
      <c r="AJ262" s="9">
        <f>(AF262-exterior_study!AF262)/exterior_study!AF262</f>
        <v>-4.247787610619469E-2</v>
      </c>
      <c r="AK262" s="9">
        <f>(AG262-exterior_study!AG262)/exterior_study!AG262</f>
        <v>-4.5267489711934158E-2</v>
      </c>
      <c r="AL262" s="9">
        <f>(AH262-exterior_study!AH262)/exterior_study!AH262</f>
        <v>-6.8407960199004969E-2</v>
      </c>
      <c r="AM262" s="9">
        <f>(AI262-exterior_study!AI262)/exterior_study!AI262</f>
        <v>-3.9959016393442626E-2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3.8300000000000001E-3</v>
      </c>
      <c r="Q263">
        <v>3.1800000000000001E-3</v>
      </c>
      <c r="R263">
        <v>6.5300000000000002E-3</v>
      </c>
      <c r="S263">
        <v>2.9099999999999998E-3</v>
      </c>
      <c r="T263">
        <v>2.9099999999999998E-3</v>
      </c>
      <c r="U263">
        <v>2.9099999999999998E-3</v>
      </c>
      <c r="V263">
        <v>2.9099999999999998E-3</v>
      </c>
      <c r="W263">
        <v>5.2500000000000003E-3</v>
      </c>
      <c r="X263">
        <v>5.2500000000000003E-3</v>
      </c>
      <c r="Y263">
        <v>2.9099999999999998E-3</v>
      </c>
      <c r="Z263">
        <v>2.9099999999999998E-3</v>
      </c>
      <c r="AA263">
        <v>2.9099999999999998E-3</v>
      </c>
      <c r="AB263">
        <v>0.67104515630799444</v>
      </c>
      <c r="AC263">
        <v>8.2074908503094868</v>
      </c>
      <c r="AD263">
        <v>257.47199999999998</v>
      </c>
      <c r="AE263">
        <v>7.0000000000000007E-2</v>
      </c>
      <c r="AF263">
        <v>509</v>
      </c>
      <c r="AG263">
        <v>880</v>
      </c>
      <c r="AH263">
        <v>1404</v>
      </c>
      <c r="AI263">
        <v>1743</v>
      </c>
      <c r="AJ263" s="9">
        <f>(AF263-exterior_study!AF263)/exterior_study!AF263</f>
        <v>-4.3233082706766915E-2</v>
      </c>
      <c r="AK263" s="9">
        <f>(AG263-exterior_study!AG263)/exterior_study!AG263</f>
        <v>-4.4516829533116177E-2</v>
      </c>
      <c r="AL263" s="9">
        <f>(AH263-exterior_study!AH263)/exterior_study!AH263</f>
        <v>-6.6489361702127658E-2</v>
      </c>
      <c r="AM263" s="9">
        <f>(AI263-exterior_study!AI263)/exterior_study!AI263</f>
        <v>-3.8610038610038609E-2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3.8E-3</v>
      </c>
      <c r="Q264">
        <v>3.15E-3</v>
      </c>
      <c r="R264">
        <v>6.4599999999999996E-3</v>
      </c>
      <c r="S264">
        <v>2.9099999999999998E-3</v>
      </c>
      <c r="T264">
        <v>2.9099999999999998E-3</v>
      </c>
      <c r="U264">
        <v>2.9099999999999998E-3</v>
      </c>
      <c r="V264">
        <v>2.9099999999999998E-3</v>
      </c>
      <c r="W264">
        <v>5.1900000000000002E-3</v>
      </c>
      <c r="X264">
        <v>5.1900000000000002E-3</v>
      </c>
      <c r="Y264">
        <v>2.9099999999999998E-3</v>
      </c>
      <c r="Z264">
        <v>2.9099999999999998E-3</v>
      </c>
      <c r="AA264">
        <v>2.9099999999999998E-3</v>
      </c>
      <c r="AB264">
        <v>0.67459695765136907</v>
      </c>
      <c r="AC264">
        <v>8.2291830601294951</v>
      </c>
      <c r="AD264">
        <v>257.47199999999998</v>
      </c>
      <c r="AE264">
        <v>0.03</v>
      </c>
      <c r="AF264">
        <v>891</v>
      </c>
      <c r="AG264">
        <v>1417</v>
      </c>
      <c r="AH264">
        <v>2776</v>
      </c>
      <c r="AI264">
        <v>3949</v>
      </c>
      <c r="AJ264" s="9">
        <f>(AF264-exterior_study!AF264)/exterior_study!AF264</f>
        <v>-3.3622559652928416E-2</v>
      </c>
      <c r="AK264" s="9">
        <f>(AG264-exterior_study!AG264)/exterior_study!AG264</f>
        <v>-3.2103825136612023E-2</v>
      </c>
      <c r="AL264" s="9">
        <f>(AH264-exterior_study!AH264)/exterior_study!AH264</f>
        <v>-0.10335917312661498</v>
      </c>
      <c r="AM264" s="9">
        <f>(AI264-exterior_study!AI264)/exterior_study!AI264</f>
        <v>-6.2218000474946571E-2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3.8E-3</v>
      </c>
      <c r="Q265">
        <v>3.15E-3</v>
      </c>
      <c r="R265">
        <v>6.4599999999999996E-3</v>
      </c>
      <c r="S265">
        <v>2.9099999999999998E-3</v>
      </c>
      <c r="T265">
        <v>2.9099999999999998E-3</v>
      </c>
      <c r="U265">
        <v>2.9099999999999998E-3</v>
      </c>
      <c r="V265">
        <v>2.9099999999999998E-3</v>
      </c>
      <c r="W265">
        <v>5.1900000000000002E-3</v>
      </c>
      <c r="X265">
        <v>5.1900000000000002E-3</v>
      </c>
      <c r="Y265">
        <v>2.9099999999999998E-3</v>
      </c>
      <c r="Z265">
        <v>2.9099999999999998E-3</v>
      </c>
      <c r="AA265">
        <v>2.9099999999999998E-3</v>
      </c>
      <c r="AB265">
        <v>0.67459695765136907</v>
      </c>
      <c r="AC265">
        <v>8.2291830601294951</v>
      </c>
      <c r="AD265">
        <v>257.47199999999998</v>
      </c>
      <c r="AE265">
        <v>3.5000000000000003E-2</v>
      </c>
      <c r="AF265">
        <v>821</v>
      </c>
      <c r="AG265">
        <v>1325</v>
      </c>
      <c r="AH265">
        <v>2463</v>
      </c>
      <c r="AI265">
        <v>3403</v>
      </c>
      <c r="AJ265" s="9">
        <f>(AF265-exterior_study!AF265)/exterior_study!AF265</f>
        <v>-3.6384976525821594E-2</v>
      </c>
      <c r="AK265" s="9">
        <f>(AG265-exterior_study!AG265)/exterior_study!AG265</f>
        <v>-3.3552151714077313E-2</v>
      </c>
      <c r="AL265" s="9">
        <f>(AH265-exterior_study!AH265)/exterior_study!AH265</f>
        <v>-9.4818081587651593E-2</v>
      </c>
      <c r="AM265" s="9">
        <f>(AI265-exterior_study!AI265)/exterior_study!AI265</f>
        <v>-5.7601772362226529E-2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3.8E-3</v>
      </c>
      <c r="Q266">
        <v>3.15E-3</v>
      </c>
      <c r="R266">
        <v>6.4599999999999996E-3</v>
      </c>
      <c r="S266">
        <v>2.9099999999999998E-3</v>
      </c>
      <c r="T266">
        <v>2.9099999999999998E-3</v>
      </c>
      <c r="U266">
        <v>2.9099999999999998E-3</v>
      </c>
      <c r="V266">
        <v>2.9099999999999998E-3</v>
      </c>
      <c r="W266">
        <v>5.1900000000000002E-3</v>
      </c>
      <c r="X266">
        <v>5.1900000000000002E-3</v>
      </c>
      <c r="Y266">
        <v>2.9099999999999998E-3</v>
      </c>
      <c r="Z266">
        <v>2.9099999999999998E-3</v>
      </c>
      <c r="AA266">
        <v>2.9099999999999998E-3</v>
      </c>
      <c r="AB266">
        <v>0.67459695765136907</v>
      </c>
      <c r="AC266">
        <v>8.2291830601294951</v>
      </c>
      <c r="AD266">
        <v>257.47199999999998</v>
      </c>
      <c r="AE266">
        <v>0.04</v>
      </c>
      <c r="AF266">
        <v>760</v>
      </c>
      <c r="AG266">
        <v>1242</v>
      </c>
      <c r="AH266">
        <v>2216</v>
      </c>
      <c r="AI266">
        <v>2990</v>
      </c>
      <c r="AJ266" s="9">
        <f>(AF266-exterior_study!AF266)/exterior_study!AF266</f>
        <v>-3.6755386565272496E-2</v>
      </c>
      <c r="AK266" s="9">
        <f>(AG266-exterior_study!AG266)/exterior_study!AG266</f>
        <v>-3.4214618973561428E-2</v>
      </c>
      <c r="AL266" s="9">
        <f>(AH266-exterior_study!AH266)/exterior_study!AH266</f>
        <v>-8.8815789473684209E-2</v>
      </c>
      <c r="AM266" s="9">
        <f>(AI266-exterior_study!AI266)/exterior_study!AI266</f>
        <v>-5.3497942386831275E-2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3.8E-3</v>
      </c>
      <c r="Q267">
        <v>3.15E-3</v>
      </c>
      <c r="R267">
        <v>6.4599999999999996E-3</v>
      </c>
      <c r="S267">
        <v>2.9099999999999998E-3</v>
      </c>
      <c r="T267">
        <v>2.9099999999999998E-3</v>
      </c>
      <c r="U267">
        <v>2.9099999999999998E-3</v>
      </c>
      <c r="V267">
        <v>2.9099999999999998E-3</v>
      </c>
      <c r="W267">
        <v>5.1900000000000002E-3</v>
      </c>
      <c r="X267">
        <v>5.1900000000000002E-3</v>
      </c>
      <c r="Y267">
        <v>2.9099999999999998E-3</v>
      </c>
      <c r="Z267">
        <v>2.9099999999999998E-3</v>
      </c>
      <c r="AA267">
        <v>2.9099999999999998E-3</v>
      </c>
      <c r="AB267">
        <v>0.67459695765136907</v>
      </c>
      <c r="AC267">
        <v>8.2291830601294951</v>
      </c>
      <c r="AD267">
        <v>257.47199999999998</v>
      </c>
      <c r="AE267">
        <v>4.4999999999999998E-2</v>
      </c>
      <c r="AF267">
        <v>705</v>
      </c>
      <c r="AG267">
        <v>1166</v>
      </c>
      <c r="AH267">
        <v>2017</v>
      </c>
      <c r="AI267">
        <v>2668</v>
      </c>
      <c r="AJ267" s="9">
        <f>(AF267-exterior_study!AF267)/exterior_study!AF267</f>
        <v>-3.9509536784741145E-2</v>
      </c>
      <c r="AK267" s="9">
        <f>(AG267-exterior_study!AG267)/exterior_study!AG267</f>
        <v>-3.6363636363636362E-2</v>
      </c>
      <c r="AL267" s="9">
        <f>(AH267-exterior_study!AH267)/exterior_study!AH267</f>
        <v>-8.3181818181818176E-2</v>
      </c>
      <c r="AM267" s="9">
        <f>(AI267-exterior_study!AI267)/exterior_study!AI267</f>
        <v>-5.019579921680313E-2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3.8E-3</v>
      </c>
      <c r="Q268">
        <v>3.15E-3</v>
      </c>
      <c r="R268">
        <v>6.4599999999999996E-3</v>
      </c>
      <c r="S268">
        <v>2.9099999999999998E-3</v>
      </c>
      <c r="T268">
        <v>2.9099999999999998E-3</v>
      </c>
      <c r="U268">
        <v>2.9099999999999998E-3</v>
      </c>
      <c r="V268">
        <v>2.9099999999999998E-3</v>
      </c>
      <c r="W268">
        <v>5.1900000000000002E-3</v>
      </c>
      <c r="X268">
        <v>5.1900000000000002E-3</v>
      </c>
      <c r="Y268">
        <v>2.9099999999999998E-3</v>
      </c>
      <c r="Z268">
        <v>2.9099999999999998E-3</v>
      </c>
      <c r="AA268">
        <v>2.9099999999999998E-3</v>
      </c>
      <c r="AB268">
        <v>0.67459695765136907</v>
      </c>
      <c r="AC268">
        <v>8.2291830601294951</v>
      </c>
      <c r="AD268">
        <v>257.47199999999998</v>
      </c>
      <c r="AE268">
        <v>0.05</v>
      </c>
      <c r="AF268">
        <v>657</v>
      </c>
      <c r="AG268">
        <v>1097</v>
      </c>
      <c r="AH268">
        <v>1852</v>
      </c>
      <c r="AI268">
        <v>2409</v>
      </c>
      <c r="AJ268" s="9">
        <f>(AF268-exterior_study!AF268)/exterior_study!AF268</f>
        <v>-3.9473684210526314E-2</v>
      </c>
      <c r="AK268" s="9">
        <f>(AG268-exterior_study!AG268)/exterior_study!AG268</f>
        <v>-3.6874451273046532E-2</v>
      </c>
      <c r="AL268" s="9">
        <f>(AH268-exterior_study!AH268)/exterior_study!AH268</f>
        <v>-7.8606965174129351E-2</v>
      </c>
      <c r="AM268" s="9">
        <f>(AI268-exterior_study!AI268)/exterior_study!AI268</f>
        <v>-4.7449584816132859E-2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3.8E-3</v>
      </c>
      <c r="Q269">
        <v>3.15E-3</v>
      </c>
      <c r="R269">
        <v>6.4599999999999996E-3</v>
      </c>
      <c r="S269">
        <v>2.9099999999999998E-3</v>
      </c>
      <c r="T269">
        <v>2.9099999999999998E-3</v>
      </c>
      <c r="U269">
        <v>2.9099999999999998E-3</v>
      </c>
      <c r="V269">
        <v>2.9099999999999998E-3</v>
      </c>
      <c r="W269">
        <v>5.1900000000000002E-3</v>
      </c>
      <c r="X269">
        <v>5.1900000000000002E-3</v>
      </c>
      <c r="Y269">
        <v>2.9099999999999998E-3</v>
      </c>
      <c r="Z269">
        <v>2.9099999999999998E-3</v>
      </c>
      <c r="AA269">
        <v>2.9099999999999998E-3</v>
      </c>
      <c r="AB269">
        <v>0.67459695765136907</v>
      </c>
      <c r="AC269">
        <v>8.2291830601294951</v>
      </c>
      <c r="AD269">
        <v>257.47199999999998</v>
      </c>
      <c r="AE269">
        <v>5.5E-2</v>
      </c>
      <c r="AF269">
        <v>613</v>
      </c>
      <c r="AG269">
        <v>1034</v>
      </c>
      <c r="AH269">
        <v>1712</v>
      </c>
      <c r="AI269">
        <v>2197</v>
      </c>
      <c r="AJ269" s="9">
        <f>(AF269-exterior_study!AF269)/exterior_study!AF269</f>
        <v>-4.0688575899843503E-2</v>
      </c>
      <c r="AK269" s="9">
        <f>(AG269-exterior_study!AG269)/exterior_study!AG269</f>
        <v>-3.8139534883720932E-2</v>
      </c>
      <c r="AL269" s="9">
        <f>(AH269-exterior_study!AH269)/exterior_study!AH269</f>
        <v>-7.5094543490005397E-2</v>
      </c>
      <c r="AM269" s="9">
        <f>(AI269-exterior_study!AI269)/exterior_study!AI269</f>
        <v>-4.4367116137451063E-2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3.8E-3</v>
      </c>
      <c r="Q270">
        <v>3.15E-3</v>
      </c>
      <c r="R270">
        <v>6.4599999999999996E-3</v>
      </c>
      <c r="S270">
        <v>2.9099999999999998E-3</v>
      </c>
      <c r="T270">
        <v>2.9099999999999998E-3</v>
      </c>
      <c r="U270">
        <v>2.9099999999999998E-3</v>
      </c>
      <c r="V270">
        <v>2.9099999999999998E-3</v>
      </c>
      <c r="W270">
        <v>5.1900000000000002E-3</v>
      </c>
      <c r="X270">
        <v>5.1900000000000002E-3</v>
      </c>
      <c r="Y270">
        <v>2.9099999999999998E-3</v>
      </c>
      <c r="Z270">
        <v>2.9099999999999998E-3</v>
      </c>
      <c r="AA270">
        <v>2.9099999999999998E-3</v>
      </c>
      <c r="AB270">
        <v>0.67459695765136907</v>
      </c>
      <c r="AC270">
        <v>8.2291830601294951</v>
      </c>
      <c r="AD270">
        <v>257.47199999999998</v>
      </c>
      <c r="AE270">
        <v>0.06</v>
      </c>
      <c r="AF270">
        <v>574</v>
      </c>
      <c r="AG270">
        <v>977</v>
      </c>
      <c r="AH270">
        <v>1592</v>
      </c>
      <c r="AI270">
        <v>2018</v>
      </c>
      <c r="AJ270" s="9">
        <f>(AF270-exterior_study!AF270)/exterior_study!AF270</f>
        <v>-4.1736227045075125E-2</v>
      </c>
      <c r="AK270" s="9">
        <f>(AG270-exterior_study!AG270)/exterior_study!AG270</f>
        <v>-3.9331366764995081E-2</v>
      </c>
      <c r="AL270" s="9">
        <f>(AH270-exterior_study!AH270)/exterior_study!AH270</f>
        <v>-7.1720116618075799E-2</v>
      </c>
      <c r="AM270" s="9">
        <f>(AI270-exterior_study!AI270)/exterior_study!AI270</f>
        <v>-4.2694497153700189E-2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3.8E-3</v>
      </c>
      <c r="Q271">
        <v>3.15E-3</v>
      </c>
      <c r="R271">
        <v>6.4599999999999996E-3</v>
      </c>
      <c r="S271">
        <v>2.9099999999999998E-3</v>
      </c>
      <c r="T271">
        <v>2.9099999999999998E-3</v>
      </c>
      <c r="U271">
        <v>2.9099999999999998E-3</v>
      </c>
      <c r="V271">
        <v>2.9099999999999998E-3</v>
      </c>
      <c r="W271">
        <v>5.1900000000000002E-3</v>
      </c>
      <c r="X271">
        <v>5.1900000000000002E-3</v>
      </c>
      <c r="Y271">
        <v>2.9099999999999998E-3</v>
      </c>
      <c r="Z271">
        <v>2.9099999999999998E-3</v>
      </c>
      <c r="AA271">
        <v>2.9099999999999998E-3</v>
      </c>
      <c r="AB271">
        <v>0.67459695765136907</v>
      </c>
      <c r="AC271">
        <v>8.2291830601294951</v>
      </c>
      <c r="AD271">
        <v>257.47199999999998</v>
      </c>
      <c r="AE271">
        <v>6.5000000000000002E-2</v>
      </c>
      <c r="AF271">
        <v>539</v>
      </c>
      <c r="AG271">
        <v>924</v>
      </c>
      <c r="AH271">
        <v>1488</v>
      </c>
      <c r="AI271">
        <v>1866</v>
      </c>
      <c r="AJ271" s="9">
        <f>(AF271-exterior_study!AF271)/exterior_study!AF271</f>
        <v>-4.2628774422735348E-2</v>
      </c>
      <c r="AK271" s="9">
        <f>(AG271-exterior_study!AG271)/exterior_study!AG271</f>
        <v>-4.0498442367601244E-2</v>
      </c>
      <c r="AL271" s="9">
        <f>(AH271-exterior_study!AH271)/exterior_study!AH271</f>
        <v>-6.8836045056320405E-2</v>
      </c>
      <c r="AM271" s="9">
        <f>(AI271-exterior_study!AI271)/exterior_study!AI271</f>
        <v>-4.0616966580976861E-2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3.8E-3</v>
      </c>
      <c r="Q272">
        <v>3.15E-3</v>
      </c>
      <c r="R272">
        <v>6.4599999999999996E-3</v>
      </c>
      <c r="S272">
        <v>2.9099999999999998E-3</v>
      </c>
      <c r="T272">
        <v>2.9099999999999998E-3</v>
      </c>
      <c r="U272">
        <v>2.9099999999999998E-3</v>
      </c>
      <c r="V272">
        <v>2.9099999999999998E-3</v>
      </c>
      <c r="W272">
        <v>5.1900000000000002E-3</v>
      </c>
      <c r="X272">
        <v>5.1900000000000002E-3</v>
      </c>
      <c r="Y272">
        <v>2.9099999999999998E-3</v>
      </c>
      <c r="Z272">
        <v>2.9099999999999998E-3</v>
      </c>
      <c r="AA272">
        <v>2.9099999999999998E-3</v>
      </c>
      <c r="AB272">
        <v>0.67459695765136907</v>
      </c>
      <c r="AC272">
        <v>8.2291830601294951</v>
      </c>
      <c r="AD272">
        <v>257.47199999999998</v>
      </c>
      <c r="AE272">
        <v>7.0000000000000007E-2</v>
      </c>
      <c r="AF272">
        <v>507</v>
      </c>
      <c r="AG272">
        <v>876</v>
      </c>
      <c r="AH272">
        <v>1395</v>
      </c>
      <c r="AI272">
        <v>1736</v>
      </c>
      <c r="AJ272" s="9">
        <f>(AF272-exterior_study!AF272)/exterior_study!AF272</f>
        <v>-4.3396226415094337E-2</v>
      </c>
      <c r="AK272" s="9">
        <f>(AG272-exterior_study!AG272)/exterior_study!AG272</f>
        <v>-4.0525739320920046E-2</v>
      </c>
      <c r="AL272" s="9">
        <f>(AH272-exterior_study!AH272)/exterior_study!AH272</f>
        <v>-6.6889632107023408E-2</v>
      </c>
      <c r="AM272" s="9">
        <f>(AI272-exterior_study!AI272)/exterior_study!AI272</f>
        <v>-3.9291643608190374E-2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3.63E-3</v>
      </c>
      <c r="Q273">
        <v>3.0200000000000001E-3</v>
      </c>
      <c r="R273">
        <v>6.1700000000000001E-3</v>
      </c>
      <c r="S273">
        <v>2.8999999999999998E-3</v>
      </c>
      <c r="T273">
        <v>2.8999999999999998E-3</v>
      </c>
      <c r="U273">
        <v>2.8999999999999998E-3</v>
      </c>
      <c r="V273">
        <v>2.8999999999999998E-3</v>
      </c>
      <c r="W273">
        <v>4.9800000000000001E-3</v>
      </c>
      <c r="X273">
        <v>4.9800000000000001E-3</v>
      </c>
      <c r="Y273">
        <v>2.9099999999999998E-3</v>
      </c>
      <c r="Z273">
        <v>2.9099999999999998E-3</v>
      </c>
      <c r="AA273">
        <v>2.9099999999999998E-3</v>
      </c>
      <c r="AB273">
        <v>0.69087173706931337</v>
      </c>
      <c r="AC273">
        <v>7.9888762079499269</v>
      </c>
      <c r="AD273">
        <v>271.87200000000001</v>
      </c>
      <c r="AE273">
        <v>0.03</v>
      </c>
      <c r="AF273">
        <v>876</v>
      </c>
      <c r="AG273">
        <v>1405</v>
      </c>
      <c r="AH273">
        <v>2959</v>
      </c>
      <c r="AI273">
        <v>4005</v>
      </c>
      <c r="AJ273" s="9">
        <f>(AF273-exterior_study!AF273)/exterior_study!AF273</f>
        <v>-3.5242290748898682E-2</v>
      </c>
      <c r="AK273" s="9">
        <f>(AG273-exterior_study!AG273)/exterior_study!AG273</f>
        <v>-0.21111734980348118</v>
      </c>
      <c r="AL273" s="9">
        <f>(AH273-exterior_study!AH273)/exterior_study!AH273</f>
        <v>-9.2609628948175413E-2</v>
      </c>
      <c r="AM273" s="9">
        <f>(AI273-exterior_study!AI273)/exterior_study!AI273</f>
        <v>-3.1204644412191583E-2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3.63E-3</v>
      </c>
      <c r="Q274">
        <v>3.0200000000000001E-3</v>
      </c>
      <c r="R274">
        <v>6.1700000000000001E-3</v>
      </c>
      <c r="S274">
        <v>2.8999999999999998E-3</v>
      </c>
      <c r="T274">
        <v>2.8999999999999998E-3</v>
      </c>
      <c r="U274">
        <v>2.8999999999999998E-3</v>
      </c>
      <c r="V274">
        <v>2.8999999999999998E-3</v>
      </c>
      <c r="W274">
        <v>4.9800000000000001E-3</v>
      </c>
      <c r="X274">
        <v>4.9800000000000001E-3</v>
      </c>
      <c r="Y274">
        <v>2.9099999999999998E-3</v>
      </c>
      <c r="Z274">
        <v>2.9099999999999998E-3</v>
      </c>
      <c r="AA274">
        <v>2.9099999999999998E-3</v>
      </c>
      <c r="AB274">
        <v>0.69087173706931337</v>
      </c>
      <c r="AC274">
        <v>7.9888762079499269</v>
      </c>
      <c r="AD274">
        <v>271.87200000000001</v>
      </c>
      <c r="AE274">
        <v>3.5000000000000003E-2</v>
      </c>
      <c r="AF274">
        <v>809</v>
      </c>
      <c r="AG274">
        <v>1314</v>
      </c>
      <c r="AH274">
        <v>2599</v>
      </c>
      <c r="AI274">
        <v>3433</v>
      </c>
      <c r="AJ274" s="9">
        <f>(AF274-exterior_study!AF274)/exterior_study!AF274</f>
        <v>-3.6904761904761905E-2</v>
      </c>
      <c r="AK274" s="9">
        <f>(AG274-exterior_study!AG274)/exterior_study!AG274</f>
        <v>-0.19088669950738915</v>
      </c>
      <c r="AL274" s="9">
        <f>(AH274-exterior_study!AH274)/exterior_study!AH274</f>
        <v>-8.6146272855133613E-2</v>
      </c>
      <c r="AM274" s="9">
        <f>(AI274-exterior_study!AI274)/exterior_study!AI274</f>
        <v>-3.1047135196161445E-2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3.63E-3</v>
      </c>
      <c r="Q275">
        <v>3.0200000000000001E-3</v>
      </c>
      <c r="R275">
        <v>6.1700000000000001E-3</v>
      </c>
      <c r="S275">
        <v>2.8999999999999998E-3</v>
      </c>
      <c r="T275">
        <v>2.8999999999999998E-3</v>
      </c>
      <c r="U275">
        <v>2.8999999999999998E-3</v>
      </c>
      <c r="V275">
        <v>2.8999999999999998E-3</v>
      </c>
      <c r="W275">
        <v>4.9800000000000001E-3</v>
      </c>
      <c r="X275">
        <v>4.9800000000000001E-3</v>
      </c>
      <c r="Y275">
        <v>2.9099999999999998E-3</v>
      </c>
      <c r="Z275">
        <v>2.9099999999999998E-3</v>
      </c>
      <c r="AA275">
        <v>2.9099999999999998E-3</v>
      </c>
      <c r="AB275">
        <v>0.69087173706931337</v>
      </c>
      <c r="AC275">
        <v>7.9888762079499269</v>
      </c>
      <c r="AD275">
        <v>271.87200000000001</v>
      </c>
      <c r="AE275">
        <v>0.04</v>
      </c>
      <c r="AF275">
        <v>750</v>
      </c>
      <c r="AG275">
        <v>1232</v>
      </c>
      <c r="AH275">
        <v>2321</v>
      </c>
      <c r="AI275">
        <v>3004</v>
      </c>
      <c r="AJ275" s="9">
        <f>(AF275-exterior_study!AF275)/exterior_study!AF275</f>
        <v>-3.8461538461538464E-2</v>
      </c>
      <c r="AK275" s="9">
        <f>(AG275-exterior_study!AG275)/exterior_study!AG275</f>
        <v>-0.1753681392235609</v>
      </c>
      <c r="AL275" s="9">
        <f>(AH275-exterior_study!AH275)/exterior_study!AH275</f>
        <v>-8.0792079207920794E-2</v>
      </c>
      <c r="AM275" s="9">
        <f>(AI275-exterior_study!AI275)/exterior_study!AI275</f>
        <v>-3.0967741935483871E-2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3.63E-3</v>
      </c>
      <c r="Q276">
        <v>3.0200000000000001E-3</v>
      </c>
      <c r="R276">
        <v>6.1700000000000001E-3</v>
      </c>
      <c r="S276">
        <v>2.8999999999999998E-3</v>
      </c>
      <c r="T276">
        <v>2.8999999999999998E-3</v>
      </c>
      <c r="U276">
        <v>2.8999999999999998E-3</v>
      </c>
      <c r="V276">
        <v>2.8999999999999998E-3</v>
      </c>
      <c r="W276">
        <v>4.9800000000000001E-3</v>
      </c>
      <c r="X276">
        <v>4.9800000000000001E-3</v>
      </c>
      <c r="Y276">
        <v>2.9099999999999998E-3</v>
      </c>
      <c r="Z276">
        <v>2.9099999999999998E-3</v>
      </c>
      <c r="AA276">
        <v>2.9099999999999998E-3</v>
      </c>
      <c r="AB276">
        <v>0.69087173706931337</v>
      </c>
      <c r="AC276">
        <v>7.9888762079499269</v>
      </c>
      <c r="AD276">
        <v>271.87200000000001</v>
      </c>
      <c r="AE276">
        <v>4.4999999999999998E-2</v>
      </c>
      <c r="AF276">
        <v>697</v>
      </c>
      <c r="AG276">
        <v>1157</v>
      </c>
      <c r="AH276">
        <v>2099</v>
      </c>
      <c r="AI276">
        <v>2670</v>
      </c>
      <c r="AJ276" s="9">
        <f>(AF276-exterior_study!AF276)/exterior_study!AF276</f>
        <v>-3.9944903581267219E-2</v>
      </c>
      <c r="AK276" s="9">
        <f>(AG276-exterior_study!AG276)/exterior_study!AG276</f>
        <v>-0.16401734104046242</v>
      </c>
      <c r="AL276" s="9">
        <f>(AH276-exterior_study!AH276)/exterior_study!AH276</f>
        <v>-7.6550813902331719E-2</v>
      </c>
      <c r="AM276" s="9">
        <f>(AI276-exterior_study!AI276)/exterior_study!AI276</f>
        <v>-3.1204644412191583E-2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3.63E-3</v>
      </c>
      <c r="Q277">
        <v>3.0200000000000001E-3</v>
      </c>
      <c r="R277">
        <v>6.1700000000000001E-3</v>
      </c>
      <c r="S277">
        <v>2.8999999999999998E-3</v>
      </c>
      <c r="T277">
        <v>2.8999999999999998E-3</v>
      </c>
      <c r="U277">
        <v>2.8999999999999998E-3</v>
      </c>
      <c r="V277">
        <v>2.8999999999999998E-3</v>
      </c>
      <c r="W277">
        <v>4.9800000000000001E-3</v>
      </c>
      <c r="X277">
        <v>4.9800000000000001E-3</v>
      </c>
      <c r="Y277">
        <v>2.9099999999999998E-3</v>
      </c>
      <c r="Z277">
        <v>2.9099999999999998E-3</v>
      </c>
      <c r="AA277">
        <v>2.9099999999999998E-3</v>
      </c>
      <c r="AB277">
        <v>0.69087173706931337</v>
      </c>
      <c r="AC277">
        <v>7.9888762079499269</v>
      </c>
      <c r="AD277">
        <v>271.87200000000001</v>
      </c>
      <c r="AE277">
        <v>0.05</v>
      </c>
      <c r="AF277">
        <v>650</v>
      </c>
      <c r="AG277">
        <v>1090</v>
      </c>
      <c r="AH277">
        <v>1917</v>
      </c>
      <c r="AI277">
        <v>2403</v>
      </c>
      <c r="AJ277" s="9">
        <f>(AF277-exterior_study!AF277)/exterior_study!AF277</f>
        <v>-3.9881831610044313E-2</v>
      </c>
      <c r="AK277" s="9">
        <f>(AG277-exterior_study!AG277)/exterior_study!AG277</f>
        <v>-0.15372670807453417</v>
      </c>
      <c r="AL277" s="9">
        <f>(AH277-exterior_study!AH277)/exterior_study!AH277</f>
        <v>-7.2568940493468792E-2</v>
      </c>
      <c r="AM277" s="9">
        <f>(AI277-exterior_study!AI277)/exterior_study!AI277</f>
        <v>-3.1048387096774193E-2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3.63E-3</v>
      </c>
      <c r="Q278">
        <v>3.0200000000000001E-3</v>
      </c>
      <c r="R278">
        <v>6.1700000000000001E-3</v>
      </c>
      <c r="S278">
        <v>2.8999999999999998E-3</v>
      </c>
      <c r="T278">
        <v>2.8999999999999998E-3</v>
      </c>
      <c r="U278">
        <v>2.8999999999999998E-3</v>
      </c>
      <c r="V278">
        <v>2.8999999999999998E-3</v>
      </c>
      <c r="W278">
        <v>4.9800000000000001E-3</v>
      </c>
      <c r="X278">
        <v>4.9800000000000001E-3</v>
      </c>
      <c r="Y278">
        <v>2.9099999999999998E-3</v>
      </c>
      <c r="Z278">
        <v>2.9099999999999998E-3</v>
      </c>
      <c r="AA278">
        <v>2.9099999999999998E-3</v>
      </c>
      <c r="AB278">
        <v>0.69087173706931337</v>
      </c>
      <c r="AC278">
        <v>7.9888762079499269</v>
      </c>
      <c r="AD278">
        <v>271.87200000000001</v>
      </c>
      <c r="AE278">
        <v>5.5E-2</v>
      </c>
      <c r="AF278">
        <v>608</v>
      </c>
      <c r="AG278">
        <v>1028</v>
      </c>
      <c r="AH278">
        <v>1765</v>
      </c>
      <c r="AI278">
        <v>2185</v>
      </c>
      <c r="AJ278" s="9">
        <f>(AF278-exterior_study!AF278)/exterior_study!AF278</f>
        <v>-4.1009463722397478E-2</v>
      </c>
      <c r="AK278" s="9">
        <f>(AG278-exterior_study!AG278)/exterior_study!AG278</f>
        <v>-0.1461794019933555</v>
      </c>
      <c r="AL278" s="9">
        <f>(AH278-exterior_study!AH278)/exterior_study!AH278</f>
        <v>-6.9092827004219412E-2</v>
      </c>
      <c r="AM278" s="9">
        <f>(AI278-exterior_study!AI278)/exterior_study!AI278</f>
        <v>-3.1042128603104215E-2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3.63E-3</v>
      </c>
      <c r="Q279">
        <v>3.0200000000000001E-3</v>
      </c>
      <c r="R279">
        <v>6.1700000000000001E-3</v>
      </c>
      <c r="S279">
        <v>2.8999999999999998E-3</v>
      </c>
      <c r="T279">
        <v>2.8999999999999998E-3</v>
      </c>
      <c r="U279">
        <v>2.8999999999999998E-3</v>
      </c>
      <c r="V279">
        <v>2.8999999999999998E-3</v>
      </c>
      <c r="W279">
        <v>4.9800000000000001E-3</v>
      </c>
      <c r="X279">
        <v>4.9800000000000001E-3</v>
      </c>
      <c r="Y279">
        <v>2.9099999999999998E-3</v>
      </c>
      <c r="Z279">
        <v>2.9099999999999998E-3</v>
      </c>
      <c r="AA279">
        <v>2.9099999999999998E-3</v>
      </c>
      <c r="AB279">
        <v>0.69087173706931337</v>
      </c>
      <c r="AC279">
        <v>7.9888762079499269</v>
      </c>
      <c r="AD279">
        <v>271.87200000000001</v>
      </c>
      <c r="AE279">
        <v>0.06</v>
      </c>
      <c r="AF279">
        <v>569</v>
      </c>
      <c r="AG279">
        <v>972</v>
      </c>
      <c r="AH279">
        <v>1635</v>
      </c>
      <c r="AI279">
        <v>2003</v>
      </c>
      <c r="AJ279" s="9">
        <f>(AF279-exterior_study!AF279)/exterior_study!AF279</f>
        <v>-4.3697478991596636E-2</v>
      </c>
      <c r="AK279" s="9">
        <f>(AG279-exterior_study!AG279)/exterior_study!AG279</f>
        <v>-0.13982300884955753</v>
      </c>
      <c r="AL279" s="9">
        <f>(AH279-exterior_study!AH279)/exterior_study!AH279</f>
        <v>-6.6247858366647636E-2</v>
      </c>
      <c r="AM279" s="9">
        <f>(AI279-exterior_study!AI279)/exterior_study!AI279</f>
        <v>-3.0962747943880018E-2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3.63E-3</v>
      </c>
      <c r="Q280">
        <v>3.0200000000000001E-3</v>
      </c>
      <c r="R280">
        <v>6.1700000000000001E-3</v>
      </c>
      <c r="S280">
        <v>2.8999999999999998E-3</v>
      </c>
      <c r="T280">
        <v>2.8999999999999998E-3</v>
      </c>
      <c r="U280">
        <v>2.8999999999999998E-3</v>
      </c>
      <c r="V280">
        <v>2.8999999999999998E-3</v>
      </c>
      <c r="W280">
        <v>4.9800000000000001E-3</v>
      </c>
      <c r="X280">
        <v>4.9800000000000001E-3</v>
      </c>
      <c r="Y280">
        <v>2.9099999999999998E-3</v>
      </c>
      <c r="Z280">
        <v>2.9099999999999998E-3</v>
      </c>
      <c r="AA280">
        <v>2.9099999999999998E-3</v>
      </c>
      <c r="AB280">
        <v>0.69087173706931337</v>
      </c>
      <c r="AC280">
        <v>7.9888762079499269</v>
      </c>
      <c r="AD280">
        <v>271.87200000000001</v>
      </c>
      <c r="AE280">
        <v>6.5000000000000002E-2</v>
      </c>
      <c r="AF280">
        <v>535</v>
      </c>
      <c r="AG280">
        <v>920</v>
      </c>
      <c r="AH280">
        <v>1523</v>
      </c>
      <c r="AI280">
        <v>1849</v>
      </c>
      <c r="AJ280" s="9">
        <f>(AF280-exterior_study!AF280)/exterior_study!AF280</f>
        <v>-4.2933810375670838E-2</v>
      </c>
      <c r="AK280" s="9">
        <f>(AG280-exterior_study!AG280)/exterior_study!AG280</f>
        <v>-0.13452492944496708</v>
      </c>
      <c r="AL280" s="9">
        <f>(AH280-exterior_study!AH280)/exterior_study!AH280</f>
        <v>-6.392132759680394E-2</v>
      </c>
      <c r="AM280" s="9">
        <f>(AI280-exterior_study!AI280)/exterior_study!AI280</f>
        <v>-3.0922431865828093E-2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3.63E-3</v>
      </c>
      <c r="Q281">
        <v>3.0200000000000001E-3</v>
      </c>
      <c r="R281">
        <v>6.1700000000000001E-3</v>
      </c>
      <c r="S281">
        <v>2.8999999999999998E-3</v>
      </c>
      <c r="T281">
        <v>2.8999999999999998E-3</v>
      </c>
      <c r="U281">
        <v>2.8999999999999998E-3</v>
      </c>
      <c r="V281">
        <v>2.8999999999999998E-3</v>
      </c>
      <c r="W281">
        <v>4.9800000000000001E-3</v>
      </c>
      <c r="X281">
        <v>4.9800000000000001E-3</v>
      </c>
      <c r="Y281">
        <v>2.9099999999999998E-3</v>
      </c>
      <c r="Z281">
        <v>2.9099999999999998E-3</v>
      </c>
      <c r="AA281">
        <v>2.9099999999999998E-3</v>
      </c>
      <c r="AB281">
        <v>0.69087173706931337</v>
      </c>
      <c r="AC281">
        <v>7.9888762079499269</v>
      </c>
      <c r="AD281">
        <v>271.87200000000001</v>
      </c>
      <c r="AE281">
        <v>7.0000000000000007E-2</v>
      </c>
      <c r="AF281">
        <v>504</v>
      </c>
      <c r="AG281">
        <v>873</v>
      </c>
      <c r="AH281">
        <v>1425</v>
      </c>
      <c r="AI281">
        <v>1717</v>
      </c>
      <c r="AJ281" s="9">
        <f>(AF281-exterior_study!AF281)/exterior_study!AF281</f>
        <v>-4.3643263757115747E-2</v>
      </c>
      <c r="AK281" s="9">
        <f>(AG281-exterior_study!AG281)/exterior_study!AG281</f>
        <v>-0.13047808764940239</v>
      </c>
      <c r="AL281" s="9">
        <f>(AH281-exterior_study!AH281)/exterior_study!AH281</f>
        <v>-6.25E-2</v>
      </c>
      <c r="AM281" s="9">
        <f>(AI281-exterior_study!AI281)/exterior_study!AI281</f>
        <v>-3.1038374717832957E-2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3.5899999999999999E-3</v>
      </c>
      <c r="Q282">
        <v>2.98E-3</v>
      </c>
      <c r="R282">
        <v>6.1000000000000004E-3</v>
      </c>
      <c r="S282">
        <v>2.8999999999999998E-3</v>
      </c>
      <c r="T282">
        <v>2.8999999999999998E-3</v>
      </c>
      <c r="U282">
        <v>2.8999999999999998E-3</v>
      </c>
      <c r="V282">
        <v>2.8999999999999998E-3</v>
      </c>
      <c r="W282">
        <v>4.9199999999999999E-3</v>
      </c>
      <c r="X282">
        <v>4.9199999999999999E-3</v>
      </c>
      <c r="Y282">
        <v>2.9099999999999998E-3</v>
      </c>
      <c r="Z282">
        <v>2.9099999999999998E-3</v>
      </c>
      <c r="AA282">
        <v>2.9099999999999998E-3</v>
      </c>
      <c r="AB282">
        <v>0.69696968550794791</v>
      </c>
      <c r="AC282">
        <v>8.8686928994016441</v>
      </c>
      <c r="AD282">
        <v>271.87200000000001</v>
      </c>
      <c r="AE282">
        <v>0.03</v>
      </c>
      <c r="AF282">
        <v>765</v>
      </c>
      <c r="AG282">
        <v>1224</v>
      </c>
      <c r="AH282">
        <v>1751</v>
      </c>
      <c r="AI282">
        <v>3020</v>
      </c>
      <c r="AJ282" s="9">
        <f>(AF282-exterior_study!AF282)/exterior_study!AF282</f>
        <v>-3.530895334174023E-2</v>
      </c>
      <c r="AK282" s="9">
        <f>(AG282-exterior_study!AG282)/exterior_study!AG282</f>
        <v>-3.3175355450236969E-2</v>
      </c>
      <c r="AL282" s="9">
        <f>(AH282-exterior_study!AH282)/exterior_study!AH282</f>
        <v>-0.15817307692307692</v>
      </c>
      <c r="AM282" s="9">
        <f>(AI282-exterior_study!AI282)/exterior_study!AI282</f>
        <v>-8.2066869300911852E-2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3.5899999999999999E-3</v>
      </c>
      <c r="Q283">
        <v>2.98E-3</v>
      </c>
      <c r="R283">
        <v>6.1000000000000004E-3</v>
      </c>
      <c r="S283">
        <v>2.8999999999999998E-3</v>
      </c>
      <c r="T283">
        <v>2.8999999999999998E-3</v>
      </c>
      <c r="U283">
        <v>2.8999999999999998E-3</v>
      </c>
      <c r="V283">
        <v>2.8999999999999998E-3</v>
      </c>
      <c r="W283">
        <v>4.9199999999999999E-3</v>
      </c>
      <c r="X283">
        <v>4.9199999999999999E-3</v>
      </c>
      <c r="Y283">
        <v>2.9099999999999998E-3</v>
      </c>
      <c r="Z283">
        <v>2.9099999999999998E-3</v>
      </c>
      <c r="AA283">
        <v>2.9099999999999998E-3</v>
      </c>
      <c r="AB283">
        <v>0.69696968550794791</v>
      </c>
      <c r="AC283">
        <v>8.8686928994016441</v>
      </c>
      <c r="AD283">
        <v>271.87200000000001</v>
      </c>
      <c r="AE283">
        <v>3.5000000000000003E-2</v>
      </c>
      <c r="AF283">
        <v>702</v>
      </c>
      <c r="AG283">
        <v>1141</v>
      </c>
      <c r="AH283">
        <v>1619</v>
      </c>
      <c r="AI283">
        <v>2650</v>
      </c>
      <c r="AJ283" s="9">
        <f>(AF283-exterior_study!AF283)/exterior_study!AF283</f>
        <v>-3.7037037037037035E-2</v>
      </c>
      <c r="AK283" s="9">
        <f>(AG283-exterior_study!AG283)/exterior_study!AG283</f>
        <v>-3.3869602032176122E-2</v>
      </c>
      <c r="AL283" s="9">
        <f>(AH283-exterior_study!AH283)/exterior_study!AH283</f>
        <v>-0.1415694591728526</v>
      </c>
      <c r="AM283" s="9">
        <f>(AI283-exterior_study!AI283)/exterior_study!AI283</f>
        <v>-7.5043630017452012E-2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3.5899999999999999E-3</v>
      </c>
      <c r="Q284">
        <v>2.98E-3</v>
      </c>
      <c r="R284">
        <v>6.1000000000000004E-3</v>
      </c>
      <c r="S284">
        <v>2.8999999999999998E-3</v>
      </c>
      <c r="T284">
        <v>2.8999999999999998E-3</v>
      </c>
      <c r="U284">
        <v>2.8999999999999998E-3</v>
      </c>
      <c r="V284">
        <v>2.8999999999999998E-3</v>
      </c>
      <c r="W284">
        <v>4.9199999999999999E-3</v>
      </c>
      <c r="X284">
        <v>4.9199999999999999E-3</v>
      </c>
      <c r="Y284">
        <v>2.9099999999999998E-3</v>
      </c>
      <c r="Z284">
        <v>2.9099999999999998E-3</v>
      </c>
      <c r="AA284">
        <v>2.9099999999999998E-3</v>
      </c>
      <c r="AB284">
        <v>0.69696968550794791</v>
      </c>
      <c r="AC284">
        <v>8.8686928994016441</v>
      </c>
      <c r="AD284">
        <v>271.87200000000001</v>
      </c>
      <c r="AE284">
        <v>0.04</v>
      </c>
      <c r="AF284">
        <v>647</v>
      </c>
      <c r="AG284">
        <v>1065</v>
      </c>
      <c r="AH284">
        <v>1506</v>
      </c>
      <c r="AI284">
        <v>2366</v>
      </c>
      <c r="AJ284" s="9">
        <f>(AF284-exterior_study!AF284)/exterior_study!AF284</f>
        <v>-3.8632986627043092E-2</v>
      </c>
      <c r="AK284" s="9">
        <f>(AG284-exterior_study!AG284)/exterior_study!AG284</f>
        <v>-3.6199095022624438E-2</v>
      </c>
      <c r="AL284" s="9">
        <f>(AH284-exterior_study!AH284)/exterior_study!AH284</f>
        <v>-0.12847222222222221</v>
      </c>
      <c r="AM284" s="9">
        <f>(AI284-exterior_study!AI284)/exterior_study!AI284</f>
        <v>-6.8870523415977963E-2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3.5899999999999999E-3</v>
      </c>
      <c r="Q285">
        <v>2.98E-3</v>
      </c>
      <c r="R285">
        <v>6.1000000000000004E-3</v>
      </c>
      <c r="S285">
        <v>2.8999999999999998E-3</v>
      </c>
      <c r="T285">
        <v>2.8999999999999998E-3</v>
      </c>
      <c r="U285">
        <v>2.8999999999999998E-3</v>
      </c>
      <c r="V285">
        <v>2.8999999999999998E-3</v>
      </c>
      <c r="W285">
        <v>4.9199999999999999E-3</v>
      </c>
      <c r="X285">
        <v>4.9199999999999999E-3</v>
      </c>
      <c r="Y285">
        <v>2.9099999999999998E-3</v>
      </c>
      <c r="Z285">
        <v>2.9099999999999998E-3</v>
      </c>
      <c r="AA285">
        <v>2.9099999999999998E-3</v>
      </c>
      <c r="AB285">
        <v>0.69696968550794791</v>
      </c>
      <c r="AC285">
        <v>8.8686928994016441</v>
      </c>
      <c r="AD285">
        <v>271.87200000000001</v>
      </c>
      <c r="AE285">
        <v>4.4999999999999998E-2</v>
      </c>
      <c r="AF285">
        <v>598</v>
      </c>
      <c r="AG285">
        <v>996</v>
      </c>
      <c r="AH285">
        <v>1406</v>
      </c>
      <c r="AI285">
        <v>2139</v>
      </c>
      <c r="AJ285" s="9">
        <f>(AF285-exterior_study!AF285)/exterior_study!AF285</f>
        <v>-4.0128410914927769E-2</v>
      </c>
      <c r="AK285" s="9">
        <f>(AG285-exterior_study!AG285)/exterior_study!AG285</f>
        <v>-3.7681159420289857E-2</v>
      </c>
      <c r="AL285" s="9">
        <f>(AH285-exterior_study!AH285)/exterior_study!AH285</f>
        <v>-0.11849529780564264</v>
      </c>
      <c r="AM285" s="9">
        <f>(AI285-exterior_study!AI285)/exterior_study!AI285</f>
        <v>-6.3485113835376528E-2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3.5899999999999999E-3</v>
      </c>
      <c r="Q286">
        <v>2.98E-3</v>
      </c>
      <c r="R286">
        <v>6.1000000000000004E-3</v>
      </c>
      <c r="S286">
        <v>2.8999999999999998E-3</v>
      </c>
      <c r="T286">
        <v>2.8999999999999998E-3</v>
      </c>
      <c r="U286">
        <v>2.8999999999999998E-3</v>
      </c>
      <c r="V286">
        <v>2.8999999999999998E-3</v>
      </c>
      <c r="W286">
        <v>4.9199999999999999E-3</v>
      </c>
      <c r="X286">
        <v>4.9199999999999999E-3</v>
      </c>
      <c r="Y286">
        <v>2.9099999999999998E-3</v>
      </c>
      <c r="Z286">
        <v>2.9099999999999998E-3</v>
      </c>
      <c r="AA286">
        <v>2.9099999999999998E-3</v>
      </c>
      <c r="AB286">
        <v>0.69696968550794791</v>
      </c>
      <c r="AC286">
        <v>8.8686928994016441</v>
      </c>
      <c r="AD286">
        <v>271.87200000000001</v>
      </c>
      <c r="AE286">
        <v>0.05</v>
      </c>
      <c r="AF286">
        <v>555</v>
      </c>
      <c r="AG286">
        <v>935</v>
      </c>
      <c r="AH286">
        <v>1318</v>
      </c>
      <c r="AI286">
        <v>1953</v>
      </c>
      <c r="AJ286" s="9">
        <f>(AF286-exterior_study!AF286)/exterior_study!AF286</f>
        <v>-4.145077720207254E-2</v>
      </c>
      <c r="AK286" s="9">
        <f>(AG286-exterior_study!AG286)/exterior_study!AG286</f>
        <v>-3.8065843621399177E-2</v>
      </c>
      <c r="AL286" s="9">
        <f>(AH286-exterior_study!AH286)/exterior_study!AH286</f>
        <v>-0.1106612685560054</v>
      </c>
      <c r="AM286" s="9">
        <f>(AI286-exterior_study!AI286)/exterior_study!AI286</f>
        <v>-5.9248554913294796E-2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3.5899999999999999E-3</v>
      </c>
      <c r="Q287">
        <v>2.98E-3</v>
      </c>
      <c r="R287">
        <v>6.1000000000000004E-3</v>
      </c>
      <c r="S287">
        <v>2.8999999999999998E-3</v>
      </c>
      <c r="T287">
        <v>2.8999999999999998E-3</v>
      </c>
      <c r="U287">
        <v>2.8999999999999998E-3</v>
      </c>
      <c r="V287">
        <v>2.8999999999999998E-3</v>
      </c>
      <c r="W287">
        <v>4.9199999999999999E-3</v>
      </c>
      <c r="X287">
        <v>4.9199999999999999E-3</v>
      </c>
      <c r="Y287">
        <v>2.9099999999999998E-3</v>
      </c>
      <c r="Z287">
        <v>2.9099999999999998E-3</v>
      </c>
      <c r="AA287">
        <v>2.9099999999999998E-3</v>
      </c>
      <c r="AB287">
        <v>0.69696968550794791</v>
      </c>
      <c r="AC287">
        <v>8.8686928994016441</v>
      </c>
      <c r="AD287">
        <v>271.87200000000001</v>
      </c>
      <c r="AE287">
        <v>5.5E-2</v>
      </c>
      <c r="AF287">
        <v>517</v>
      </c>
      <c r="AG287">
        <v>879</v>
      </c>
      <c r="AH287">
        <v>1240</v>
      </c>
      <c r="AI287">
        <v>1797</v>
      </c>
      <c r="AJ287" s="9">
        <f>(AF287-exterior_study!AF287)/exterior_study!AF287</f>
        <v>-4.0816326530612242E-2</v>
      </c>
      <c r="AK287" s="9">
        <f>(AG287-exterior_study!AG287)/exterior_study!AG287</f>
        <v>-3.9344262295081971E-2</v>
      </c>
      <c r="AL287" s="9">
        <f>(AH287-exterior_study!AH287)/exterior_study!AH287</f>
        <v>-0.10339840925524223</v>
      </c>
      <c r="AM287" s="9">
        <f>(AI287-exterior_study!AI287)/exterior_study!AI287</f>
        <v>-5.5701523909616392E-2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3.5899999999999999E-3</v>
      </c>
      <c r="Q288">
        <v>2.98E-3</v>
      </c>
      <c r="R288">
        <v>6.1000000000000004E-3</v>
      </c>
      <c r="S288">
        <v>2.8999999999999998E-3</v>
      </c>
      <c r="T288">
        <v>2.8999999999999998E-3</v>
      </c>
      <c r="U288">
        <v>2.8999999999999998E-3</v>
      </c>
      <c r="V288">
        <v>2.8999999999999998E-3</v>
      </c>
      <c r="W288">
        <v>4.9199999999999999E-3</v>
      </c>
      <c r="X288">
        <v>4.9199999999999999E-3</v>
      </c>
      <c r="Y288">
        <v>2.9099999999999998E-3</v>
      </c>
      <c r="Z288">
        <v>2.9099999999999998E-3</v>
      </c>
      <c r="AA288">
        <v>2.9099999999999998E-3</v>
      </c>
      <c r="AB288">
        <v>0.69696968550794791</v>
      </c>
      <c r="AC288">
        <v>8.8686928994016441</v>
      </c>
      <c r="AD288">
        <v>271.87200000000001</v>
      </c>
      <c r="AE288">
        <v>0.06</v>
      </c>
      <c r="AF288">
        <v>483</v>
      </c>
      <c r="AG288">
        <v>828</v>
      </c>
      <c r="AH288">
        <v>1169</v>
      </c>
      <c r="AI288">
        <v>1665</v>
      </c>
      <c r="AJ288" s="9">
        <f>(AF288-exterior_study!AF288)/exterior_study!AF288</f>
        <v>-4.1666666666666664E-2</v>
      </c>
      <c r="AK288" s="9">
        <f>(AG288-exterior_study!AG288)/exterior_study!AG288</f>
        <v>-3.9443155452436193E-2</v>
      </c>
      <c r="AL288" s="9">
        <f>(AH288-exterior_study!AH288)/exterior_study!AH288</f>
        <v>-9.7993827160493832E-2</v>
      </c>
      <c r="AM288" s="9">
        <f>(AI288-exterior_study!AI288)/exterior_study!AI288</f>
        <v>-5.236198064883324E-2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3.5899999999999999E-3</v>
      </c>
      <c r="Q289">
        <v>2.98E-3</v>
      </c>
      <c r="R289">
        <v>6.1000000000000004E-3</v>
      </c>
      <c r="S289">
        <v>2.8999999999999998E-3</v>
      </c>
      <c r="T289">
        <v>2.8999999999999998E-3</v>
      </c>
      <c r="U289">
        <v>2.8999999999999998E-3</v>
      </c>
      <c r="V289">
        <v>2.8999999999999998E-3</v>
      </c>
      <c r="W289">
        <v>4.9199999999999999E-3</v>
      </c>
      <c r="X289">
        <v>4.9199999999999999E-3</v>
      </c>
      <c r="Y289">
        <v>2.9099999999999998E-3</v>
      </c>
      <c r="Z289">
        <v>2.9099999999999998E-3</v>
      </c>
      <c r="AA289">
        <v>2.9099999999999998E-3</v>
      </c>
      <c r="AB289">
        <v>0.69696968550794791</v>
      </c>
      <c r="AC289">
        <v>8.8686928994016441</v>
      </c>
      <c r="AD289">
        <v>271.87200000000001</v>
      </c>
      <c r="AE289">
        <v>6.5000000000000002E-2</v>
      </c>
      <c r="AF289">
        <v>452</v>
      </c>
      <c r="AG289">
        <v>781</v>
      </c>
      <c r="AH289">
        <v>1105</v>
      </c>
      <c r="AI289">
        <v>1550</v>
      </c>
      <c r="AJ289" s="9">
        <f>(AF289-exterior_study!AF289)/exterior_study!AF289</f>
        <v>-4.4397463002114168E-2</v>
      </c>
      <c r="AK289" s="9">
        <f>(AG289-exterior_study!AG289)/exterior_study!AG289</f>
        <v>-4.1717791411042947E-2</v>
      </c>
      <c r="AL289" s="9">
        <f>(AH289-exterior_study!AH289)/exterior_study!AH289</f>
        <v>-9.3519278096800662E-2</v>
      </c>
      <c r="AM289" s="9">
        <f>(AI289-exterior_study!AI289)/exterior_study!AI289</f>
        <v>-5.0245098039215688E-2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3.5899999999999999E-3</v>
      </c>
      <c r="Q290">
        <v>2.98E-3</v>
      </c>
      <c r="R290">
        <v>6.1000000000000004E-3</v>
      </c>
      <c r="S290">
        <v>2.8999999999999998E-3</v>
      </c>
      <c r="T290">
        <v>2.8999999999999998E-3</v>
      </c>
      <c r="U290">
        <v>2.8999999999999998E-3</v>
      </c>
      <c r="V290">
        <v>2.8999999999999998E-3</v>
      </c>
      <c r="W290">
        <v>4.9199999999999999E-3</v>
      </c>
      <c r="X290">
        <v>4.9199999999999999E-3</v>
      </c>
      <c r="Y290">
        <v>2.9099999999999998E-3</v>
      </c>
      <c r="Z290">
        <v>2.9099999999999998E-3</v>
      </c>
      <c r="AA290">
        <v>2.9099999999999998E-3</v>
      </c>
      <c r="AB290">
        <v>0.69696968550794791</v>
      </c>
      <c r="AC290">
        <v>8.8686928994016441</v>
      </c>
      <c r="AD290">
        <v>271.87200000000001</v>
      </c>
      <c r="AE290">
        <v>7.0000000000000007E-2</v>
      </c>
      <c r="AF290">
        <v>425</v>
      </c>
      <c r="AG290">
        <v>739</v>
      </c>
      <c r="AH290">
        <v>1046</v>
      </c>
      <c r="AI290">
        <v>1450</v>
      </c>
      <c r="AJ290" s="9">
        <f>(AF290-exterior_study!AF290)/exterior_study!AF290</f>
        <v>-4.2792792792792793E-2</v>
      </c>
      <c r="AK290" s="9">
        <f>(AG290-exterior_study!AG290)/exterior_study!AG290</f>
        <v>-4.1504539559014265E-2</v>
      </c>
      <c r="AL290" s="9">
        <f>(AH290-exterior_study!AH290)/exterior_study!AH290</f>
        <v>-8.964316797214969E-2</v>
      </c>
      <c r="AM290" s="9">
        <f>(AI290-exterior_study!AI290)/exterior_study!AI290</f>
        <v>-4.7931713722915298E-2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3.5599999999999998E-3</v>
      </c>
      <c r="Q291">
        <v>2.96E-3</v>
      </c>
      <c r="R291">
        <v>6.0499999999999998E-3</v>
      </c>
      <c r="S291">
        <v>2.8999999999999998E-3</v>
      </c>
      <c r="T291">
        <v>2.8999999999999998E-3</v>
      </c>
      <c r="U291">
        <v>2.8999999999999998E-3</v>
      </c>
      <c r="V291">
        <v>2.8999999999999998E-3</v>
      </c>
      <c r="W291">
        <v>4.8700000000000002E-3</v>
      </c>
      <c r="X291">
        <v>4.8700000000000002E-3</v>
      </c>
      <c r="Y291">
        <v>2.9099999999999998E-3</v>
      </c>
      <c r="Z291">
        <v>2.9099999999999998E-3</v>
      </c>
      <c r="AA291">
        <v>2.9099999999999998E-3</v>
      </c>
      <c r="AB291">
        <v>0.70466467965787127</v>
      </c>
      <c r="AC291">
        <v>8.9175165485478001</v>
      </c>
      <c r="AD291">
        <v>271.87200000000001</v>
      </c>
      <c r="AE291">
        <v>0.03</v>
      </c>
      <c r="AF291">
        <v>759</v>
      </c>
      <c r="AG291">
        <v>1216</v>
      </c>
      <c r="AH291">
        <v>1682</v>
      </c>
      <c r="AI291">
        <v>2963</v>
      </c>
      <c r="AJ291" s="9">
        <f>(AF291-exterior_study!AF291)/exterior_study!AF291</f>
        <v>-3.5578144853875476E-2</v>
      </c>
      <c r="AK291" s="9">
        <f>(AG291-exterior_study!AG291)/exterior_study!AG291</f>
        <v>-3.261734287987271E-2</v>
      </c>
      <c r="AL291" s="9">
        <f>(AH291-exterior_study!AH291)/exterior_study!AH291</f>
        <v>-0.16401590457256462</v>
      </c>
      <c r="AM291" s="9">
        <f>(AI291-exterior_study!AI291)/exterior_study!AI291</f>
        <v>-8.3797155225726658E-2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3.5599999999999998E-3</v>
      </c>
      <c r="Q292">
        <v>2.96E-3</v>
      </c>
      <c r="R292">
        <v>6.0499999999999998E-3</v>
      </c>
      <c r="S292">
        <v>2.8999999999999998E-3</v>
      </c>
      <c r="T292">
        <v>2.8999999999999998E-3</v>
      </c>
      <c r="U292">
        <v>2.8999999999999998E-3</v>
      </c>
      <c r="V292">
        <v>2.8999999999999998E-3</v>
      </c>
      <c r="W292">
        <v>4.8700000000000002E-3</v>
      </c>
      <c r="X292">
        <v>4.8700000000000002E-3</v>
      </c>
      <c r="Y292">
        <v>2.9099999999999998E-3</v>
      </c>
      <c r="Z292">
        <v>2.9099999999999998E-3</v>
      </c>
      <c r="AA292">
        <v>2.9099999999999998E-3</v>
      </c>
      <c r="AB292">
        <v>0.70466467965787127</v>
      </c>
      <c r="AC292">
        <v>8.9175165485478001</v>
      </c>
      <c r="AD292">
        <v>271.87200000000001</v>
      </c>
      <c r="AE292">
        <v>3.5000000000000003E-2</v>
      </c>
      <c r="AF292">
        <v>696</v>
      </c>
      <c r="AG292">
        <v>1132</v>
      </c>
      <c r="AH292">
        <v>1563</v>
      </c>
      <c r="AI292">
        <v>2606</v>
      </c>
      <c r="AJ292" s="9">
        <f>(AF292-exterior_study!AF292)/exterior_study!AF292</f>
        <v>-3.7344398340248962E-2</v>
      </c>
      <c r="AK292" s="9">
        <f>(AG292-exterior_study!AG292)/exterior_study!AG292</f>
        <v>-3.4953111679454391E-2</v>
      </c>
      <c r="AL292" s="9">
        <f>(AH292-exterior_study!AH292)/exterior_study!AH292</f>
        <v>-0.14590163934426228</v>
      </c>
      <c r="AM292" s="9">
        <f>(AI292-exterior_study!AI292)/exterior_study!AI292</f>
        <v>-7.5886524822695034E-2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3.5599999999999998E-3</v>
      </c>
      <c r="Q293">
        <v>2.96E-3</v>
      </c>
      <c r="R293">
        <v>6.0499999999999998E-3</v>
      </c>
      <c r="S293">
        <v>2.8999999999999998E-3</v>
      </c>
      <c r="T293">
        <v>2.8999999999999998E-3</v>
      </c>
      <c r="U293">
        <v>2.8999999999999998E-3</v>
      </c>
      <c r="V293">
        <v>2.8999999999999998E-3</v>
      </c>
      <c r="W293">
        <v>4.8700000000000002E-3</v>
      </c>
      <c r="X293">
        <v>4.8700000000000002E-3</v>
      </c>
      <c r="Y293">
        <v>2.9099999999999998E-3</v>
      </c>
      <c r="Z293">
        <v>2.9099999999999998E-3</v>
      </c>
      <c r="AA293">
        <v>2.9099999999999998E-3</v>
      </c>
      <c r="AB293">
        <v>0.70466467965787127</v>
      </c>
      <c r="AC293">
        <v>8.9175165485478001</v>
      </c>
      <c r="AD293">
        <v>271.87200000000001</v>
      </c>
      <c r="AE293">
        <v>0.04</v>
      </c>
      <c r="AF293">
        <v>642</v>
      </c>
      <c r="AG293">
        <v>1057</v>
      </c>
      <c r="AH293">
        <v>1459</v>
      </c>
      <c r="AI293">
        <v>2329</v>
      </c>
      <c r="AJ293" s="9">
        <f>(AF293-exterior_study!AF293)/exterior_study!AF293</f>
        <v>-3.7481259370314844E-2</v>
      </c>
      <c r="AK293" s="9">
        <f>(AG293-exterior_study!AG293)/exterior_study!AG293</f>
        <v>-3.5583941605839414E-2</v>
      </c>
      <c r="AL293" s="9">
        <f>(AH293-exterior_study!AH293)/exterior_study!AH293</f>
        <v>-0.13258026159334127</v>
      </c>
      <c r="AM293" s="9">
        <f>(AI293-exterior_study!AI293)/exterior_study!AI293</f>
        <v>-6.9888178913738025E-2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3.5599999999999998E-3</v>
      </c>
      <c r="Q294">
        <v>2.96E-3</v>
      </c>
      <c r="R294">
        <v>6.0499999999999998E-3</v>
      </c>
      <c r="S294">
        <v>2.8999999999999998E-3</v>
      </c>
      <c r="T294">
        <v>2.8999999999999998E-3</v>
      </c>
      <c r="U294">
        <v>2.8999999999999998E-3</v>
      </c>
      <c r="V294">
        <v>2.8999999999999998E-3</v>
      </c>
      <c r="W294">
        <v>4.8700000000000002E-3</v>
      </c>
      <c r="X294">
        <v>4.8700000000000002E-3</v>
      </c>
      <c r="Y294">
        <v>2.9099999999999998E-3</v>
      </c>
      <c r="Z294">
        <v>2.9099999999999998E-3</v>
      </c>
      <c r="AA294">
        <v>2.9099999999999998E-3</v>
      </c>
      <c r="AB294">
        <v>0.70466467965787127</v>
      </c>
      <c r="AC294">
        <v>8.9175165485478001</v>
      </c>
      <c r="AD294">
        <v>271.87200000000001</v>
      </c>
      <c r="AE294">
        <v>4.4999999999999998E-2</v>
      </c>
      <c r="AF294">
        <v>593</v>
      </c>
      <c r="AG294">
        <v>989</v>
      </c>
      <c r="AH294">
        <v>1367</v>
      </c>
      <c r="AI294">
        <v>2108</v>
      </c>
      <c r="AJ294" s="9">
        <f>(AF294-exterior_study!AF294)/exterior_study!AF294</f>
        <v>-4.0453074433656956E-2</v>
      </c>
      <c r="AK294" s="9">
        <f>(AG294-exterior_study!AG294)/exterior_study!AG294</f>
        <v>-3.7000973709834468E-2</v>
      </c>
      <c r="AL294" s="9">
        <f>(AH294-exterior_study!AH294)/exterior_study!AH294</f>
        <v>-0.12146529562982006</v>
      </c>
      <c r="AM294" s="9">
        <f>(AI294-exterior_study!AI294)/exterior_study!AI294</f>
        <v>-6.4773735581188999E-2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3.5599999999999998E-3</v>
      </c>
      <c r="Q295">
        <v>2.96E-3</v>
      </c>
      <c r="R295">
        <v>6.0499999999999998E-3</v>
      </c>
      <c r="S295">
        <v>2.8999999999999998E-3</v>
      </c>
      <c r="T295">
        <v>2.8999999999999998E-3</v>
      </c>
      <c r="U295">
        <v>2.8999999999999998E-3</v>
      </c>
      <c r="V295">
        <v>2.8999999999999998E-3</v>
      </c>
      <c r="W295">
        <v>4.8700000000000002E-3</v>
      </c>
      <c r="X295">
        <v>4.8700000000000002E-3</v>
      </c>
      <c r="Y295">
        <v>2.9099999999999998E-3</v>
      </c>
      <c r="Z295">
        <v>2.9099999999999998E-3</v>
      </c>
      <c r="AA295">
        <v>2.9099999999999998E-3</v>
      </c>
      <c r="AB295">
        <v>0.70466467965787127</v>
      </c>
      <c r="AC295">
        <v>8.9175165485478001</v>
      </c>
      <c r="AD295">
        <v>271.87200000000001</v>
      </c>
      <c r="AE295">
        <v>0.05</v>
      </c>
      <c r="AF295">
        <v>550</v>
      </c>
      <c r="AG295">
        <v>927</v>
      </c>
      <c r="AH295">
        <v>1284</v>
      </c>
      <c r="AI295">
        <v>1927</v>
      </c>
      <c r="AJ295" s="9">
        <f>(AF295-exterior_study!AF295)/exterior_study!AF295</f>
        <v>-4.1811846689895474E-2</v>
      </c>
      <c r="AK295" s="9">
        <f>(AG295-exterior_study!AG295)/exterior_study!AG295</f>
        <v>-3.8381742738589214E-2</v>
      </c>
      <c r="AL295" s="9">
        <f>(AH295-exterior_study!AH295)/exterior_study!AH295</f>
        <v>-0.1132596685082873</v>
      </c>
      <c r="AM295" s="9">
        <f>(AI295-exterior_study!AI295)/exterior_study!AI295</f>
        <v>-0.06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3.5599999999999998E-3</v>
      </c>
      <c r="Q296">
        <v>2.96E-3</v>
      </c>
      <c r="R296">
        <v>6.0499999999999998E-3</v>
      </c>
      <c r="S296">
        <v>2.8999999999999998E-3</v>
      </c>
      <c r="T296">
        <v>2.8999999999999998E-3</v>
      </c>
      <c r="U296">
        <v>2.8999999999999998E-3</v>
      </c>
      <c r="V296">
        <v>2.8999999999999998E-3</v>
      </c>
      <c r="W296">
        <v>4.8700000000000002E-3</v>
      </c>
      <c r="X296">
        <v>4.8700000000000002E-3</v>
      </c>
      <c r="Y296">
        <v>2.9099999999999998E-3</v>
      </c>
      <c r="Z296">
        <v>2.9099999999999998E-3</v>
      </c>
      <c r="AA296">
        <v>2.9099999999999998E-3</v>
      </c>
      <c r="AB296">
        <v>0.70466467965787127</v>
      </c>
      <c r="AC296">
        <v>8.9175165485478001</v>
      </c>
      <c r="AD296">
        <v>271.87200000000001</v>
      </c>
      <c r="AE296">
        <v>5.5E-2</v>
      </c>
      <c r="AF296">
        <v>512</v>
      </c>
      <c r="AG296">
        <v>871</v>
      </c>
      <c r="AH296">
        <v>1210</v>
      </c>
      <c r="AI296">
        <v>1775</v>
      </c>
      <c r="AJ296" s="9">
        <f>(AF296-exterior_study!AF296)/exterior_study!AF296</f>
        <v>-4.2990654205607479E-2</v>
      </c>
      <c r="AK296" s="9">
        <f>(AG296-exterior_study!AG296)/exterior_study!AG296</f>
        <v>-3.9691289966923927E-2</v>
      </c>
      <c r="AL296" s="9">
        <f>(AH296-exterior_study!AH296)/exterior_study!AH296</f>
        <v>-0.10569105691056911</v>
      </c>
      <c r="AM296" s="9">
        <f>(AI296-exterior_study!AI296)/exterior_study!AI296</f>
        <v>-5.6353003721424773E-2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3.5599999999999998E-3</v>
      </c>
      <c r="Q297">
        <v>2.96E-3</v>
      </c>
      <c r="R297">
        <v>6.0499999999999998E-3</v>
      </c>
      <c r="S297">
        <v>2.8999999999999998E-3</v>
      </c>
      <c r="T297">
        <v>2.8999999999999998E-3</v>
      </c>
      <c r="U297">
        <v>2.8999999999999998E-3</v>
      </c>
      <c r="V297">
        <v>2.8999999999999998E-3</v>
      </c>
      <c r="W297">
        <v>4.8700000000000002E-3</v>
      </c>
      <c r="X297">
        <v>4.8700000000000002E-3</v>
      </c>
      <c r="Y297">
        <v>2.9099999999999998E-3</v>
      </c>
      <c r="Z297">
        <v>2.9099999999999998E-3</v>
      </c>
      <c r="AA297">
        <v>2.9099999999999998E-3</v>
      </c>
      <c r="AB297">
        <v>0.70466467965787127</v>
      </c>
      <c r="AC297">
        <v>8.9175165485478001</v>
      </c>
      <c r="AD297">
        <v>271.87200000000001</v>
      </c>
      <c r="AE297">
        <v>0.06</v>
      </c>
      <c r="AF297">
        <v>478</v>
      </c>
      <c r="AG297">
        <v>821</v>
      </c>
      <c r="AH297">
        <v>1142</v>
      </c>
      <c r="AI297">
        <v>1645</v>
      </c>
      <c r="AJ297" s="9">
        <f>(AF297-exterior_study!AF297)/exterior_study!AF297</f>
        <v>-4.3999999999999997E-2</v>
      </c>
      <c r="AK297" s="9">
        <f>(AG297-exterior_study!AG297)/exterior_study!AG297</f>
        <v>-3.9766081871345033E-2</v>
      </c>
      <c r="AL297" s="9">
        <f>(AH297-exterior_study!AH297)/exterior_study!AH297</f>
        <v>-0.10007880220646179</v>
      </c>
      <c r="AM297" s="9">
        <f>(AI297-exterior_study!AI297)/exterior_study!AI297</f>
        <v>-5.3509781357882626E-2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3.5599999999999998E-3</v>
      </c>
      <c r="Q298">
        <v>2.96E-3</v>
      </c>
      <c r="R298">
        <v>6.0499999999999998E-3</v>
      </c>
      <c r="S298">
        <v>2.8999999999999998E-3</v>
      </c>
      <c r="T298">
        <v>2.8999999999999998E-3</v>
      </c>
      <c r="U298">
        <v>2.8999999999999998E-3</v>
      </c>
      <c r="V298">
        <v>2.8999999999999998E-3</v>
      </c>
      <c r="W298">
        <v>4.8700000000000002E-3</v>
      </c>
      <c r="X298">
        <v>4.8700000000000002E-3</v>
      </c>
      <c r="Y298">
        <v>2.9099999999999998E-3</v>
      </c>
      <c r="Z298">
        <v>2.9099999999999998E-3</v>
      </c>
      <c r="AA298">
        <v>2.9099999999999998E-3</v>
      </c>
      <c r="AB298">
        <v>0.70466467965787127</v>
      </c>
      <c r="AC298">
        <v>8.9175165485478001</v>
      </c>
      <c r="AD298">
        <v>271.87200000000001</v>
      </c>
      <c r="AE298">
        <v>6.5000000000000002E-2</v>
      </c>
      <c r="AF298">
        <v>448</v>
      </c>
      <c r="AG298">
        <v>774</v>
      </c>
      <c r="AH298">
        <v>1081</v>
      </c>
      <c r="AI298">
        <v>1533</v>
      </c>
      <c r="AJ298" s="9">
        <f>(AF298-exterior_study!AF298)/exterior_study!AF298</f>
        <v>-4.2735042735042736E-2</v>
      </c>
      <c r="AK298" s="9">
        <f>(AG298-exterior_study!AG298)/exterior_study!AG298</f>
        <v>-4.0892193308550186E-2</v>
      </c>
      <c r="AL298" s="9">
        <f>(AH298-exterior_study!AH298)/exterior_study!AH298</f>
        <v>-9.5397489539748956E-2</v>
      </c>
      <c r="AM298" s="9">
        <f>(AI298-exterior_study!AI298)/exterior_study!AI298</f>
        <v>-5.0773993808049533E-2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3.5599999999999998E-3</v>
      </c>
      <c r="Q299">
        <v>2.96E-3</v>
      </c>
      <c r="R299">
        <v>6.0499999999999998E-3</v>
      </c>
      <c r="S299">
        <v>2.8999999999999998E-3</v>
      </c>
      <c r="T299">
        <v>2.8999999999999998E-3</v>
      </c>
      <c r="U299">
        <v>2.8999999999999998E-3</v>
      </c>
      <c r="V299">
        <v>2.8999999999999998E-3</v>
      </c>
      <c r="W299">
        <v>4.8700000000000002E-3</v>
      </c>
      <c r="X299">
        <v>4.8700000000000002E-3</v>
      </c>
      <c r="Y299">
        <v>2.9099999999999998E-3</v>
      </c>
      <c r="Z299">
        <v>2.9099999999999998E-3</v>
      </c>
      <c r="AA299">
        <v>2.9099999999999998E-3</v>
      </c>
      <c r="AB299">
        <v>0.70466467965787127</v>
      </c>
      <c r="AC299">
        <v>8.9175165485478001</v>
      </c>
      <c r="AD299">
        <v>271.87200000000001</v>
      </c>
      <c r="AE299">
        <v>7.0000000000000007E-2</v>
      </c>
      <c r="AF299">
        <v>421</v>
      </c>
      <c r="AG299">
        <v>732</v>
      </c>
      <c r="AH299">
        <v>1024</v>
      </c>
      <c r="AI299">
        <v>1435</v>
      </c>
      <c r="AJ299" s="9">
        <f>(AF299-exterior_study!AF299)/exterior_study!AF299</f>
        <v>-4.3181818181818182E-2</v>
      </c>
      <c r="AK299" s="9">
        <f>(AG299-exterior_study!AG299)/exterior_study!AG299</f>
        <v>-4.1884816753926704E-2</v>
      </c>
      <c r="AL299" s="9">
        <f>(AH299-exterior_study!AH299)/exterior_study!AH299</f>
        <v>-9.2198581560283682E-2</v>
      </c>
      <c r="AM299" s="9">
        <f>(AI299-exterior_study!AI299)/exterior_study!AI299</f>
        <v>-4.8408488063660479E-2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3.5100000000000001E-3</v>
      </c>
      <c r="Q300">
        <v>2.9199999999999999E-3</v>
      </c>
      <c r="R300">
        <v>5.9800000000000001E-3</v>
      </c>
      <c r="S300">
        <v>2.8999999999999998E-3</v>
      </c>
      <c r="T300">
        <v>2.8999999999999998E-3</v>
      </c>
      <c r="U300">
        <v>2.8999999999999998E-3</v>
      </c>
      <c r="V300">
        <v>2.8999999999999998E-3</v>
      </c>
      <c r="W300">
        <v>4.81E-3</v>
      </c>
      <c r="X300">
        <v>4.81E-3</v>
      </c>
      <c r="Y300">
        <v>2.9099999999999998E-3</v>
      </c>
      <c r="Z300">
        <v>2.9099999999999998E-3</v>
      </c>
      <c r="AA300">
        <v>2.9099999999999998E-3</v>
      </c>
      <c r="AB300">
        <v>0.7134875786734447</v>
      </c>
      <c r="AC300">
        <v>8.9731696860999808</v>
      </c>
      <c r="AD300">
        <v>271.87200000000001</v>
      </c>
      <c r="AE300">
        <v>0.03</v>
      </c>
      <c r="AF300">
        <v>753</v>
      </c>
      <c r="AG300">
        <v>1208</v>
      </c>
      <c r="AH300">
        <v>1613</v>
      </c>
      <c r="AI300">
        <v>2907</v>
      </c>
      <c r="AJ300" s="9">
        <f>(AF300-exterior_study!AF300)/exterior_study!AF300</f>
        <v>-3.2133676092544985E-2</v>
      </c>
      <c r="AK300" s="9">
        <f>(AG300-exterior_study!AG300)/exterior_study!AG300</f>
        <v>-2.9718875502008031E-2</v>
      </c>
      <c r="AL300" s="9">
        <f>(AH300-exterior_study!AH300)/exterior_study!AH300</f>
        <v>-0.1577023498694517</v>
      </c>
      <c r="AM300" s="9">
        <f>(AI300-exterior_study!AI300)/exterior_study!AI300</f>
        <v>-7.8605388272583204E-2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3.5100000000000001E-3</v>
      </c>
      <c r="Q301">
        <v>2.9199999999999999E-3</v>
      </c>
      <c r="R301">
        <v>5.9800000000000001E-3</v>
      </c>
      <c r="S301">
        <v>2.8999999999999998E-3</v>
      </c>
      <c r="T301">
        <v>2.8999999999999998E-3</v>
      </c>
      <c r="U301">
        <v>2.8999999999999998E-3</v>
      </c>
      <c r="V301">
        <v>2.8999999999999998E-3</v>
      </c>
      <c r="W301">
        <v>4.81E-3</v>
      </c>
      <c r="X301">
        <v>4.81E-3</v>
      </c>
      <c r="Y301">
        <v>2.9099999999999998E-3</v>
      </c>
      <c r="Z301">
        <v>2.9099999999999998E-3</v>
      </c>
      <c r="AA301">
        <v>2.9099999999999998E-3</v>
      </c>
      <c r="AB301">
        <v>0.7134875786734447</v>
      </c>
      <c r="AC301">
        <v>8.9731696860999808</v>
      </c>
      <c r="AD301">
        <v>271.87200000000001</v>
      </c>
      <c r="AE301">
        <v>3.5000000000000003E-2</v>
      </c>
      <c r="AF301">
        <v>691</v>
      </c>
      <c r="AG301">
        <v>1124</v>
      </c>
      <c r="AH301">
        <v>1507</v>
      </c>
      <c r="AI301">
        <v>2561</v>
      </c>
      <c r="AJ301" s="9">
        <f>(AF301-exterior_study!AF301)/exterior_study!AF301</f>
        <v>-3.3566433566433566E-2</v>
      </c>
      <c r="AK301" s="9">
        <f>(AG301-exterior_study!AG301)/exterior_study!AG301</f>
        <v>-3.1869078380706288E-2</v>
      </c>
      <c r="AL301" s="9">
        <f>(AH301-exterior_study!AH301)/exterior_study!AH301</f>
        <v>-0.13984018264840184</v>
      </c>
      <c r="AM301" s="9">
        <f>(AI301-exterior_study!AI301)/exterior_study!AI301</f>
        <v>-7.1428571428571425E-2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3.5100000000000001E-3</v>
      </c>
      <c r="Q302">
        <v>2.9199999999999999E-3</v>
      </c>
      <c r="R302">
        <v>5.9800000000000001E-3</v>
      </c>
      <c r="S302">
        <v>2.8999999999999998E-3</v>
      </c>
      <c r="T302">
        <v>2.8999999999999998E-3</v>
      </c>
      <c r="U302">
        <v>2.8999999999999998E-3</v>
      </c>
      <c r="V302">
        <v>2.8999999999999998E-3</v>
      </c>
      <c r="W302">
        <v>4.81E-3</v>
      </c>
      <c r="X302">
        <v>4.81E-3</v>
      </c>
      <c r="Y302">
        <v>2.9099999999999998E-3</v>
      </c>
      <c r="Z302">
        <v>2.9099999999999998E-3</v>
      </c>
      <c r="AA302">
        <v>2.9099999999999998E-3</v>
      </c>
      <c r="AB302">
        <v>0.7134875786734447</v>
      </c>
      <c r="AC302">
        <v>8.9731696860999808</v>
      </c>
      <c r="AD302">
        <v>271.87200000000001</v>
      </c>
      <c r="AE302">
        <v>0.04</v>
      </c>
      <c r="AF302">
        <v>636</v>
      </c>
      <c r="AG302">
        <v>1049</v>
      </c>
      <c r="AH302">
        <v>1413</v>
      </c>
      <c r="AI302">
        <v>2293</v>
      </c>
      <c r="AJ302" s="9">
        <f>(AF302-exterior_study!AF302)/exterior_study!AF302</f>
        <v>-3.6363636363636362E-2</v>
      </c>
      <c r="AK302" s="9">
        <f>(AG302-exterior_study!AG302)/exterior_study!AG302</f>
        <v>-3.2287822878228782E-2</v>
      </c>
      <c r="AL302" s="9">
        <f>(AH302-exterior_study!AH302)/exterior_study!AH302</f>
        <v>-0.12615955473098331</v>
      </c>
      <c r="AM302" s="9">
        <f>(AI302-exterior_study!AI302)/exterior_study!AI302</f>
        <v>-6.5226253567060744E-2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3.5100000000000001E-3</v>
      </c>
      <c r="Q303">
        <v>2.9199999999999999E-3</v>
      </c>
      <c r="R303">
        <v>5.9800000000000001E-3</v>
      </c>
      <c r="S303">
        <v>2.8999999999999998E-3</v>
      </c>
      <c r="T303">
        <v>2.8999999999999998E-3</v>
      </c>
      <c r="U303">
        <v>2.8999999999999998E-3</v>
      </c>
      <c r="V303">
        <v>2.8999999999999998E-3</v>
      </c>
      <c r="W303">
        <v>4.81E-3</v>
      </c>
      <c r="X303">
        <v>4.81E-3</v>
      </c>
      <c r="Y303">
        <v>2.9099999999999998E-3</v>
      </c>
      <c r="Z303">
        <v>2.9099999999999998E-3</v>
      </c>
      <c r="AA303">
        <v>2.9099999999999998E-3</v>
      </c>
      <c r="AB303">
        <v>0.7134875786734447</v>
      </c>
      <c r="AC303">
        <v>8.9731696860999808</v>
      </c>
      <c r="AD303">
        <v>271.87200000000001</v>
      </c>
      <c r="AE303">
        <v>4.4999999999999998E-2</v>
      </c>
      <c r="AF303">
        <v>588</v>
      </c>
      <c r="AG303">
        <v>981</v>
      </c>
      <c r="AH303">
        <v>1328</v>
      </c>
      <c r="AI303">
        <v>2078</v>
      </c>
      <c r="AJ303" s="9">
        <f>(AF303-exterior_study!AF303)/exterior_study!AF303</f>
        <v>-3.6065573770491806E-2</v>
      </c>
      <c r="AK303" s="9">
        <f>(AG303-exterior_study!AG303)/exterior_study!AG303</f>
        <v>-3.3497536945812804E-2</v>
      </c>
      <c r="AL303" s="9">
        <f>(AH303-exterior_study!AH303)/exterior_study!AH303</f>
        <v>-0.11525649566955364</v>
      </c>
      <c r="AM303" s="9">
        <f>(AI303-exterior_study!AI303)/exterior_study!AI303</f>
        <v>-6.0578661844484627E-2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3.5100000000000001E-3</v>
      </c>
      <c r="Q304">
        <v>2.9199999999999999E-3</v>
      </c>
      <c r="R304">
        <v>5.9800000000000001E-3</v>
      </c>
      <c r="S304">
        <v>2.8999999999999998E-3</v>
      </c>
      <c r="T304">
        <v>2.8999999999999998E-3</v>
      </c>
      <c r="U304">
        <v>2.8999999999999998E-3</v>
      </c>
      <c r="V304">
        <v>2.8999999999999998E-3</v>
      </c>
      <c r="W304">
        <v>4.81E-3</v>
      </c>
      <c r="X304">
        <v>4.81E-3</v>
      </c>
      <c r="Y304">
        <v>2.9099999999999998E-3</v>
      </c>
      <c r="Z304">
        <v>2.9099999999999998E-3</v>
      </c>
      <c r="AA304">
        <v>2.9099999999999998E-3</v>
      </c>
      <c r="AB304">
        <v>0.7134875786734447</v>
      </c>
      <c r="AC304">
        <v>8.9731696860999808</v>
      </c>
      <c r="AD304">
        <v>271.87200000000001</v>
      </c>
      <c r="AE304">
        <v>0.05</v>
      </c>
      <c r="AF304">
        <v>546</v>
      </c>
      <c r="AG304">
        <v>920</v>
      </c>
      <c r="AH304">
        <v>1250</v>
      </c>
      <c r="AI304">
        <v>1901</v>
      </c>
      <c r="AJ304" s="9">
        <f>(AF304-exterior_study!AF304)/exterior_study!AF304</f>
        <v>-3.7037037037037035E-2</v>
      </c>
      <c r="AK304" s="9">
        <f>(AG304-exterior_study!AG304)/exterior_study!AG304</f>
        <v>-3.4627492130115428E-2</v>
      </c>
      <c r="AL304" s="9">
        <f>(AH304-exterior_study!AH304)/exterior_study!AH304</f>
        <v>-0.10714285714285714</v>
      </c>
      <c r="AM304" s="9">
        <f>(AI304-exterior_study!AI304)/exterior_study!AI304</f>
        <v>-5.6107249255213508E-2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3.5100000000000001E-3</v>
      </c>
      <c r="Q305">
        <v>2.9199999999999999E-3</v>
      </c>
      <c r="R305">
        <v>5.9800000000000001E-3</v>
      </c>
      <c r="S305">
        <v>2.8999999999999998E-3</v>
      </c>
      <c r="T305">
        <v>2.8999999999999998E-3</v>
      </c>
      <c r="U305">
        <v>2.8999999999999998E-3</v>
      </c>
      <c r="V305">
        <v>2.8999999999999998E-3</v>
      </c>
      <c r="W305">
        <v>4.81E-3</v>
      </c>
      <c r="X305">
        <v>4.81E-3</v>
      </c>
      <c r="Y305">
        <v>2.9099999999999998E-3</v>
      </c>
      <c r="Z305">
        <v>2.9099999999999998E-3</v>
      </c>
      <c r="AA305">
        <v>2.9099999999999998E-3</v>
      </c>
      <c r="AB305">
        <v>0.7134875786734447</v>
      </c>
      <c r="AC305">
        <v>8.9731696860999808</v>
      </c>
      <c r="AD305">
        <v>271.87200000000001</v>
      </c>
      <c r="AE305">
        <v>5.5E-2</v>
      </c>
      <c r="AF305">
        <v>508</v>
      </c>
      <c r="AG305">
        <v>864</v>
      </c>
      <c r="AH305">
        <v>1180</v>
      </c>
      <c r="AI305">
        <v>1753</v>
      </c>
      <c r="AJ305" s="9">
        <f>(AF305-exterior_study!AF305)/exterior_study!AF305</f>
        <v>-3.787878787878788E-2</v>
      </c>
      <c r="AK305" s="9">
        <f>(AG305-exterior_study!AG305)/exterior_study!AG305</f>
        <v>-3.5714285714285712E-2</v>
      </c>
      <c r="AL305" s="9">
        <f>(AH305-exterior_study!AH305)/exterior_study!AH305</f>
        <v>-9.9923722349351637E-2</v>
      </c>
      <c r="AM305" s="9">
        <f>(AI305-exterior_study!AI305)/exterior_study!AI305</f>
        <v>-5.2432432432432431E-2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3.5100000000000001E-3</v>
      </c>
      <c r="Q306">
        <v>2.9199999999999999E-3</v>
      </c>
      <c r="R306">
        <v>5.9800000000000001E-3</v>
      </c>
      <c r="S306">
        <v>2.8999999999999998E-3</v>
      </c>
      <c r="T306">
        <v>2.8999999999999998E-3</v>
      </c>
      <c r="U306">
        <v>2.8999999999999998E-3</v>
      </c>
      <c r="V306">
        <v>2.8999999999999998E-3</v>
      </c>
      <c r="W306">
        <v>4.81E-3</v>
      </c>
      <c r="X306">
        <v>4.81E-3</v>
      </c>
      <c r="Y306">
        <v>2.9099999999999998E-3</v>
      </c>
      <c r="Z306">
        <v>2.9099999999999998E-3</v>
      </c>
      <c r="AA306">
        <v>2.9099999999999998E-3</v>
      </c>
      <c r="AB306">
        <v>0.7134875786734447</v>
      </c>
      <c r="AC306">
        <v>8.9731696860999808</v>
      </c>
      <c r="AD306">
        <v>271.87200000000001</v>
      </c>
      <c r="AE306">
        <v>0.06</v>
      </c>
      <c r="AF306">
        <v>474</v>
      </c>
      <c r="AG306">
        <v>814</v>
      </c>
      <c r="AH306">
        <v>1116</v>
      </c>
      <c r="AI306">
        <v>1626</v>
      </c>
      <c r="AJ306" s="9">
        <f>(AF306-exterior_study!AF306)/exterior_study!AF306</f>
        <v>-3.8539553752535496E-2</v>
      </c>
      <c r="AK306" s="9">
        <f>(AG306-exterior_study!AG306)/exterior_study!AG306</f>
        <v>-3.6686390532544376E-2</v>
      </c>
      <c r="AL306" s="9">
        <f>(AH306-exterior_study!AH306)/exterior_study!AH306</f>
        <v>-9.4155844155844159E-2</v>
      </c>
      <c r="AM306" s="9">
        <f>(AI306-exterior_study!AI306)/exterior_study!AI306</f>
        <v>-4.9678550555230856E-2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3.5100000000000001E-3</v>
      </c>
      <c r="Q307">
        <v>2.9199999999999999E-3</v>
      </c>
      <c r="R307">
        <v>5.9800000000000001E-3</v>
      </c>
      <c r="S307">
        <v>2.8999999999999998E-3</v>
      </c>
      <c r="T307">
        <v>2.8999999999999998E-3</v>
      </c>
      <c r="U307">
        <v>2.8999999999999998E-3</v>
      </c>
      <c r="V307">
        <v>2.8999999999999998E-3</v>
      </c>
      <c r="W307">
        <v>4.81E-3</v>
      </c>
      <c r="X307">
        <v>4.81E-3</v>
      </c>
      <c r="Y307">
        <v>2.9099999999999998E-3</v>
      </c>
      <c r="Z307">
        <v>2.9099999999999998E-3</v>
      </c>
      <c r="AA307">
        <v>2.9099999999999998E-3</v>
      </c>
      <c r="AB307">
        <v>0.7134875786734447</v>
      </c>
      <c r="AC307">
        <v>8.9731696860999808</v>
      </c>
      <c r="AD307">
        <v>271.87200000000001</v>
      </c>
      <c r="AE307">
        <v>6.5000000000000002E-2</v>
      </c>
      <c r="AF307">
        <v>444</v>
      </c>
      <c r="AG307">
        <v>768</v>
      </c>
      <c r="AH307">
        <v>1057</v>
      </c>
      <c r="AI307">
        <v>1516</v>
      </c>
      <c r="AJ307" s="9">
        <f>(AF307-exterior_study!AF307)/exterior_study!AF307</f>
        <v>-3.896103896103896E-2</v>
      </c>
      <c r="AK307" s="9">
        <f>(AG307-exterior_study!AG307)/exterior_study!AG307</f>
        <v>-3.7593984962406013E-2</v>
      </c>
      <c r="AL307" s="9">
        <f>(AH307-exterior_study!AH307)/exterior_study!AH307</f>
        <v>-9.036144578313253E-2</v>
      </c>
      <c r="AM307" s="9">
        <f>(AI307-exterior_study!AI307)/exterior_study!AI307</f>
        <v>-4.7140163419233189E-2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3.5100000000000001E-3</v>
      </c>
      <c r="Q308">
        <v>2.9199999999999999E-3</v>
      </c>
      <c r="R308">
        <v>5.9800000000000001E-3</v>
      </c>
      <c r="S308">
        <v>2.8999999999999998E-3</v>
      </c>
      <c r="T308">
        <v>2.8999999999999998E-3</v>
      </c>
      <c r="U308">
        <v>2.8999999999999998E-3</v>
      </c>
      <c r="V308">
        <v>2.8999999999999998E-3</v>
      </c>
      <c r="W308">
        <v>4.81E-3</v>
      </c>
      <c r="X308">
        <v>4.81E-3</v>
      </c>
      <c r="Y308">
        <v>2.9099999999999998E-3</v>
      </c>
      <c r="Z308">
        <v>2.9099999999999998E-3</v>
      </c>
      <c r="AA308">
        <v>2.9099999999999998E-3</v>
      </c>
      <c r="AB308">
        <v>0.7134875786734447</v>
      </c>
      <c r="AC308">
        <v>8.9731696860999808</v>
      </c>
      <c r="AD308">
        <v>271.87200000000001</v>
      </c>
      <c r="AE308">
        <v>7.0000000000000007E-2</v>
      </c>
      <c r="AF308">
        <v>417</v>
      </c>
      <c r="AG308">
        <v>726</v>
      </c>
      <c r="AH308">
        <v>1003</v>
      </c>
      <c r="AI308">
        <v>1420</v>
      </c>
      <c r="AJ308" s="9">
        <f>(AF308-exterior_study!AF308)/exterior_study!AF308</f>
        <v>-3.9170506912442393E-2</v>
      </c>
      <c r="AK308" s="9">
        <f>(AG308-exterior_study!AG308)/exterior_study!AG308</f>
        <v>-3.8410596026490065E-2</v>
      </c>
      <c r="AL308" s="9">
        <f>(AH308-exterior_study!AH308)/exterior_study!AH308</f>
        <v>-8.6520947176684876E-2</v>
      </c>
      <c r="AM308" s="9">
        <f>(AI308-exterior_study!AI308)/exterior_study!AI308</f>
        <v>-4.5057162071284462E-2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3.48E-3</v>
      </c>
      <c r="Q309">
        <v>2.8999999999999998E-3</v>
      </c>
      <c r="R309">
        <v>5.9100000000000003E-3</v>
      </c>
      <c r="S309">
        <v>2.8999999999999998E-3</v>
      </c>
      <c r="T309">
        <v>2.8999999999999998E-3</v>
      </c>
      <c r="U309">
        <v>2.8999999999999998E-3</v>
      </c>
      <c r="V309">
        <v>2.8999999999999998E-3</v>
      </c>
      <c r="W309">
        <v>4.7600000000000003E-3</v>
      </c>
      <c r="X309">
        <v>4.7600000000000003E-3</v>
      </c>
      <c r="Y309">
        <v>2.9099999999999998E-3</v>
      </c>
      <c r="Z309">
        <v>2.9099999999999998E-3</v>
      </c>
      <c r="AA309">
        <v>2.9099999999999998E-3</v>
      </c>
      <c r="AB309">
        <v>0.72442848281287808</v>
      </c>
      <c r="AC309">
        <v>9.0417070289030228</v>
      </c>
      <c r="AD309">
        <v>271.87200000000001</v>
      </c>
      <c r="AE309">
        <v>0.03</v>
      </c>
      <c r="AF309">
        <v>746</v>
      </c>
      <c r="AG309">
        <v>1196</v>
      </c>
      <c r="AH309">
        <v>1563</v>
      </c>
      <c r="AI309">
        <v>2828</v>
      </c>
      <c r="AJ309" s="9">
        <f>(AF309-exterior_study!AF309)/exterior_study!AF309</f>
        <v>-2.9908972691807541E-2</v>
      </c>
      <c r="AK309" s="9">
        <f>(AG309-exterior_study!AG309)/exterior_study!AG309</f>
        <v>-2.843216896831844E-2</v>
      </c>
      <c r="AL309" s="9">
        <f>(AH309-exterior_study!AH309)/exterior_study!AH309</f>
        <v>-0.13407202216066483</v>
      </c>
      <c r="AM309" s="9">
        <f>(AI309-exterior_study!AI309)/exterior_study!AI309</f>
        <v>-7.732463295269168E-2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3.48E-3</v>
      </c>
      <c r="Q310">
        <v>2.8999999999999998E-3</v>
      </c>
      <c r="R310">
        <v>5.9100000000000003E-3</v>
      </c>
      <c r="S310">
        <v>2.8999999999999998E-3</v>
      </c>
      <c r="T310">
        <v>2.8999999999999998E-3</v>
      </c>
      <c r="U310">
        <v>2.8999999999999998E-3</v>
      </c>
      <c r="V310">
        <v>2.8999999999999998E-3</v>
      </c>
      <c r="W310">
        <v>4.7600000000000003E-3</v>
      </c>
      <c r="X310">
        <v>4.7600000000000003E-3</v>
      </c>
      <c r="Y310">
        <v>2.9099999999999998E-3</v>
      </c>
      <c r="Z310">
        <v>2.9099999999999998E-3</v>
      </c>
      <c r="AA310">
        <v>2.9099999999999998E-3</v>
      </c>
      <c r="AB310">
        <v>0.72442848281287808</v>
      </c>
      <c r="AC310">
        <v>9.0417070289030228</v>
      </c>
      <c r="AD310">
        <v>271.87200000000001</v>
      </c>
      <c r="AE310">
        <v>3.5000000000000003E-2</v>
      </c>
      <c r="AF310">
        <v>684</v>
      </c>
      <c r="AG310">
        <v>1113</v>
      </c>
      <c r="AH310">
        <v>1466</v>
      </c>
      <c r="AI310">
        <v>2498</v>
      </c>
      <c r="AJ310" s="9">
        <f>(AF310-exterior_study!AF310)/exterior_study!AF310</f>
        <v>-3.1161473087818695E-2</v>
      </c>
      <c r="AK310" s="9">
        <f>(AG310-exterior_study!AG310)/exterior_study!AG310</f>
        <v>-2.964254577157803E-2</v>
      </c>
      <c r="AL310" s="9">
        <f>(AH310-exterior_study!AH310)/exterior_study!AH310</f>
        <v>-0.11846061334936861</v>
      </c>
      <c r="AM310" s="9">
        <f>(AI310-exterior_study!AI310)/exterior_study!AI310</f>
        <v>-6.9992553983618769E-2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3.48E-3</v>
      </c>
      <c r="Q311">
        <v>2.8999999999999998E-3</v>
      </c>
      <c r="R311">
        <v>5.9100000000000003E-3</v>
      </c>
      <c r="S311">
        <v>2.8999999999999998E-3</v>
      </c>
      <c r="T311">
        <v>2.8999999999999998E-3</v>
      </c>
      <c r="U311">
        <v>2.8999999999999998E-3</v>
      </c>
      <c r="V311">
        <v>2.8999999999999998E-3</v>
      </c>
      <c r="W311">
        <v>4.7600000000000003E-3</v>
      </c>
      <c r="X311">
        <v>4.7600000000000003E-3</v>
      </c>
      <c r="Y311">
        <v>2.9099999999999998E-3</v>
      </c>
      <c r="Z311">
        <v>2.9099999999999998E-3</v>
      </c>
      <c r="AA311">
        <v>2.9099999999999998E-3</v>
      </c>
      <c r="AB311">
        <v>0.72442848281287808</v>
      </c>
      <c r="AC311">
        <v>9.0417070289030228</v>
      </c>
      <c r="AD311">
        <v>271.87200000000001</v>
      </c>
      <c r="AE311">
        <v>0.04</v>
      </c>
      <c r="AF311">
        <v>629</v>
      </c>
      <c r="AG311">
        <v>1038</v>
      </c>
      <c r="AH311">
        <v>1378</v>
      </c>
      <c r="AI311">
        <v>2242</v>
      </c>
      <c r="AJ311" s="9">
        <f>(AF311-exterior_study!AF311)/exterior_study!AF311</f>
        <v>-3.3794162826420893E-2</v>
      </c>
      <c r="AK311" s="9">
        <f>(AG311-exterior_study!AG311)/exterior_study!AG311</f>
        <v>-3.081232492997199E-2</v>
      </c>
      <c r="AL311" s="9">
        <f>(AH311-exterior_study!AH311)/exterior_study!AH311</f>
        <v>-0.10693454309786131</v>
      </c>
      <c r="AM311" s="9">
        <f>(AI311-exterior_study!AI311)/exterior_study!AI311</f>
        <v>-6.3883089770354909E-2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3.48E-3</v>
      </c>
      <c r="Q312">
        <v>2.8999999999999998E-3</v>
      </c>
      <c r="R312">
        <v>5.9100000000000003E-3</v>
      </c>
      <c r="S312">
        <v>2.8999999999999998E-3</v>
      </c>
      <c r="T312">
        <v>2.8999999999999998E-3</v>
      </c>
      <c r="U312">
        <v>2.8999999999999998E-3</v>
      </c>
      <c r="V312">
        <v>2.8999999999999998E-3</v>
      </c>
      <c r="W312">
        <v>4.7600000000000003E-3</v>
      </c>
      <c r="X312">
        <v>4.7600000000000003E-3</v>
      </c>
      <c r="Y312">
        <v>2.9099999999999998E-3</v>
      </c>
      <c r="Z312">
        <v>2.9099999999999998E-3</v>
      </c>
      <c r="AA312">
        <v>2.9099999999999998E-3</v>
      </c>
      <c r="AB312">
        <v>0.72442848281287808</v>
      </c>
      <c r="AC312">
        <v>9.0417070289030228</v>
      </c>
      <c r="AD312">
        <v>271.87200000000001</v>
      </c>
      <c r="AE312">
        <v>4.4999999999999998E-2</v>
      </c>
      <c r="AF312">
        <v>581</v>
      </c>
      <c r="AG312">
        <v>971</v>
      </c>
      <c r="AH312">
        <v>1297</v>
      </c>
      <c r="AI312">
        <v>2036</v>
      </c>
      <c r="AJ312" s="9">
        <f>(AF312-exterior_study!AF312)/exterior_study!AF312</f>
        <v>-3.4883720930232558E-2</v>
      </c>
      <c r="AK312" s="9">
        <f>(AG312-exterior_study!AG312)/exterior_study!AG312</f>
        <v>-3.1904287138584245E-2</v>
      </c>
      <c r="AL312" s="9">
        <f>(AH312-exterior_study!AH312)/exterior_study!AH312</f>
        <v>-9.805285118219749E-2</v>
      </c>
      <c r="AM312" s="9">
        <f>(AI312-exterior_study!AI312)/exterior_study!AI312</f>
        <v>-5.8714748035136384E-2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3.48E-3</v>
      </c>
      <c r="Q313">
        <v>2.8999999999999998E-3</v>
      </c>
      <c r="R313">
        <v>5.9100000000000003E-3</v>
      </c>
      <c r="S313">
        <v>2.8999999999999998E-3</v>
      </c>
      <c r="T313">
        <v>2.8999999999999998E-3</v>
      </c>
      <c r="U313">
        <v>2.8999999999999998E-3</v>
      </c>
      <c r="V313">
        <v>2.8999999999999998E-3</v>
      </c>
      <c r="W313">
        <v>4.7600000000000003E-3</v>
      </c>
      <c r="X313">
        <v>4.7600000000000003E-3</v>
      </c>
      <c r="Y313">
        <v>2.9099999999999998E-3</v>
      </c>
      <c r="Z313">
        <v>2.9099999999999998E-3</v>
      </c>
      <c r="AA313">
        <v>2.9099999999999998E-3</v>
      </c>
      <c r="AB313">
        <v>0.72442848281287808</v>
      </c>
      <c r="AC313">
        <v>9.0417070289030228</v>
      </c>
      <c r="AD313">
        <v>271.87200000000001</v>
      </c>
      <c r="AE313">
        <v>0.05</v>
      </c>
      <c r="AF313">
        <v>539</v>
      </c>
      <c r="AG313">
        <v>910</v>
      </c>
      <c r="AH313">
        <v>1223</v>
      </c>
      <c r="AI313">
        <v>1865</v>
      </c>
      <c r="AJ313" s="9">
        <f>(AF313-exterior_study!AF313)/exterior_study!AF313</f>
        <v>-3.5778175313059032E-2</v>
      </c>
      <c r="AK313" s="9">
        <f>(AG313-exterior_study!AG313)/exterior_study!AG313</f>
        <v>-3.2943676939426139E-2</v>
      </c>
      <c r="AL313" s="9">
        <f>(AH313-exterior_study!AH313)/exterior_study!AH313</f>
        <v>-9.1381872213967305E-2</v>
      </c>
      <c r="AM313" s="9">
        <f>(AI313-exterior_study!AI313)/exterior_study!AI313</f>
        <v>-5.4738976178408512E-2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3.48E-3</v>
      </c>
      <c r="Q314">
        <v>2.8999999999999998E-3</v>
      </c>
      <c r="R314">
        <v>5.9100000000000003E-3</v>
      </c>
      <c r="S314">
        <v>2.8999999999999998E-3</v>
      </c>
      <c r="T314">
        <v>2.8999999999999998E-3</v>
      </c>
      <c r="U314">
        <v>2.8999999999999998E-3</v>
      </c>
      <c r="V314">
        <v>2.8999999999999998E-3</v>
      </c>
      <c r="W314">
        <v>4.7600000000000003E-3</v>
      </c>
      <c r="X314">
        <v>4.7600000000000003E-3</v>
      </c>
      <c r="Y314">
        <v>2.9099999999999998E-3</v>
      </c>
      <c r="Z314">
        <v>2.9099999999999998E-3</v>
      </c>
      <c r="AA314">
        <v>2.9099999999999998E-3</v>
      </c>
      <c r="AB314">
        <v>0.72442848281287808</v>
      </c>
      <c r="AC314">
        <v>9.0417070289030228</v>
      </c>
      <c r="AD314">
        <v>271.87200000000001</v>
      </c>
      <c r="AE314">
        <v>5.5E-2</v>
      </c>
      <c r="AF314">
        <v>502</v>
      </c>
      <c r="AG314">
        <v>854</v>
      </c>
      <c r="AH314">
        <v>1155</v>
      </c>
      <c r="AI314">
        <v>1722</v>
      </c>
      <c r="AJ314" s="9">
        <f>(AF314-exterior_study!AF314)/exterior_study!AF314</f>
        <v>-3.4615384615384617E-2</v>
      </c>
      <c r="AK314" s="9">
        <f>(AG314-exterior_study!AG314)/exterior_study!AG314</f>
        <v>-3.3936651583710405E-2</v>
      </c>
      <c r="AL314" s="9">
        <f>(AH314-exterior_study!AH314)/exterior_study!AH314</f>
        <v>-8.5510688836104506E-2</v>
      </c>
      <c r="AM314" s="9">
        <f>(AI314-exterior_study!AI314)/exterior_study!AI314</f>
        <v>-5.1239669421487603E-2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3.48E-3</v>
      </c>
      <c r="Q315">
        <v>2.8999999999999998E-3</v>
      </c>
      <c r="R315">
        <v>5.9100000000000003E-3</v>
      </c>
      <c r="S315">
        <v>2.8999999999999998E-3</v>
      </c>
      <c r="T315">
        <v>2.8999999999999998E-3</v>
      </c>
      <c r="U315">
        <v>2.8999999999999998E-3</v>
      </c>
      <c r="V315">
        <v>2.8999999999999998E-3</v>
      </c>
      <c r="W315">
        <v>4.7600000000000003E-3</v>
      </c>
      <c r="X315">
        <v>4.7600000000000003E-3</v>
      </c>
      <c r="Y315">
        <v>2.9099999999999998E-3</v>
      </c>
      <c r="Z315">
        <v>2.9099999999999998E-3</v>
      </c>
      <c r="AA315">
        <v>2.9099999999999998E-3</v>
      </c>
      <c r="AB315">
        <v>0.72442848281287808</v>
      </c>
      <c r="AC315">
        <v>9.0417070289030228</v>
      </c>
      <c r="AD315">
        <v>271.87200000000001</v>
      </c>
      <c r="AE315">
        <v>0.06</v>
      </c>
      <c r="AF315">
        <v>468</v>
      </c>
      <c r="AG315">
        <v>804</v>
      </c>
      <c r="AH315">
        <v>1093</v>
      </c>
      <c r="AI315">
        <v>1599</v>
      </c>
      <c r="AJ315" s="9">
        <f>(AF315-exterior_study!AF315)/exterior_study!AF315</f>
        <v>-3.7037037037037035E-2</v>
      </c>
      <c r="AK315" s="9">
        <f>(AG315-exterior_study!AG315)/exterior_study!AG315</f>
        <v>-3.4813925570228089E-2</v>
      </c>
      <c r="AL315" s="9">
        <f>(AH315-exterior_study!AH315)/exterior_study!AH315</f>
        <v>-8.1512605042016809E-2</v>
      </c>
      <c r="AM315" s="9">
        <f>(AI315-exterior_study!AI315)/exterior_study!AI315</f>
        <v>-4.8214285714285716E-2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3.48E-3</v>
      </c>
      <c r="Q316">
        <v>2.8999999999999998E-3</v>
      </c>
      <c r="R316">
        <v>5.9100000000000003E-3</v>
      </c>
      <c r="S316">
        <v>2.8999999999999998E-3</v>
      </c>
      <c r="T316">
        <v>2.8999999999999998E-3</v>
      </c>
      <c r="U316">
        <v>2.8999999999999998E-3</v>
      </c>
      <c r="V316">
        <v>2.8999999999999998E-3</v>
      </c>
      <c r="W316">
        <v>4.7600000000000003E-3</v>
      </c>
      <c r="X316">
        <v>4.7600000000000003E-3</v>
      </c>
      <c r="Y316">
        <v>2.9099999999999998E-3</v>
      </c>
      <c r="Z316">
        <v>2.9099999999999998E-3</v>
      </c>
      <c r="AA316">
        <v>2.9099999999999998E-3</v>
      </c>
      <c r="AB316">
        <v>0.72442848281287808</v>
      </c>
      <c r="AC316">
        <v>9.0417070289030228</v>
      </c>
      <c r="AD316">
        <v>271.87200000000001</v>
      </c>
      <c r="AE316">
        <v>6.5000000000000002E-2</v>
      </c>
      <c r="AF316">
        <v>438</v>
      </c>
      <c r="AG316">
        <v>759</v>
      </c>
      <c r="AH316">
        <v>1036</v>
      </c>
      <c r="AI316">
        <v>1492</v>
      </c>
      <c r="AJ316" s="9">
        <f>(AF316-exterior_study!AF316)/exterior_study!AF316</f>
        <v>-3.7362637362637362E-2</v>
      </c>
      <c r="AK316" s="9">
        <f>(AG316-exterior_study!AG316)/exterior_study!AG316</f>
        <v>-3.5578144853875476E-2</v>
      </c>
      <c r="AL316" s="9">
        <f>(AH316-exterior_study!AH316)/exterior_study!AH316</f>
        <v>-7.8291814946619215E-2</v>
      </c>
      <c r="AM316" s="9">
        <f>(AI316-exterior_study!AI316)/exterior_study!AI316</f>
        <v>-4.6035805626598467E-2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3.48E-3</v>
      </c>
      <c r="Q317">
        <v>2.8999999999999998E-3</v>
      </c>
      <c r="R317">
        <v>5.9100000000000003E-3</v>
      </c>
      <c r="S317">
        <v>2.8999999999999998E-3</v>
      </c>
      <c r="T317">
        <v>2.8999999999999998E-3</v>
      </c>
      <c r="U317">
        <v>2.8999999999999998E-3</v>
      </c>
      <c r="V317">
        <v>2.8999999999999998E-3</v>
      </c>
      <c r="W317">
        <v>4.7600000000000003E-3</v>
      </c>
      <c r="X317">
        <v>4.7600000000000003E-3</v>
      </c>
      <c r="Y317">
        <v>2.9099999999999998E-3</v>
      </c>
      <c r="Z317">
        <v>2.9099999999999998E-3</v>
      </c>
      <c r="AA317">
        <v>2.9099999999999998E-3</v>
      </c>
      <c r="AB317">
        <v>0.72442848281287808</v>
      </c>
      <c r="AC317">
        <v>9.0417070289030228</v>
      </c>
      <c r="AD317">
        <v>271.87200000000001</v>
      </c>
      <c r="AE317">
        <v>7.0000000000000007E-2</v>
      </c>
      <c r="AF317">
        <v>412</v>
      </c>
      <c r="AG317">
        <v>717</v>
      </c>
      <c r="AH317">
        <v>983</v>
      </c>
      <c r="AI317">
        <v>1399</v>
      </c>
      <c r="AJ317" s="9">
        <f>(AF317-exterior_study!AF317)/exterior_study!AF317</f>
        <v>-3.7383177570093455E-2</v>
      </c>
      <c r="AK317" s="9">
        <f>(AG317-exterior_study!AG317)/exterior_study!AG317</f>
        <v>-3.6290322580645164E-2</v>
      </c>
      <c r="AL317" s="9">
        <f>(AH317-exterior_study!AH317)/exterior_study!AH317</f>
        <v>-7.5258701787394161E-2</v>
      </c>
      <c r="AM317" s="9">
        <f>(AI317-exterior_study!AI317)/exterior_study!AI317</f>
        <v>-4.3745727956254275E-2</v>
      </c>
    </row>
  </sheetData>
  <conditionalFormatting sqref="AF3:AI317">
    <cfRule type="cellIs" dxfId="7" priority="2" operator="lessThan">
      <formula>6000</formula>
    </cfRule>
  </conditionalFormatting>
  <conditionalFormatting sqref="AJ3:AM317">
    <cfRule type="cellIs" dxfId="6" priority="1" operator="lessThan">
      <formula>-0.1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317"/>
  <sheetViews>
    <sheetView zoomScale="70" zoomScaleNormal="70" workbookViewId="0">
      <selection activeCell="AL276" sqref="AL276"/>
    </sheetView>
  </sheetViews>
  <sheetFormatPr defaultRowHeight="15"/>
  <cols>
    <col min="36" max="39" width="9.140625" style="58" customWidth="1"/>
  </cols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177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5.7600000000000004E-3</v>
      </c>
      <c r="Q3">
        <v>4.7600000000000003E-3</v>
      </c>
      <c r="R3">
        <v>9.9100000000000004E-3</v>
      </c>
      <c r="S3">
        <v>3.79E-3</v>
      </c>
      <c r="T3">
        <v>2.5100000000000001E-3</v>
      </c>
      <c r="U3">
        <v>3.1900000000000001E-3</v>
      </c>
      <c r="V3">
        <v>3.3500000000000001E-3</v>
      </c>
      <c r="W3">
        <v>7.9699999999999997E-3</v>
      </c>
      <c r="X3">
        <v>7.9699999999999997E-3</v>
      </c>
      <c r="Y3">
        <v>2.5100000000000001E-3</v>
      </c>
      <c r="Z3">
        <v>2.5100000000000001E-3</v>
      </c>
      <c r="AA3">
        <v>2.5100000000000001E-3</v>
      </c>
      <c r="AB3">
        <v>0.47460171568627452</v>
      </c>
      <c r="AC3">
        <v>4.3637293349469397</v>
      </c>
      <c r="AD3">
        <v>185.47200000000001</v>
      </c>
      <c r="AE3">
        <v>0.03</v>
      </c>
      <c r="AF3">
        <v>2629</v>
      </c>
      <c r="AG3">
        <v>9738</v>
      </c>
      <c r="AH3">
        <v>10172</v>
      </c>
      <c r="AI3">
        <v>10625</v>
      </c>
      <c r="AJ3" s="9">
        <f>(AF3-exterior_study!AF3)/exterior_study!AF3</f>
        <v>-2.737698853126156E-2</v>
      </c>
      <c r="AK3" s="9">
        <f>(AG3-exterior_study!AG3)/exterior_study!AG3</f>
        <v>-2.3465703971119134E-2</v>
      </c>
      <c r="AL3" s="9">
        <f>(AH3-exterior_study!AH3)/exterior_study!AH3</f>
        <v>-2.2393080249879866E-2</v>
      </c>
      <c r="AM3" s="9">
        <f>(AI3-exterior_study!AI3)/exterior_study!AI3</f>
        <v>-2.1368702219766049E-2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5.7600000000000004E-3</v>
      </c>
      <c r="Q4">
        <v>4.7600000000000003E-3</v>
      </c>
      <c r="R4">
        <v>9.9100000000000004E-3</v>
      </c>
      <c r="S4">
        <v>3.79E-3</v>
      </c>
      <c r="T4">
        <v>2.5100000000000001E-3</v>
      </c>
      <c r="U4">
        <v>3.1900000000000001E-3</v>
      </c>
      <c r="V4">
        <v>3.3500000000000001E-3</v>
      </c>
      <c r="W4">
        <v>7.9699999999999997E-3</v>
      </c>
      <c r="X4">
        <v>7.9699999999999997E-3</v>
      </c>
      <c r="Y4">
        <v>2.5100000000000001E-3</v>
      </c>
      <c r="Z4">
        <v>2.5100000000000001E-3</v>
      </c>
      <c r="AA4">
        <v>2.5100000000000001E-3</v>
      </c>
      <c r="AB4">
        <v>0.47460171568627452</v>
      </c>
      <c r="AC4">
        <v>4.3637293349469397</v>
      </c>
      <c r="AD4">
        <v>185.47200000000001</v>
      </c>
      <c r="AE4">
        <v>3.5000000000000003E-2</v>
      </c>
      <c r="AF4">
        <v>2505</v>
      </c>
      <c r="AG4">
        <v>8347</v>
      </c>
      <c r="AH4">
        <v>8719</v>
      </c>
      <c r="AI4">
        <v>9108</v>
      </c>
      <c r="AJ4" s="9">
        <f>(AF4-exterior_study!AF4)/exterior_study!AF4</f>
        <v>-2.8316524437548486E-2</v>
      </c>
      <c r="AK4" s="9">
        <f>(AG4-exterior_study!AG4)/exterior_study!AG4</f>
        <v>-2.351427234440805E-2</v>
      </c>
      <c r="AL4" s="9">
        <f>(AH4-exterior_study!AH4)/exterior_study!AH4</f>
        <v>-2.2424038569346338E-2</v>
      </c>
      <c r="AM4" s="9">
        <f>(AI4-exterior_study!AI4)/exterior_study!AI4</f>
        <v>-2.1276595744680851E-2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5.7600000000000004E-3</v>
      </c>
      <c r="Q5">
        <v>4.7600000000000003E-3</v>
      </c>
      <c r="R5">
        <v>9.9100000000000004E-3</v>
      </c>
      <c r="S5">
        <v>3.79E-3</v>
      </c>
      <c r="T5">
        <v>2.5100000000000001E-3</v>
      </c>
      <c r="U5">
        <v>3.1900000000000001E-3</v>
      </c>
      <c r="V5">
        <v>3.3500000000000001E-3</v>
      </c>
      <c r="W5">
        <v>7.9699999999999997E-3</v>
      </c>
      <c r="X5">
        <v>7.9699999999999997E-3</v>
      </c>
      <c r="Y5">
        <v>2.5100000000000001E-3</v>
      </c>
      <c r="Z5">
        <v>2.5100000000000001E-3</v>
      </c>
      <c r="AA5">
        <v>2.5100000000000001E-3</v>
      </c>
      <c r="AB5">
        <v>0.47460171568627452</v>
      </c>
      <c r="AC5">
        <v>4.3637293349469397</v>
      </c>
      <c r="AD5">
        <v>185.47200000000001</v>
      </c>
      <c r="AE5">
        <v>0.04</v>
      </c>
      <c r="AF5">
        <v>2389</v>
      </c>
      <c r="AG5">
        <v>7304</v>
      </c>
      <c r="AH5">
        <v>7629</v>
      </c>
      <c r="AI5">
        <v>7969</v>
      </c>
      <c r="AJ5" s="9">
        <f>(AF5-exterior_study!AF5)/exterior_study!AF5</f>
        <v>-2.9650690495532088E-2</v>
      </c>
      <c r="AK5" s="9">
        <f>(AG5-exterior_study!AG5)/exterior_study!AG5</f>
        <v>-2.3398850113651559E-2</v>
      </c>
      <c r="AL5" s="9">
        <f>(AH5-exterior_study!AH5)/exterior_study!AH5</f>
        <v>-2.2424397744746284E-2</v>
      </c>
      <c r="AM5" s="9">
        <f>(AI5-exterior_study!AI5)/exterior_study!AI5</f>
        <v>-2.1368046174628515E-2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5.7600000000000004E-3</v>
      </c>
      <c r="Q6">
        <v>4.7600000000000003E-3</v>
      </c>
      <c r="R6">
        <v>9.9100000000000004E-3</v>
      </c>
      <c r="S6">
        <v>3.79E-3</v>
      </c>
      <c r="T6">
        <v>2.5100000000000001E-3</v>
      </c>
      <c r="U6">
        <v>3.1900000000000001E-3</v>
      </c>
      <c r="V6">
        <v>3.3500000000000001E-3</v>
      </c>
      <c r="W6">
        <v>7.9699999999999997E-3</v>
      </c>
      <c r="X6">
        <v>7.9699999999999997E-3</v>
      </c>
      <c r="Y6">
        <v>2.5100000000000001E-3</v>
      </c>
      <c r="Z6">
        <v>2.5100000000000001E-3</v>
      </c>
      <c r="AA6">
        <v>2.5100000000000001E-3</v>
      </c>
      <c r="AB6">
        <v>0.47460171568627452</v>
      </c>
      <c r="AC6">
        <v>4.3637293349469397</v>
      </c>
      <c r="AD6">
        <v>185.47200000000001</v>
      </c>
      <c r="AE6">
        <v>4.4999999999999998E-2</v>
      </c>
      <c r="AF6">
        <v>2281</v>
      </c>
      <c r="AG6">
        <v>6492</v>
      </c>
      <c r="AH6">
        <v>6781</v>
      </c>
      <c r="AI6">
        <v>7084</v>
      </c>
      <c r="AJ6" s="9">
        <f>(AF6-exterior_study!AF6)/exterior_study!AF6</f>
        <v>-3.0187074829931972E-2</v>
      </c>
      <c r="AK6" s="9">
        <f>(AG6-exterior_study!AG6)/exterior_study!AG6</f>
        <v>-2.3465703971119134E-2</v>
      </c>
      <c r="AL6" s="9">
        <f>(AH6-exterior_study!AH6)/exterior_study!AH6</f>
        <v>-2.2488107250973045E-2</v>
      </c>
      <c r="AM6" s="9">
        <f>(AI6-exterior_study!AI6)/exterior_study!AI6</f>
        <v>-2.1276595744680851E-2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5.7600000000000004E-3</v>
      </c>
      <c r="Q7">
        <v>4.7600000000000003E-3</v>
      </c>
      <c r="R7">
        <v>9.9100000000000004E-3</v>
      </c>
      <c r="S7">
        <v>3.79E-3</v>
      </c>
      <c r="T7">
        <v>2.5100000000000001E-3</v>
      </c>
      <c r="U7">
        <v>3.1900000000000001E-3</v>
      </c>
      <c r="V7">
        <v>3.3500000000000001E-3</v>
      </c>
      <c r="W7">
        <v>7.9699999999999997E-3</v>
      </c>
      <c r="X7">
        <v>7.9699999999999997E-3</v>
      </c>
      <c r="Y7">
        <v>2.5100000000000001E-3</v>
      </c>
      <c r="Z7">
        <v>2.5100000000000001E-3</v>
      </c>
      <c r="AA7">
        <v>2.5100000000000001E-3</v>
      </c>
      <c r="AB7">
        <v>0.47460171568627452</v>
      </c>
      <c r="AC7">
        <v>4.3637293349469397</v>
      </c>
      <c r="AD7">
        <v>185.47200000000001</v>
      </c>
      <c r="AE7">
        <v>0.05</v>
      </c>
      <c r="AF7">
        <v>2179</v>
      </c>
      <c r="AG7">
        <v>5843</v>
      </c>
      <c r="AH7">
        <v>6103</v>
      </c>
      <c r="AI7">
        <v>6375</v>
      </c>
      <c r="AJ7" s="9">
        <f>(AF7-exterior_study!AF7)/exterior_study!AF7</f>
        <v>-3.1555555555555559E-2</v>
      </c>
      <c r="AK7" s="9">
        <f>(AG7-exterior_study!AG7)/exterior_study!AG7</f>
        <v>-2.3399632291492563E-2</v>
      </c>
      <c r="AL7" s="9">
        <f>(AH7-exterior_study!AH7)/exterior_study!AH7</f>
        <v>-2.2425116130065672E-2</v>
      </c>
      <c r="AM7" s="9">
        <f>(AI7-exterior_study!AI7)/exterior_study!AI7</f>
        <v>-2.1338655204175622E-2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5.7600000000000004E-3</v>
      </c>
      <c r="Q8">
        <v>4.7600000000000003E-3</v>
      </c>
      <c r="R8">
        <v>9.9100000000000004E-3</v>
      </c>
      <c r="S8">
        <v>3.79E-3</v>
      </c>
      <c r="T8">
        <v>2.5100000000000001E-3</v>
      </c>
      <c r="U8">
        <v>3.1900000000000001E-3</v>
      </c>
      <c r="V8">
        <v>3.3500000000000001E-3</v>
      </c>
      <c r="W8">
        <v>7.9699999999999997E-3</v>
      </c>
      <c r="X8">
        <v>7.9699999999999997E-3</v>
      </c>
      <c r="Y8">
        <v>2.5100000000000001E-3</v>
      </c>
      <c r="Z8">
        <v>2.5100000000000001E-3</v>
      </c>
      <c r="AA8">
        <v>2.5100000000000001E-3</v>
      </c>
      <c r="AB8">
        <v>0.47460171568627452</v>
      </c>
      <c r="AC8">
        <v>4.3637293349469397</v>
      </c>
      <c r="AD8">
        <v>185.47200000000001</v>
      </c>
      <c r="AE8">
        <v>5.5E-2</v>
      </c>
      <c r="AF8">
        <v>2085</v>
      </c>
      <c r="AG8">
        <v>5312</v>
      </c>
      <c r="AH8">
        <v>5548</v>
      </c>
      <c r="AI8">
        <v>5796</v>
      </c>
      <c r="AJ8" s="9">
        <f>(AF8-exterior_study!AF8)/exterior_study!AF8</f>
        <v>-3.2033426183844013E-2</v>
      </c>
      <c r="AK8" s="9">
        <f>(AG8-exterior_study!AG8)/exterior_study!AG8</f>
        <v>-2.3529411764705882E-2</v>
      </c>
      <c r="AL8" s="9">
        <f>(AH8-exterior_study!AH8)/exterior_study!AH8</f>
        <v>-2.255109231853418E-2</v>
      </c>
      <c r="AM8" s="9">
        <f>(AI8-exterior_study!AI8)/exterior_study!AI8</f>
        <v>-2.1276595744680851E-2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5.7600000000000004E-3</v>
      </c>
      <c r="Q9">
        <v>4.7600000000000003E-3</v>
      </c>
      <c r="R9">
        <v>9.9100000000000004E-3</v>
      </c>
      <c r="S9">
        <v>3.79E-3</v>
      </c>
      <c r="T9">
        <v>2.5100000000000001E-3</v>
      </c>
      <c r="U9">
        <v>3.1900000000000001E-3</v>
      </c>
      <c r="V9">
        <v>3.3500000000000001E-3</v>
      </c>
      <c r="W9">
        <v>7.9699999999999997E-3</v>
      </c>
      <c r="X9">
        <v>7.9699999999999997E-3</v>
      </c>
      <c r="Y9">
        <v>2.5100000000000001E-3</v>
      </c>
      <c r="Z9">
        <v>2.5100000000000001E-3</v>
      </c>
      <c r="AA9">
        <v>2.5100000000000001E-3</v>
      </c>
      <c r="AB9">
        <v>0.47460171568627452</v>
      </c>
      <c r="AC9">
        <v>4.3637293349469397</v>
      </c>
      <c r="AD9">
        <v>185.47200000000001</v>
      </c>
      <c r="AE9">
        <v>0.06</v>
      </c>
      <c r="AF9">
        <v>1996</v>
      </c>
      <c r="AG9">
        <v>4869</v>
      </c>
      <c r="AH9">
        <v>5086</v>
      </c>
      <c r="AI9">
        <v>5313</v>
      </c>
      <c r="AJ9" s="9">
        <f>(AF9-exterior_study!AF9)/exterior_study!AF9</f>
        <v>-3.294573643410853E-2</v>
      </c>
      <c r="AK9" s="9">
        <f>(AG9-exterior_study!AG9)/exterior_study!AG9</f>
        <v>-2.3465703971119134E-2</v>
      </c>
      <c r="AL9" s="9">
        <f>(AH9-exterior_study!AH9)/exterior_study!AH9</f>
        <v>-2.2487026715356524E-2</v>
      </c>
      <c r="AM9" s="9">
        <f>(AI9-exterior_study!AI9)/exterior_study!AI9</f>
        <v>-2.1366734205194325E-2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5.7600000000000004E-3</v>
      </c>
      <c r="Q10">
        <v>4.7600000000000003E-3</v>
      </c>
      <c r="R10">
        <v>9.9100000000000004E-3</v>
      </c>
      <c r="S10">
        <v>3.79E-3</v>
      </c>
      <c r="T10">
        <v>2.5100000000000001E-3</v>
      </c>
      <c r="U10">
        <v>3.1900000000000001E-3</v>
      </c>
      <c r="V10">
        <v>3.3500000000000001E-3</v>
      </c>
      <c r="W10">
        <v>7.9699999999999997E-3</v>
      </c>
      <c r="X10">
        <v>7.9699999999999997E-3</v>
      </c>
      <c r="Y10">
        <v>2.5100000000000001E-3</v>
      </c>
      <c r="Z10">
        <v>2.5100000000000001E-3</v>
      </c>
      <c r="AA10">
        <v>2.5100000000000001E-3</v>
      </c>
      <c r="AB10">
        <v>0.47460171568627452</v>
      </c>
      <c r="AC10">
        <v>4.3637293349469397</v>
      </c>
      <c r="AD10">
        <v>185.47200000000001</v>
      </c>
      <c r="AE10">
        <v>6.5000000000000002E-2</v>
      </c>
      <c r="AF10">
        <v>1912</v>
      </c>
      <c r="AG10">
        <v>4495</v>
      </c>
      <c r="AH10">
        <v>4695</v>
      </c>
      <c r="AI10">
        <v>4904</v>
      </c>
      <c r="AJ10" s="9">
        <f>(AF10-exterior_study!AF10)/exterior_study!AF10</f>
        <v>-3.3855482566953005E-2</v>
      </c>
      <c r="AK10" s="9">
        <f>(AG10-exterior_study!AG10)/exterior_study!AG10</f>
        <v>-2.3462958939821855E-2</v>
      </c>
      <c r="AL10" s="9">
        <f>(AH10-exterior_study!AH10)/exterior_study!AH10</f>
        <v>-2.2485946283572766E-2</v>
      </c>
      <c r="AM10" s="9">
        <f>(AI10-exterior_study!AI10)/exterior_study!AI10</f>
        <v>-2.1353023348633007E-2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5.7600000000000004E-3</v>
      </c>
      <c r="Q11">
        <v>4.7600000000000003E-3</v>
      </c>
      <c r="R11">
        <v>9.9100000000000004E-3</v>
      </c>
      <c r="S11">
        <v>3.79E-3</v>
      </c>
      <c r="T11">
        <v>2.5100000000000001E-3</v>
      </c>
      <c r="U11">
        <v>3.1900000000000001E-3</v>
      </c>
      <c r="V11">
        <v>3.3500000000000001E-3</v>
      </c>
      <c r="W11">
        <v>7.9699999999999997E-3</v>
      </c>
      <c r="X11">
        <v>7.9699999999999997E-3</v>
      </c>
      <c r="Y11">
        <v>2.5100000000000001E-3</v>
      </c>
      <c r="Z11">
        <v>2.5100000000000001E-3</v>
      </c>
      <c r="AA11">
        <v>2.5100000000000001E-3</v>
      </c>
      <c r="AB11">
        <v>0.47460171568627452</v>
      </c>
      <c r="AC11">
        <v>4.3637293349469397</v>
      </c>
      <c r="AD11">
        <v>185.47200000000001</v>
      </c>
      <c r="AE11">
        <v>7.0000000000000007E-2</v>
      </c>
      <c r="AF11">
        <v>1834</v>
      </c>
      <c r="AG11">
        <v>4174</v>
      </c>
      <c r="AH11">
        <v>4359</v>
      </c>
      <c r="AI11">
        <v>4554</v>
      </c>
      <c r="AJ11" s="9">
        <f>(AF11-exterior_study!AF11)/exterior_study!AF11</f>
        <v>-3.4736842105263156E-2</v>
      </c>
      <c r="AK11" s="9">
        <f>(AG11-exterior_study!AG11)/exterior_study!AG11</f>
        <v>-2.3397285914833879E-2</v>
      </c>
      <c r="AL11" s="9">
        <f>(AH11-exterior_study!AH11)/exterior_study!AH11</f>
        <v>-2.2426553038797935E-2</v>
      </c>
      <c r="AM11" s="9">
        <f>(AI11-exterior_study!AI11)/exterior_study!AI11</f>
        <v>-2.1276595744680851E-2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5.7000000000000002E-3</v>
      </c>
      <c r="Q12">
        <v>4.7099999999999998E-3</v>
      </c>
      <c r="R12">
        <v>9.8099999999999993E-3</v>
      </c>
      <c r="S12">
        <v>3.7499999999999999E-3</v>
      </c>
      <c r="T12">
        <v>2.5100000000000001E-3</v>
      </c>
      <c r="U12">
        <v>3.15E-3</v>
      </c>
      <c r="V12">
        <v>3.31E-3</v>
      </c>
      <c r="W12">
        <v>7.8799999999999999E-3</v>
      </c>
      <c r="X12">
        <v>7.8799999999999999E-3</v>
      </c>
      <c r="Y12">
        <v>2.5100000000000001E-3</v>
      </c>
      <c r="Z12">
        <v>2.5100000000000001E-3</v>
      </c>
      <c r="AA12">
        <v>2.5100000000000001E-3</v>
      </c>
      <c r="AB12">
        <v>0.47412854030501089</v>
      </c>
      <c r="AC12">
        <v>4.8206643782001803</v>
      </c>
      <c r="AD12">
        <v>185.47200000000001</v>
      </c>
      <c r="AE12">
        <v>0.03</v>
      </c>
      <c r="AF12">
        <v>2353</v>
      </c>
      <c r="AG12">
        <v>8845</v>
      </c>
      <c r="AH12">
        <v>9282</v>
      </c>
      <c r="AI12">
        <v>9741</v>
      </c>
      <c r="AJ12" s="9">
        <f>(AF12-exterior_study!AF12)/exterior_study!AF12</f>
        <v>-2.7685950413223141E-2</v>
      </c>
      <c r="AK12" s="9">
        <f>(AG12-exterior_study!AG12)/exterior_study!AG12</f>
        <v>-2.4376792411206705E-2</v>
      </c>
      <c r="AL12" s="9">
        <f>(AH12-exterior_study!AH12)/exterior_study!AH12</f>
        <v>-2.3153020416754367E-2</v>
      </c>
      <c r="AM12" s="9">
        <f>(AI12-exterior_study!AI12)/exterior_study!AI12</f>
        <v>-2.188974796666332E-2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5.7000000000000002E-3</v>
      </c>
      <c r="Q13">
        <v>4.7099999999999998E-3</v>
      </c>
      <c r="R13">
        <v>9.8099999999999993E-3</v>
      </c>
      <c r="S13">
        <v>3.7499999999999999E-3</v>
      </c>
      <c r="T13">
        <v>2.5100000000000001E-3</v>
      </c>
      <c r="U13">
        <v>3.15E-3</v>
      </c>
      <c r="V13">
        <v>3.31E-3</v>
      </c>
      <c r="W13">
        <v>7.8799999999999999E-3</v>
      </c>
      <c r="X13">
        <v>7.8799999999999999E-3</v>
      </c>
      <c r="Y13">
        <v>2.5100000000000001E-3</v>
      </c>
      <c r="Z13">
        <v>2.5100000000000001E-3</v>
      </c>
      <c r="AA13">
        <v>2.5100000000000001E-3</v>
      </c>
      <c r="AB13">
        <v>0.47412854030501089</v>
      </c>
      <c r="AC13">
        <v>4.8206643782001803</v>
      </c>
      <c r="AD13">
        <v>185.47200000000001</v>
      </c>
      <c r="AE13">
        <v>3.5000000000000003E-2</v>
      </c>
      <c r="AF13">
        <v>2232</v>
      </c>
      <c r="AG13">
        <v>7582</v>
      </c>
      <c r="AH13">
        <v>7956</v>
      </c>
      <c r="AI13">
        <v>8349</v>
      </c>
      <c r="AJ13" s="9">
        <f>(AF13-exterior_study!AF13)/exterior_study!AF13</f>
        <v>-2.8720626631853787E-2</v>
      </c>
      <c r="AK13" s="9">
        <f>(AG13-exterior_study!AG13)/exterior_study!AG13</f>
        <v>-2.4321194183502766E-2</v>
      </c>
      <c r="AL13" s="9">
        <f>(AH13-exterior_study!AH13)/exterior_study!AH13</f>
        <v>-2.3204419889502764E-2</v>
      </c>
      <c r="AM13" s="9">
        <f>(AI13-exterior_study!AI13)/exterior_study!AI13</f>
        <v>-2.2021787513177932E-2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5.7000000000000002E-3</v>
      </c>
      <c r="Q14">
        <v>4.7099999999999998E-3</v>
      </c>
      <c r="R14">
        <v>9.8099999999999993E-3</v>
      </c>
      <c r="S14">
        <v>3.7499999999999999E-3</v>
      </c>
      <c r="T14">
        <v>2.5100000000000001E-3</v>
      </c>
      <c r="U14">
        <v>3.15E-3</v>
      </c>
      <c r="V14">
        <v>3.31E-3</v>
      </c>
      <c r="W14">
        <v>7.8799999999999999E-3</v>
      </c>
      <c r="X14">
        <v>7.8799999999999999E-3</v>
      </c>
      <c r="Y14">
        <v>2.5100000000000001E-3</v>
      </c>
      <c r="Z14">
        <v>2.5100000000000001E-3</v>
      </c>
      <c r="AA14">
        <v>2.5100000000000001E-3</v>
      </c>
      <c r="AB14">
        <v>0.47412854030501089</v>
      </c>
      <c r="AC14">
        <v>4.8206643782001803</v>
      </c>
      <c r="AD14">
        <v>185.47200000000001</v>
      </c>
      <c r="AE14">
        <v>0.04</v>
      </c>
      <c r="AF14">
        <v>2120</v>
      </c>
      <c r="AG14">
        <v>6634</v>
      </c>
      <c r="AH14">
        <v>6962</v>
      </c>
      <c r="AI14">
        <v>7305</v>
      </c>
      <c r="AJ14" s="9">
        <f>(AF14-exterior_study!AF14)/exterior_study!AF14</f>
        <v>-2.9748283752860413E-2</v>
      </c>
      <c r="AK14" s="9">
        <f>(AG14-exterior_study!AG14)/exterior_study!AG14</f>
        <v>-2.426827474628622E-2</v>
      </c>
      <c r="AL14" s="9">
        <f>(AH14-exterior_study!AH14)/exterior_study!AH14</f>
        <v>-2.3151396099340537E-2</v>
      </c>
      <c r="AM14" s="9">
        <f>(AI14-exterior_study!AI14)/exterior_study!AI14</f>
        <v>-2.1957424019279689E-2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5.7000000000000002E-3</v>
      </c>
      <c r="Q15">
        <v>4.7099999999999998E-3</v>
      </c>
      <c r="R15">
        <v>9.8099999999999993E-3</v>
      </c>
      <c r="S15">
        <v>3.7499999999999999E-3</v>
      </c>
      <c r="T15">
        <v>2.5100000000000001E-3</v>
      </c>
      <c r="U15">
        <v>3.15E-3</v>
      </c>
      <c r="V15">
        <v>3.31E-3</v>
      </c>
      <c r="W15">
        <v>7.8799999999999999E-3</v>
      </c>
      <c r="X15">
        <v>7.8799999999999999E-3</v>
      </c>
      <c r="Y15">
        <v>2.5100000000000001E-3</v>
      </c>
      <c r="Z15">
        <v>2.5100000000000001E-3</v>
      </c>
      <c r="AA15">
        <v>2.5100000000000001E-3</v>
      </c>
      <c r="AB15">
        <v>0.47412854030501089</v>
      </c>
      <c r="AC15">
        <v>4.8206643782001803</v>
      </c>
      <c r="AD15">
        <v>185.47200000000001</v>
      </c>
      <c r="AE15">
        <v>4.4999999999999998E-2</v>
      </c>
      <c r="AF15">
        <v>2016</v>
      </c>
      <c r="AG15">
        <v>5897</v>
      </c>
      <c r="AH15">
        <v>6188</v>
      </c>
      <c r="AI15">
        <v>6494</v>
      </c>
      <c r="AJ15" s="9">
        <f>(AF15-exterior_study!AF15)/exterior_study!AF15</f>
        <v>-3.0769230769230771E-2</v>
      </c>
      <c r="AK15" s="9">
        <f>(AG15-exterior_study!AG15)/exterior_study!AG15</f>
        <v>-2.4321641297154202E-2</v>
      </c>
      <c r="AL15" s="9">
        <f>(AH15-exterior_study!AH15)/exterior_study!AH15</f>
        <v>-2.3204419889502764E-2</v>
      </c>
      <c r="AM15" s="9">
        <f>(AI15-exterior_study!AI15)/exterior_study!AI15</f>
        <v>-2.1987951807228914E-2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5.7000000000000002E-3</v>
      </c>
      <c r="Q16">
        <v>4.7099999999999998E-3</v>
      </c>
      <c r="R16">
        <v>9.8099999999999993E-3</v>
      </c>
      <c r="S16">
        <v>3.7499999999999999E-3</v>
      </c>
      <c r="T16">
        <v>2.5100000000000001E-3</v>
      </c>
      <c r="U16">
        <v>3.15E-3</v>
      </c>
      <c r="V16">
        <v>3.31E-3</v>
      </c>
      <c r="W16">
        <v>7.8799999999999999E-3</v>
      </c>
      <c r="X16">
        <v>7.8799999999999999E-3</v>
      </c>
      <c r="Y16">
        <v>2.5100000000000001E-3</v>
      </c>
      <c r="Z16">
        <v>2.5100000000000001E-3</v>
      </c>
      <c r="AA16">
        <v>2.5100000000000001E-3</v>
      </c>
      <c r="AB16">
        <v>0.47412854030501089</v>
      </c>
      <c r="AC16">
        <v>4.8206643782001803</v>
      </c>
      <c r="AD16">
        <v>185.47200000000001</v>
      </c>
      <c r="AE16">
        <v>0.05</v>
      </c>
      <c r="AF16">
        <v>1919</v>
      </c>
      <c r="AG16">
        <v>5307</v>
      </c>
      <c r="AH16">
        <v>5569</v>
      </c>
      <c r="AI16">
        <v>5844</v>
      </c>
      <c r="AJ16" s="9">
        <f>(AF16-exterior_study!AF16)/exterior_study!AF16</f>
        <v>-3.1786074672048435E-2</v>
      </c>
      <c r="AK16" s="9">
        <f>(AG16-exterior_study!AG16)/exterior_study!AG16</f>
        <v>-2.4269167126309985E-2</v>
      </c>
      <c r="AL16" s="9">
        <f>(AH16-exterior_study!AH16)/exterior_study!AH16</f>
        <v>-2.3153832660936676E-2</v>
      </c>
      <c r="AM16" s="9">
        <f>(AI16-exterior_study!AI16)/exterior_study!AI16</f>
        <v>-2.2088353413654619E-2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5.7000000000000002E-3</v>
      </c>
      <c r="Q17">
        <v>4.7099999999999998E-3</v>
      </c>
      <c r="R17">
        <v>9.8099999999999993E-3</v>
      </c>
      <c r="S17">
        <v>3.7499999999999999E-3</v>
      </c>
      <c r="T17">
        <v>2.5100000000000001E-3</v>
      </c>
      <c r="U17">
        <v>3.15E-3</v>
      </c>
      <c r="V17">
        <v>3.31E-3</v>
      </c>
      <c r="W17">
        <v>7.8799999999999999E-3</v>
      </c>
      <c r="X17">
        <v>7.8799999999999999E-3</v>
      </c>
      <c r="Y17">
        <v>2.5100000000000001E-3</v>
      </c>
      <c r="Z17">
        <v>2.5100000000000001E-3</v>
      </c>
      <c r="AA17">
        <v>2.5100000000000001E-3</v>
      </c>
      <c r="AB17">
        <v>0.47412854030501089</v>
      </c>
      <c r="AC17">
        <v>4.8206643782001803</v>
      </c>
      <c r="AD17">
        <v>185.47200000000001</v>
      </c>
      <c r="AE17">
        <v>5.5E-2</v>
      </c>
      <c r="AF17">
        <v>1829</v>
      </c>
      <c r="AG17">
        <v>4825</v>
      </c>
      <c r="AH17">
        <v>5063</v>
      </c>
      <c r="AI17">
        <v>5313</v>
      </c>
      <c r="AJ17" s="9">
        <f>(AF17-exterior_study!AF17)/exterior_study!AF17</f>
        <v>-3.2786885245901641E-2</v>
      </c>
      <c r="AK17" s="9">
        <f>(AG17-exterior_study!AG17)/exterior_study!AG17</f>
        <v>-2.4266936299292215E-2</v>
      </c>
      <c r="AL17" s="9">
        <f>(AH17-exterior_study!AH17)/exterior_study!AH17</f>
        <v>-2.3152614316033184E-2</v>
      </c>
      <c r="AM17" s="9">
        <f>(AI17-exterior_study!AI17)/exterior_study!AI17</f>
        <v>-2.1907216494845359E-2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5.7000000000000002E-3</v>
      </c>
      <c r="Q18">
        <v>4.7099999999999998E-3</v>
      </c>
      <c r="R18">
        <v>9.8099999999999993E-3</v>
      </c>
      <c r="S18">
        <v>3.7499999999999999E-3</v>
      </c>
      <c r="T18">
        <v>2.5100000000000001E-3</v>
      </c>
      <c r="U18">
        <v>3.15E-3</v>
      </c>
      <c r="V18">
        <v>3.31E-3</v>
      </c>
      <c r="W18">
        <v>7.8799999999999999E-3</v>
      </c>
      <c r="X18">
        <v>7.8799999999999999E-3</v>
      </c>
      <c r="Y18">
        <v>2.5100000000000001E-3</v>
      </c>
      <c r="Z18">
        <v>2.5100000000000001E-3</v>
      </c>
      <c r="AA18">
        <v>2.5100000000000001E-3</v>
      </c>
      <c r="AB18">
        <v>0.47412854030501089</v>
      </c>
      <c r="AC18">
        <v>4.8206643782001803</v>
      </c>
      <c r="AD18">
        <v>185.47200000000001</v>
      </c>
      <c r="AE18">
        <v>0.06</v>
      </c>
      <c r="AF18">
        <v>1745</v>
      </c>
      <c r="AG18">
        <v>4423</v>
      </c>
      <c r="AH18">
        <v>4641</v>
      </c>
      <c r="AI18">
        <v>4870</v>
      </c>
      <c r="AJ18" s="9">
        <f>(AF18-exterior_study!AF18)/exterior_study!AF18</f>
        <v>-3.3776301218161685E-2</v>
      </c>
      <c r="AK18" s="9">
        <f>(AG18-exterior_study!AG18)/exterior_study!AG18</f>
        <v>-2.4266490183101699E-2</v>
      </c>
      <c r="AL18" s="9">
        <f>(AH18-exterior_study!AH18)/exterior_study!AH18</f>
        <v>-2.3153020416754367E-2</v>
      </c>
      <c r="AM18" s="9">
        <f>(AI18-exterior_study!AI18)/exterior_study!AI18</f>
        <v>-2.2088353413654619E-2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5.7000000000000002E-3</v>
      </c>
      <c r="Q19">
        <v>4.7099999999999998E-3</v>
      </c>
      <c r="R19">
        <v>9.8099999999999993E-3</v>
      </c>
      <c r="S19">
        <v>3.7499999999999999E-3</v>
      </c>
      <c r="T19">
        <v>2.5100000000000001E-3</v>
      </c>
      <c r="U19">
        <v>3.15E-3</v>
      </c>
      <c r="V19">
        <v>3.31E-3</v>
      </c>
      <c r="W19">
        <v>7.8799999999999999E-3</v>
      </c>
      <c r="X19">
        <v>7.8799999999999999E-3</v>
      </c>
      <c r="Y19">
        <v>2.5100000000000001E-3</v>
      </c>
      <c r="Z19">
        <v>2.5100000000000001E-3</v>
      </c>
      <c r="AA19">
        <v>2.5100000000000001E-3</v>
      </c>
      <c r="AB19">
        <v>0.47412854030501089</v>
      </c>
      <c r="AC19">
        <v>4.8206643782001803</v>
      </c>
      <c r="AD19">
        <v>185.47200000000001</v>
      </c>
      <c r="AE19">
        <v>6.5000000000000002E-2</v>
      </c>
      <c r="AF19">
        <v>1667</v>
      </c>
      <c r="AG19">
        <v>4083</v>
      </c>
      <c r="AH19">
        <v>4284</v>
      </c>
      <c r="AI19">
        <v>4496</v>
      </c>
      <c r="AJ19" s="9">
        <f>(AF19-exterior_study!AF19)/exterior_study!AF19</f>
        <v>-3.4183082271147164E-2</v>
      </c>
      <c r="AK19" s="9">
        <f>(AG19-exterior_study!AG19)/exterior_study!AG19</f>
        <v>-2.4139579349904398E-2</v>
      </c>
      <c r="AL19" s="9">
        <f>(AH19-exterior_study!AH19)/exterior_study!AH19</f>
        <v>-2.3255813953488372E-2</v>
      </c>
      <c r="AM19" s="9">
        <f>(AI19-exterior_study!AI19)/exterior_study!AI19</f>
        <v>-2.1970850554709594E-2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5.7000000000000002E-3</v>
      </c>
      <c r="Q20">
        <v>4.7099999999999998E-3</v>
      </c>
      <c r="R20">
        <v>9.8099999999999993E-3</v>
      </c>
      <c r="S20">
        <v>3.7499999999999999E-3</v>
      </c>
      <c r="T20">
        <v>2.5100000000000001E-3</v>
      </c>
      <c r="U20">
        <v>3.15E-3</v>
      </c>
      <c r="V20">
        <v>3.31E-3</v>
      </c>
      <c r="W20">
        <v>7.8799999999999999E-3</v>
      </c>
      <c r="X20">
        <v>7.8799999999999999E-3</v>
      </c>
      <c r="Y20">
        <v>2.5100000000000001E-3</v>
      </c>
      <c r="Z20">
        <v>2.5100000000000001E-3</v>
      </c>
      <c r="AA20">
        <v>2.5100000000000001E-3</v>
      </c>
      <c r="AB20">
        <v>0.47412854030501089</v>
      </c>
      <c r="AC20">
        <v>4.8206643782001803</v>
      </c>
      <c r="AD20">
        <v>185.47200000000001</v>
      </c>
      <c r="AE20">
        <v>7.0000000000000007E-2</v>
      </c>
      <c r="AF20">
        <v>1594</v>
      </c>
      <c r="AG20">
        <v>3791</v>
      </c>
      <c r="AH20">
        <v>3978</v>
      </c>
      <c r="AI20">
        <v>4175</v>
      </c>
      <c r="AJ20" s="9">
        <f>(AF20-exterior_study!AF20)/exterior_study!AF20</f>
        <v>-3.5108958837772396E-2</v>
      </c>
      <c r="AK20" s="9">
        <f>(AG20-exterior_study!AG20)/exterior_study!AG20</f>
        <v>-2.4195624195624196E-2</v>
      </c>
      <c r="AL20" s="9">
        <f>(AH20-exterior_study!AH20)/exterior_study!AH20</f>
        <v>-2.3084479371316306E-2</v>
      </c>
      <c r="AM20" s="9">
        <f>(AI20-exterior_study!AI20)/exterior_study!AI20</f>
        <v>-2.1790065604498594E-2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5.6499999999999996E-3</v>
      </c>
      <c r="Q21">
        <v>4.6699999999999997E-3</v>
      </c>
      <c r="R21">
        <v>9.7099999999999999E-3</v>
      </c>
      <c r="S21">
        <v>3.7100000000000002E-3</v>
      </c>
      <c r="T21">
        <v>2.5100000000000001E-3</v>
      </c>
      <c r="U21">
        <v>3.13E-3</v>
      </c>
      <c r="V21">
        <v>3.2799999999999999E-3</v>
      </c>
      <c r="W21">
        <v>7.79E-3</v>
      </c>
      <c r="X21">
        <v>7.79E-3</v>
      </c>
      <c r="Y21">
        <v>2.5100000000000001E-3</v>
      </c>
      <c r="Z21">
        <v>2.5100000000000001E-3</v>
      </c>
      <c r="AA21">
        <v>2.5100000000000001E-3</v>
      </c>
      <c r="AB21">
        <v>0.47383620983115471</v>
      </c>
      <c r="AC21">
        <v>4.8191780255882346</v>
      </c>
      <c r="AD21">
        <v>185.47200000000001</v>
      </c>
      <c r="AE21">
        <v>0.03</v>
      </c>
      <c r="AF21">
        <v>2353</v>
      </c>
      <c r="AG21">
        <v>8845</v>
      </c>
      <c r="AH21">
        <v>9282</v>
      </c>
      <c r="AI21">
        <v>9741</v>
      </c>
      <c r="AJ21" s="9">
        <f>(AF21-exterior_study!AF21)/exterior_study!AF21</f>
        <v>-3.0090684253915912E-2</v>
      </c>
      <c r="AK21" s="9">
        <f>(AG21-exterior_study!AG21)/exterior_study!AG21</f>
        <v>-2.6417171161254815E-2</v>
      </c>
      <c r="AL21" s="9">
        <f>(AH21-exterior_study!AH21)/exterior_study!AH21</f>
        <v>-2.5102405209536813E-2</v>
      </c>
      <c r="AM21" s="9">
        <f>(AI21-exterior_study!AI21)/exterior_study!AI21</f>
        <v>-2.3752254960914012E-2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5.6499999999999996E-3</v>
      </c>
      <c r="Q22">
        <v>4.6699999999999997E-3</v>
      </c>
      <c r="R22">
        <v>9.7099999999999999E-3</v>
      </c>
      <c r="S22">
        <v>3.7100000000000002E-3</v>
      </c>
      <c r="T22">
        <v>2.5100000000000001E-3</v>
      </c>
      <c r="U22">
        <v>3.13E-3</v>
      </c>
      <c r="V22">
        <v>3.2799999999999999E-3</v>
      </c>
      <c r="W22">
        <v>7.79E-3</v>
      </c>
      <c r="X22">
        <v>7.79E-3</v>
      </c>
      <c r="Y22">
        <v>2.5100000000000001E-3</v>
      </c>
      <c r="Z22">
        <v>2.5100000000000001E-3</v>
      </c>
      <c r="AA22">
        <v>2.5100000000000001E-3</v>
      </c>
      <c r="AB22">
        <v>0.47383620983115471</v>
      </c>
      <c r="AC22">
        <v>4.8191780255882346</v>
      </c>
      <c r="AD22">
        <v>185.47200000000001</v>
      </c>
      <c r="AE22">
        <v>3.5000000000000003E-2</v>
      </c>
      <c r="AF22">
        <v>2232</v>
      </c>
      <c r="AG22">
        <v>7582</v>
      </c>
      <c r="AH22">
        <v>7956</v>
      </c>
      <c r="AI22">
        <v>8349</v>
      </c>
      <c r="AJ22" s="9">
        <f>(AF22-exterior_study!AF22)/exterior_study!AF22</f>
        <v>-3.125E-2</v>
      </c>
      <c r="AK22" s="9">
        <f>(AG22-exterior_study!AG22)/exterior_study!AG22</f>
        <v>-2.6325927828432003E-2</v>
      </c>
      <c r="AL22" s="9">
        <f>(AH22-exterior_study!AH22)/exterior_study!AH22</f>
        <v>-2.5119470653106237E-2</v>
      </c>
      <c r="AM22" s="9">
        <f>(AI22-exterior_study!AI22)/exterior_study!AI22</f>
        <v>-2.3737137511693172E-2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5.6499999999999996E-3</v>
      </c>
      <c r="Q23">
        <v>4.6699999999999997E-3</v>
      </c>
      <c r="R23">
        <v>9.7099999999999999E-3</v>
      </c>
      <c r="S23">
        <v>3.7100000000000002E-3</v>
      </c>
      <c r="T23">
        <v>2.5100000000000001E-3</v>
      </c>
      <c r="U23">
        <v>3.13E-3</v>
      </c>
      <c r="V23">
        <v>3.2799999999999999E-3</v>
      </c>
      <c r="W23">
        <v>7.79E-3</v>
      </c>
      <c r="X23">
        <v>7.79E-3</v>
      </c>
      <c r="Y23">
        <v>2.5100000000000001E-3</v>
      </c>
      <c r="Z23">
        <v>2.5100000000000001E-3</v>
      </c>
      <c r="AA23">
        <v>2.5100000000000001E-3</v>
      </c>
      <c r="AB23">
        <v>0.47383620983115471</v>
      </c>
      <c r="AC23">
        <v>4.8191780255882346</v>
      </c>
      <c r="AD23">
        <v>185.47200000000001</v>
      </c>
      <c r="AE23">
        <v>0.04</v>
      </c>
      <c r="AF23">
        <v>2120</v>
      </c>
      <c r="AG23">
        <v>6634</v>
      </c>
      <c r="AH23">
        <v>6962</v>
      </c>
      <c r="AI23">
        <v>7305</v>
      </c>
      <c r="AJ23" s="9">
        <f>(AF23-exterior_study!AF23)/exterior_study!AF23</f>
        <v>-3.2405294386125057E-2</v>
      </c>
      <c r="AK23" s="9">
        <f>(AG23-exterior_study!AG23)/exterior_study!AG23</f>
        <v>-2.6273301042125347E-2</v>
      </c>
      <c r="AL23" s="9">
        <f>(AH23-exterior_study!AH23)/exterior_study!AH23</f>
        <v>-2.5066517294496569E-2</v>
      </c>
      <c r="AM23" s="9">
        <f>(AI23-exterior_study!AI23)/exterior_study!AI23</f>
        <v>-2.3787251102498998E-2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5.6499999999999996E-3</v>
      </c>
      <c r="Q24">
        <v>4.6699999999999997E-3</v>
      </c>
      <c r="R24">
        <v>9.7099999999999999E-3</v>
      </c>
      <c r="S24">
        <v>3.7100000000000002E-3</v>
      </c>
      <c r="T24">
        <v>2.5100000000000001E-3</v>
      </c>
      <c r="U24">
        <v>3.13E-3</v>
      </c>
      <c r="V24">
        <v>3.2799999999999999E-3</v>
      </c>
      <c r="W24">
        <v>7.79E-3</v>
      </c>
      <c r="X24">
        <v>7.79E-3</v>
      </c>
      <c r="Y24">
        <v>2.5100000000000001E-3</v>
      </c>
      <c r="Z24">
        <v>2.5100000000000001E-3</v>
      </c>
      <c r="AA24">
        <v>2.5100000000000001E-3</v>
      </c>
      <c r="AB24">
        <v>0.47383620983115471</v>
      </c>
      <c r="AC24">
        <v>4.8191780255882346</v>
      </c>
      <c r="AD24">
        <v>185.47200000000001</v>
      </c>
      <c r="AE24">
        <v>4.4999999999999998E-2</v>
      </c>
      <c r="AF24">
        <v>2016</v>
      </c>
      <c r="AG24">
        <v>5897</v>
      </c>
      <c r="AH24">
        <v>6188</v>
      </c>
      <c r="AI24">
        <v>6494</v>
      </c>
      <c r="AJ24" s="9">
        <f>(AF24-exterior_study!AF24)/exterior_study!AF24</f>
        <v>-3.3557046979865772E-2</v>
      </c>
      <c r="AK24" s="9">
        <f>(AG24-exterior_study!AG24)/exterior_study!AG24</f>
        <v>-2.6254953764861293E-2</v>
      </c>
      <c r="AL24" s="9">
        <f>(AH24-exterior_study!AH24)/exterior_study!AH24</f>
        <v>-2.5051205293839609E-2</v>
      </c>
      <c r="AM24" s="9">
        <f>(AI24-exterior_study!AI24)/exterior_study!AI24</f>
        <v>-2.3752254960914012E-2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5.6499999999999996E-3</v>
      </c>
      <c r="Q25">
        <v>4.6699999999999997E-3</v>
      </c>
      <c r="R25">
        <v>9.7099999999999999E-3</v>
      </c>
      <c r="S25">
        <v>3.7100000000000002E-3</v>
      </c>
      <c r="T25">
        <v>2.5100000000000001E-3</v>
      </c>
      <c r="U25">
        <v>3.13E-3</v>
      </c>
      <c r="V25">
        <v>3.2799999999999999E-3</v>
      </c>
      <c r="W25">
        <v>7.79E-3</v>
      </c>
      <c r="X25">
        <v>7.79E-3</v>
      </c>
      <c r="Y25">
        <v>2.5100000000000001E-3</v>
      </c>
      <c r="Z25">
        <v>2.5100000000000001E-3</v>
      </c>
      <c r="AA25">
        <v>2.5100000000000001E-3</v>
      </c>
      <c r="AB25">
        <v>0.47383620983115471</v>
      </c>
      <c r="AC25">
        <v>4.8191780255882346</v>
      </c>
      <c r="AD25">
        <v>185.47200000000001</v>
      </c>
      <c r="AE25">
        <v>0.05</v>
      </c>
      <c r="AF25">
        <v>1919</v>
      </c>
      <c r="AG25">
        <v>5307</v>
      </c>
      <c r="AH25">
        <v>5569</v>
      </c>
      <c r="AI25">
        <v>5844</v>
      </c>
      <c r="AJ25" s="9">
        <f>(AF25-exterior_study!AF25)/exterior_study!AF25</f>
        <v>-3.470824949698189E-2</v>
      </c>
      <c r="AK25" s="9">
        <f>(AG25-exterior_study!AG25)/exterior_study!AG25</f>
        <v>-2.6417171161254815E-2</v>
      </c>
      <c r="AL25" s="9">
        <f>(AH25-exterior_study!AH25)/exterior_study!AH25</f>
        <v>-2.5035014005602242E-2</v>
      </c>
      <c r="AM25" s="9">
        <f>(AI25-exterior_study!AI25)/exterior_study!AI25</f>
        <v>-2.3885084349423751E-2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5.6499999999999996E-3</v>
      </c>
      <c r="Q26">
        <v>4.6699999999999997E-3</v>
      </c>
      <c r="R26">
        <v>9.7099999999999999E-3</v>
      </c>
      <c r="S26">
        <v>3.7100000000000002E-3</v>
      </c>
      <c r="T26">
        <v>2.5100000000000001E-3</v>
      </c>
      <c r="U26">
        <v>3.13E-3</v>
      </c>
      <c r="V26">
        <v>3.2799999999999999E-3</v>
      </c>
      <c r="W26">
        <v>7.79E-3</v>
      </c>
      <c r="X26">
        <v>7.79E-3</v>
      </c>
      <c r="Y26">
        <v>2.5100000000000001E-3</v>
      </c>
      <c r="Z26">
        <v>2.5100000000000001E-3</v>
      </c>
      <c r="AA26">
        <v>2.5100000000000001E-3</v>
      </c>
      <c r="AB26">
        <v>0.47383620983115471</v>
      </c>
      <c r="AC26">
        <v>4.8191780255882346</v>
      </c>
      <c r="AD26">
        <v>185.47200000000001</v>
      </c>
      <c r="AE26">
        <v>5.5E-2</v>
      </c>
      <c r="AF26">
        <v>1829</v>
      </c>
      <c r="AG26">
        <v>4825</v>
      </c>
      <c r="AH26">
        <v>5063</v>
      </c>
      <c r="AI26">
        <v>5313</v>
      </c>
      <c r="AJ26" s="9">
        <f>(AF26-exterior_study!AF26)/exterior_study!AF26</f>
        <v>-3.5337552742616032E-2</v>
      </c>
      <c r="AK26" s="9">
        <f>(AG26-exterior_study!AG26)/exterior_study!AG26</f>
        <v>-2.6236125126135216E-2</v>
      </c>
      <c r="AL26" s="9">
        <f>(AH26-exterior_study!AH26)/exterior_study!AH26</f>
        <v>-2.503369921047564E-2</v>
      </c>
      <c r="AM26" s="9">
        <f>(AI26-exterior_study!AI26)/exterior_study!AI26</f>
        <v>-2.3704520396912898E-2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5.6499999999999996E-3</v>
      </c>
      <c r="Q27">
        <v>4.6699999999999997E-3</v>
      </c>
      <c r="R27">
        <v>9.7099999999999999E-3</v>
      </c>
      <c r="S27">
        <v>3.7100000000000002E-3</v>
      </c>
      <c r="T27">
        <v>2.5100000000000001E-3</v>
      </c>
      <c r="U27">
        <v>3.13E-3</v>
      </c>
      <c r="V27">
        <v>3.2799999999999999E-3</v>
      </c>
      <c r="W27">
        <v>7.79E-3</v>
      </c>
      <c r="X27">
        <v>7.79E-3</v>
      </c>
      <c r="Y27">
        <v>2.5100000000000001E-3</v>
      </c>
      <c r="Z27">
        <v>2.5100000000000001E-3</v>
      </c>
      <c r="AA27">
        <v>2.5100000000000001E-3</v>
      </c>
      <c r="AB27">
        <v>0.47383620983115471</v>
      </c>
      <c r="AC27">
        <v>4.8191780255882346</v>
      </c>
      <c r="AD27">
        <v>185.47200000000001</v>
      </c>
      <c r="AE27">
        <v>0.06</v>
      </c>
      <c r="AF27">
        <v>1745</v>
      </c>
      <c r="AG27">
        <v>4423</v>
      </c>
      <c r="AH27">
        <v>4641</v>
      </c>
      <c r="AI27">
        <v>4870</v>
      </c>
      <c r="AJ27" s="9">
        <f>(AF27-exterior_study!AF27)/exterior_study!AF27</f>
        <v>-3.6443953616786304E-2</v>
      </c>
      <c r="AK27" s="9">
        <f>(AG27-exterior_study!AG27)/exterior_study!AG27</f>
        <v>-2.6199911933069132E-2</v>
      </c>
      <c r="AL27" s="9">
        <f>(AH27-exterior_study!AH27)/exterior_study!AH27</f>
        <v>-2.5000000000000001E-2</v>
      </c>
      <c r="AM27" s="9">
        <f>(AI27-exterior_study!AI27)/exterior_study!AI27</f>
        <v>-2.385247544598116E-2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5.6499999999999996E-3</v>
      </c>
      <c r="Q28">
        <v>4.6699999999999997E-3</v>
      </c>
      <c r="R28">
        <v>9.7099999999999999E-3</v>
      </c>
      <c r="S28">
        <v>3.7100000000000002E-3</v>
      </c>
      <c r="T28">
        <v>2.5100000000000001E-3</v>
      </c>
      <c r="U28">
        <v>3.13E-3</v>
      </c>
      <c r="V28">
        <v>3.2799999999999999E-3</v>
      </c>
      <c r="W28">
        <v>7.79E-3</v>
      </c>
      <c r="X28">
        <v>7.79E-3</v>
      </c>
      <c r="Y28">
        <v>2.5100000000000001E-3</v>
      </c>
      <c r="Z28">
        <v>2.5100000000000001E-3</v>
      </c>
      <c r="AA28">
        <v>2.5100000000000001E-3</v>
      </c>
      <c r="AB28">
        <v>0.47383620983115471</v>
      </c>
      <c r="AC28">
        <v>4.8191780255882346</v>
      </c>
      <c r="AD28">
        <v>185.47200000000001</v>
      </c>
      <c r="AE28">
        <v>6.5000000000000002E-2</v>
      </c>
      <c r="AF28">
        <v>1667</v>
      </c>
      <c r="AG28">
        <v>4083</v>
      </c>
      <c r="AH28">
        <v>4284</v>
      </c>
      <c r="AI28">
        <v>4496</v>
      </c>
      <c r="AJ28" s="9">
        <f>(AF28-exterior_study!AF28)/exterior_study!AF28</f>
        <v>-3.6972848064702482E-2</v>
      </c>
      <c r="AK28" s="9">
        <f>(AG28-exterior_study!AG28)/exterior_study!AG28</f>
        <v>-2.6234199856904363E-2</v>
      </c>
      <c r="AL28" s="9">
        <f>(AH28-exterior_study!AH28)/exterior_study!AH28</f>
        <v>-2.5034137460172964E-2</v>
      </c>
      <c r="AM28" s="9">
        <f>(AI28-exterior_study!AI28)/exterior_study!AI28</f>
        <v>-2.3669923995656896E-2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5.6499999999999996E-3</v>
      </c>
      <c r="Q29">
        <v>4.6699999999999997E-3</v>
      </c>
      <c r="R29">
        <v>9.7099999999999999E-3</v>
      </c>
      <c r="S29">
        <v>3.7100000000000002E-3</v>
      </c>
      <c r="T29">
        <v>2.5100000000000001E-3</v>
      </c>
      <c r="U29">
        <v>3.13E-3</v>
      </c>
      <c r="V29">
        <v>3.2799999999999999E-3</v>
      </c>
      <c r="W29">
        <v>7.79E-3</v>
      </c>
      <c r="X29">
        <v>7.79E-3</v>
      </c>
      <c r="Y29">
        <v>2.5100000000000001E-3</v>
      </c>
      <c r="Z29">
        <v>2.5100000000000001E-3</v>
      </c>
      <c r="AA29">
        <v>2.5100000000000001E-3</v>
      </c>
      <c r="AB29">
        <v>0.47383620983115471</v>
      </c>
      <c r="AC29">
        <v>4.8191780255882346</v>
      </c>
      <c r="AD29">
        <v>185.47200000000001</v>
      </c>
      <c r="AE29">
        <v>7.0000000000000007E-2</v>
      </c>
      <c r="AF29">
        <v>1594</v>
      </c>
      <c r="AG29">
        <v>3791</v>
      </c>
      <c r="AH29">
        <v>3978</v>
      </c>
      <c r="AI29">
        <v>4175</v>
      </c>
      <c r="AJ29" s="9">
        <f>(AF29-exterior_study!AF29)/exterior_study!AF29</f>
        <v>-3.8020519010259504E-2</v>
      </c>
      <c r="AK29" s="9">
        <f>(AG29-exterior_study!AG29)/exterior_study!AG29</f>
        <v>-2.6200873362445413E-2</v>
      </c>
      <c r="AL29" s="9">
        <f>(AH29-exterior_study!AH29)/exterior_study!AH29</f>
        <v>-2.5000000000000001E-2</v>
      </c>
      <c r="AM29" s="9">
        <f>(AI29-exterior_study!AI29)/exterior_study!AI29</f>
        <v>-2.3620205799812909E-2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5.5900000000000004E-3</v>
      </c>
      <c r="Q30">
        <v>4.6299999999999996E-3</v>
      </c>
      <c r="R30">
        <v>9.6100000000000005E-3</v>
      </c>
      <c r="S30">
        <v>3.6900000000000001E-3</v>
      </c>
      <c r="T30">
        <v>2.5100000000000001E-3</v>
      </c>
      <c r="U30">
        <v>3.0899999999999999E-3</v>
      </c>
      <c r="V30">
        <v>3.2399999999999998E-3</v>
      </c>
      <c r="W30">
        <v>7.6899999999999998E-3</v>
      </c>
      <c r="X30">
        <v>7.6899999999999998E-3</v>
      </c>
      <c r="Y30">
        <v>2.5100000000000001E-3</v>
      </c>
      <c r="Z30">
        <v>2.5100000000000001E-3</v>
      </c>
      <c r="AA30">
        <v>2.5100000000000001E-3</v>
      </c>
      <c r="AB30">
        <v>0.47349707244008721</v>
      </c>
      <c r="AC30">
        <v>4.8174531088627868</v>
      </c>
      <c r="AD30">
        <v>185.47200000000001</v>
      </c>
      <c r="AE30">
        <v>0.03</v>
      </c>
      <c r="AF30">
        <v>2353</v>
      </c>
      <c r="AG30">
        <v>8845</v>
      </c>
      <c r="AH30">
        <v>9282</v>
      </c>
      <c r="AI30">
        <v>9741</v>
      </c>
      <c r="AJ30" s="9">
        <f>(AF30-exterior_study!AF30)/exterior_study!AF30</f>
        <v>-3.0090684253915912E-2</v>
      </c>
      <c r="AK30" s="9">
        <f>(AG30-exterior_study!AG30)/exterior_study!AG30</f>
        <v>-2.6417171161254815E-2</v>
      </c>
      <c r="AL30" s="9">
        <f>(AH30-exterior_study!AH30)/exterior_study!AH30</f>
        <v>-2.5102405209536813E-2</v>
      </c>
      <c r="AM30" s="9">
        <f>(AI30-exterior_study!AI30)/exterior_study!AI30</f>
        <v>-2.3752254960914012E-2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5.5900000000000004E-3</v>
      </c>
      <c r="Q31">
        <v>4.6299999999999996E-3</v>
      </c>
      <c r="R31">
        <v>9.6100000000000005E-3</v>
      </c>
      <c r="S31">
        <v>3.6900000000000001E-3</v>
      </c>
      <c r="T31">
        <v>2.5100000000000001E-3</v>
      </c>
      <c r="U31">
        <v>3.0899999999999999E-3</v>
      </c>
      <c r="V31">
        <v>3.2399999999999998E-3</v>
      </c>
      <c r="W31">
        <v>7.6899999999999998E-3</v>
      </c>
      <c r="X31">
        <v>7.6899999999999998E-3</v>
      </c>
      <c r="Y31">
        <v>2.5100000000000001E-3</v>
      </c>
      <c r="Z31">
        <v>2.5100000000000001E-3</v>
      </c>
      <c r="AA31">
        <v>2.5100000000000001E-3</v>
      </c>
      <c r="AB31">
        <v>0.47349707244008721</v>
      </c>
      <c r="AC31">
        <v>4.8174531088627868</v>
      </c>
      <c r="AD31">
        <v>185.47200000000001</v>
      </c>
      <c r="AE31">
        <v>3.5000000000000003E-2</v>
      </c>
      <c r="AF31">
        <v>2232</v>
      </c>
      <c r="AG31">
        <v>7582</v>
      </c>
      <c r="AH31">
        <v>7956</v>
      </c>
      <c r="AI31">
        <v>8349</v>
      </c>
      <c r="AJ31" s="9">
        <f>(AF31-exterior_study!AF31)/exterior_study!AF31</f>
        <v>-3.125E-2</v>
      </c>
      <c r="AK31" s="9">
        <f>(AG31-exterior_study!AG31)/exterior_study!AG31</f>
        <v>-2.6325927828432003E-2</v>
      </c>
      <c r="AL31" s="9">
        <f>(AH31-exterior_study!AH31)/exterior_study!AH31</f>
        <v>-2.5119470653106237E-2</v>
      </c>
      <c r="AM31" s="9">
        <f>(AI31-exterior_study!AI31)/exterior_study!AI31</f>
        <v>-2.3737137511693172E-2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5.5900000000000004E-3</v>
      </c>
      <c r="Q32">
        <v>4.6299999999999996E-3</v>
      </c>
      <c r="R32">
        <v>9.6100000000000005E-3</v>
      </c>
      <c r="S32">
        <v>3.6900000000000001E-3</v>
      </c>
      <c r="T32">
        <v>2.5100000000000001E-3</v>
      </c>
      <c r="U32">
        <v>3.0899999999999999E-3</v>
      </c>
      <c r="V32">
        <v>3.2399999999999998E-3</v>
      </c>
      <c r="W32">
        <v>7.6899999999999998E-3</v>
      </c>
      <c r="X32">
        <v>7.6899999999999998E-3</v>
      </c>
      <c r="Y32">
        <v>2.5100000000000001E-3</v>
      </c>
      <c r="Z32">
        <v>2.5100000000000001E-3</v>
      </c>
      <c r="AA32">
        <v>2.5100000000000001E-3</v>
      </c>
      <c r="AB32">
        <v>0.47349707244008721</v>
      </c>
      <c r="AC32">
        <v>4.8174531088627868</v>
      </c>
      <c r="AD32">
        <v>185.47200000000001</v>
      </c>
      <c r="AE32">
        <v>0.04</v>
      </c>
      <c r="AF32">
        <v>2120</v>
      </c>
      <c r="AG32">
        <v>6634</v>
      </c>
      <c r="AH32">
        <v>6962</v>
      </c>
      <c r="AI32">
        <v>7305</v>
      </c>
      <c r="AJ32" s="9">
        <f>(AF32-exterior_study!AF32)/exterior_study!AF32</f>
        <v>-3.2405294386125057E-2</v>
      </c>
      <c r="AK32" s="9">
        <f>(AG32-exterior_study!AG32)/exterior_study!AG32</f>
        <v>-2.6273301042125347E-2</v>
      </c>
      <c r="AL32" s="9">
        <f>(AH32-exterior_study!AH32)/exterior_study!AH32</f>
        <v>-2.5066517294496569E-2</v>
      </c>
      <c r="AM32" s="9">
        <f>(AI32-exterior_study!AI32)/exterior_study!AI32</f>
        <v>-2.3787251102498998E-2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5.5900000000000004E-3</v>
      </c>
      <c r="Q33">
        <v>4.6299999999999996E-3</v>
      </c>
      <c r="R33">
        <v>9.6100000000000005E-3</v>
      </c>
      <c r="S33">
        <v>3.6900000000000001E-3</v>
      </c>
      <c r="T33">
        <v>2.5100000000000001E-3</v>
      </c>
      <c r="U33">
        <v>3.0899999999999999E-3</v>
      </c>
      <c r="V33">
        <v>3.2399999999999998E-3</v>
      </c>
      <c r="W33">
        <v>7.6899999999999998E-3</v>
      </c>
      <c r="X33">
        <v>7.6899999999999998E-3</v>
      </c>
      <c r="Y33">
        <v>2.5100000000000001E-3</v>
      </c>
      <c r="Z33">
        <v>2.5100000000000001E-3</v>
      </c>
      <c r="AA33">
        <v>2.5100000000000001E-3</v>
      </c>
      <c r="AB33">
        <v>0.47349707244008721</v>
      </c>
      <c r="AC33">
        <v>4.8174531088627868</v>
      </c>
      <c r="AD33">
        <v>185.47200000000001</v>
      </c>
      <c r="AE33">
        <v>4.4999999999999998E-2</v>
      </c>
      <c r="AF33">
        <v>2016</v>
      </c>
      <c r="AG33">
        <v>5897</v>
      </c>
      <c r="AH33">
        <v>6188</v>
      </c>
      <c r="AI33">
        <v>6494</v>
      </c>
      <c r="AJ33" s="9">
        <f>(AF33-exterior_study!AF33)/exterior_study!AF33</f>
        <v>-3.3557046979865772E-2</v>
      </c>
      <c r="AK33" s="9">
        <f>(AG33-exterior_study!AG33)/exterior_study!AG33</f>
        <v>-2.6254953764861293E-2</v>
      </c>
      <c r="AL33" s="9">
        <f>(AH33-exterior_study!AH33)/exterior_study!AH33</f>
        <v>-2.5051205293839609E-2</v>
      </c>
      <c r="AM33" s="9">
        <f>(AI33-exterior_study!AI33)/exterior_study!AI33</f>
        <v>-2.3752254960914012E-2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5.5900000000000004E-3</v>
      </c>
      <c r="Q34">
        <v>4.6299999999999996E-3</v>
      </c>
      <c r="R34">
        <v>9.6100000000000005E-3</v>
      </c>
      <c r="S34">
        <v>3.6900000000000001E-3</v>
      </c>
      <c r="T34">
        <v>2.5100000000000001E-3</v>
      </c>
      <c r="U34">
        <v>3.0899999999999999E-3</v>
      </c>
      <c r="V34">
        <v>3.2399999999999998E-3</v>
      </c>
      <c r="W34">
        <v>7.6899999999999998E-3</v>
      </c>
      <c r="X34">
        <v>7.6899999999999998E-3</v>
      </c>
      <c r="Y34">
        <v>2.5100000000000001E-3</v>
      </c>
      <c r="Z34">
        <v>2.5100000000000001E-3</v>
      </c>
      <c r="AA34">
        <v>2.5100000000000001E-3</v>
      </c>
      <c r="AB34">
        <v>0.47349707244008721</v>
      </c>
      <c r="AC34">
        <v>4.8174531088627868</v>
      </c>
      <c r="AD34">
        <v>185.47200000000001</v>
      </c>
      <c r="AE34">
        <v>0.05</v>
      </c>
      <c r="AF34">
        <v>1919</v>
      </c>
      <c r="AG34">
        <v>5307</v>
      </c>
      <c r="AH34">
        <v>5569</v>
      </c>
      <c r="AI34">
        <v>5844</v>
      </c>
      <c r="AJ34" s="9">
        <f>(AF34-exterior_study!AF34)/exterior_study!AF34</f>
        <v>-3.470824949698189E-2</v>
      </c>
      <c r="AK34" s="9">
        <f>(AG34-exterior_study!AG34)/exterior_study!AG34</f>
        <v>-2.6417171161254815E-2</v>
      </c>
      <c r="AL34" s="9">
        <f>(AH34-exterior_study!AH34)/exterior_study!AH34</f>
        <v>-2.5035014005602242E-2</v>
      </c>
      <c r="AM34" s="9">
        <f>(AI34-exterior_study!AI34)/exterior_study!AI34</f>
        <v>-2.3885084349423751E-2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5.5900000000000004E-3</v>
      </c>
      <c r="Q35">
        <v>4.6299999999999996E-3</v>
      </c>
      <c r="R35">
        <v>9.6100000000000005E-3</v>
      </c>
      <c r="S35">
        <v>3.6900000000000001E-3</v>
      </c>
      <c r="T35">
        <v>2.5100000000000001E-3</v>
      </c>
      <c r="U35">
        <v>3.0899999999999999E-3</v>
      </c>
      <c r="V35">
        <v>3.2399999999999998E-3</v>
      </c>
      <c r="W35">
        <v>7.6899999999999998E-3</v>
      </c>
      <c r="X35">
        <v>7.6899999999999998E-3</v>
      </c>
      <c r="Y35">
        <v>2.5100000000000001E-3</v>
      </c>
      <c r="Z35">
        <v>2.5100000000000001E-3</v>
      </c>
      <c r="AA35">
        <v>2.5100000000000001E-3</v>
      </c>
      <c r="AB35">
        <v>0.47349707244008721</v>
      </c>
      <c r="AC35">
        <v>4.8174531088627868</v>
      </c>
      <c r="AD35">
        <v>185.47200000000001</v>
      </c>
      <c r="AE35">
        <v>5.5E-2</v>
      </c>
      <c r="AF35">
        <v>1829</v>
      </c>
      <c r="AG35">
        <v>4825</v>
      </c>
      <c r="AH35">
        <v>5063</v>
      </c>
      <c r="AI35">
        <v>5313</v>
      </c>
      <c r="AJ35" s="9">
        <f>(AF35-exterior_study!AF35)/exterior_study!AF35</f>
        <v>-3.5337552742616032E-2</v>
      </c>
      <c r="AK35" s="9">
        <f>(AG35-exterior_study!AG35)/exterior_study!AG35</f>
        <v>-2.6236125126135216E-2</v>
      </c>
      <c r="AL35" s="9">
        <f>(AH35-exterior_study!AH35)/exterior_study!AH35</f>
        <v>-2.503369921047564E-2</v>
      </c>
      <c r="AM35" s="9">
        <f>(AI35-exterior_study!AI35)/exterior_study!AI35</f>
        <v>-2.3704520396912898E-2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5.5900000000000004E-3</v>
      </c>
      <c r="Q36">
        <v>4.6299999999999996E-3</v>
      </c>
      <c r="R36">
        <v>9.6100000000000005E-3</v>
      </c>
      <c r="S36">
        <v>3.6900000000000001E-3</v>
      </c>
      <c r="T36">
        <v>2.5100000000000001E-3</v>
      </c>
      <c r="U36">
        <v>3.0899999999999999E-3</v>
      </c>
      <c r="V36">
        <v>3.2399999999999998E-3</v>
      </c>
      <c r="W36">
        <v>7.6899999999999998E-3</v>
      </c>
      <c r="X36">
        <v>7.6899999999999998E-3</v>
      </c>
      <c r="Y36">
        <v>2.5100000000000001E-3</v>
      </c>
      <c r="Z36">
        <v>2.5100000000000001E-3</v>
      </c>
      <c r="AA36">
        <v>2.5100000000000001E-3</v>
      </c>
      <c r="AB36">
        <v>0.47349707244008721</v>
      </c>
      <c r="AC36">
        <v>4.8174531088627868</v>
      </c>
      <c r="AD36">
        <v>185.47200000000001</v>
      </c>
      <c r="AE36">
        <v>0.06</v>
      </c>
      <c r="AF36">
        <v>1745</v>
      </c>
      <c r="AG36">
        <v>4423</v>
      </c>
      <c r="AH36">
        <v>4641</v>
      </c>
      <c r="AI36">
        <v>4870</v>
      </c>
      <c r="AJ36" s="9">
        <f>(AF36-exterior_study!AF36)/exterior_study!AF36</f>
        <v>-3.6443953616786304E-2</v>
      </c>
      <c r="AK36" s="9">
        <f>(AG36-exterior_study!AG36)/exterior_study!AG36</f>
        <v>-2.6199911933069132E-2</v>
      </c>
      <c r="AL36" s="9">
        <f>(AH36-exterior_study!AH36)/exterior_study!AH36</f>
        <v>-2.5000000000000001E-2</v>
      </c>
      <c r="AM36" s="9">
        <f>(AI36-exterior_study!AI36)/exterior_study!AI36</f>
        <v>-2.385247544598116E-2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5.5900000000000004E-3</v>
      </c>
      <c r="Q37">
        <v>4.6299999999999996E-3</v>
      </c>
      <c r="R37">
        <v>9.6100000000000005E-3</v>
      </c>
      <c r="S37">
        <v>3.6900000000000001E-3</v>
      </c>
      <c r="T37">
        <v>2.5100000000000001E-3</v>
      </c>
      <c r="U37">
        <v>3.0899999999999999E-3</v>
      </c>
      <c r="V37">
        <v>3.2399999999999998E-3</v>
      </c>
      <c r="W37">
        <v>7.6899999999999998E-3</v>
      </c>
      <c r="X37">
        <v>7.6899999999999998E-3</v>
      </c>
      <c r="Y37">
        <v>2.5100000000000001E-3</v>
      </c>
      <c r="Z37">
        <v>2.5100000000000001E-3</v>
      </c>
      <c r="AA37">
        <v>2.5100000000000001E-3</v>
      </c>
      <c r="AB37">
        <v>0.47349707244008721</v>
      </c>
      <c r="AC37">
        <v>4.8174531088627868</v>
      </c>
      <c r="AD37">
        <v>185.47200000000001</v>
      </c>
      <c r="AE37">
        <v>6.5000000000000002E-2</v>
      </c>
      <c r="AF37">
        <v>1667</v>
      </c>
      <c r="AG37">
        <v>4083</v>
      </c>
      <c r="AH37">
        <v>4284</v>
      </c>
      <c r="AI37">
        <v>4496</v>
      </c>
      <c r="AJ37" s="9">
        <f>(AF37-exterior_study!AF37)/exterior_study!AF37</f>
        <v>-3.6972848064702482E-2</v>
      </c>
      <c r="AK37" s="9">
        <f>(AG37-exterior_study!AG37)/exterior_study!AG37</f>
        <v>-2.6234199856904363E-2</v>
      </c>
      <c r="AL37" s="9">
        <f>(AH37-exterior_study!AH37)/exterior_study!AH37</f>
        <v>-2.5034137460172964E-2</v>
      </c>
      <c r="AM37" s="9">
        <f>(AI37-exterior_study!AI37)/exterior_study!AI37</f>
        <v>-2.3669923995656896E-2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5.5900000000000004E-3</v>
      </c>
      <c r="Q38">
        <v>4.6299999999999996E-3</v>
      </c>
      <c r="R38">
        <v>9.6100000000000005E-3</v>
      </c>
      <c r="S38">
        <v>3.6900000000000001E-3</v>
      </c>
      <c r="T38">
        <v>2.5100000000000001E-3</v>
      </c>
      <c r="U38">
        <v>3.0899999999999999E-3</v>
      </c>
      <c r="V38">
        <v>3.2399999999999998E-3</v>
      </c>
      <c r="W38">
        <v>7.6899999999999998E-3</v>
      </c>
      <c r="X38">
        <v>7.6899999999999998E-3</v>
      </c>
      <c r="Y38">
        <v>2.5100000000000001E-3</v>
      </c>
      <c r="Z38">
        <v>2.5100000000000001E-3</v>
      </c>
      <c r="AA38">
        <v>2.5100000000000001E-3</v>
      </c>
      <c r="AB38">
        <v>0.47349707244008721</v>
      </c>
      <c r="AC38">
        <v>4.8174531088627868</v>
      </c>
      <c r="AD38">
        <v>185.47200000000001</v>
      </c>
      <c r="AE38">
        <v>7.0000000000000007E-2</v>
      </c>
      <c r="AF38">
        <v>1594</v>
      </c>
      <c r="AG38">
        <v>3791</v>
      </c>
      <c r="AH38">
        <v>3978</v>
      </c>
      <c r="AI38">
        <v>4175</v>
      </c>
      <c r="AJ38" s="9">
        <f>(AF38-exterior_study!AF38)/exterior_study!AF38</f>
        <v>-3.8020519010259504E-2</v>
      </c>
      <c r="AK38" s="9">
        <f>(AG38-exterior_study!AG38)/exterior_study!AG38</f>
        <v>-2.6200873362445413E-2</v>
      </c>
      <c r="AL38" s="9">
        <f>(AH38-exterior_study!AH38)/exterior_study!AH38</f>
        <v>-2.5000000000000001E-2</v>
      </c>
      <c r="AM38" s="9">
        <f>(AI38-exterior_study!AI38)/exterior_study!AI38</f>
        <v>-2.3620205799812909E-2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5.5199999999999997E-3</v>
      </c>
      <c r="Q39">
        <v>4.5799999999999999E-3</v>
      </c>
      <c r="R39">
        <v>9.5099999999999994E-3</v>
      </c>
      <c r="S39">
        <v>3.65E-3</v>
      </c>
      <c r="T39">
        <v>2.5100000000000001E-3</v>
      </c>
      <c r="U39">
        <v>3.0599999999999998E-3</v>
      </c>
      <c r="V39">
        <v>3.2000000000000002E-3</v>
      </c>
      <c r="W39">
        <v>7.6E-3</v>
      </c>
      <c r="X39">
        <v>7.6E-3</v>
      </c>
      <c r="Y39">
        <v>2.5100000000000001E-3</v>
      </c>
      <c r="Z39">
        <v>2.5100000000000001E-3</v>
      </c>
      <c r="AA39">
        <v>2.5100000000000001E-3</v>
      </c>
      <c r="AB39">
        <v>0.47316942401960788</v>
      </c>
      <c r="AC39">
        <v>4.8157860404191011</v>
      </c>
      <c r="AD39">
        <v>185.47200000000001</v>
      </c>
      <c r="AE39">
        <v>0.03</v>
      </c>
      <c r="AF39">
        <v>2353</v>
      </c>
      <c r="AG39">
        <v>8845</v>
      </c>
      <c r="AH39">
        <v>9282</v>
      </c>
      <c r="AI39">
        <v>9741</v>
      </c>
      <c r="AJ39" s="9">
        <f>(AF39-exterior_study!AF39)/exterior_study!AF39</f>
        <v>-3.0090684253915912E-2</v>
      </c>
      <c r="AK39" s="9">
        <f>(AG39-exterior_study!AG39)/exterior_study!AG39</f>
        <v>-2.6417171161254815E-2</v>
      </c>
      <c r="AL39" s="9">
        <f>(AH39-exterior_study!AH39)/exterior_study!AH39</f>
        <v>-2.5102405209536813E-2</v>
      </c>
      <c r="AM39" s="9">
        <f>(AI39-exterior_study!AI39)/exterior_study!AI39</f>
        <v>-2.3752254960914012E-2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5.5199999999999997E-3</v>
      </c>
      <c r="Q40">
        <v>4.5799999999999999E-3</v>
      </c>
      <c r="R40">
        <v>9.5099999999999994E-3</v>
      </c>
      <c r="S40">
        <v>3.65E-3</v>
      </c>
      <c r="T40">
        <v>2.5100000000000001E-3</v>
      </c>
      <c r="U40">
        <v>3.0599999999999998E-3</v>
      </c>
      <c r="V40">
        <v>3.2000000000000002E-3</v>
      </c>
      <c r="W40">
        <v>7.6E-3</v>
      </c>
      <c r="X40">
        <v>7.6E-3</v>
      </c>
      <c r="Y40">
        <v>2.5100000000000001E-3</v>
      </c>
      <c r="Z40">
        <v>2.5100000000000001E-3</v>
      </c>
      <c r="AA40">
        <v>2.5100000000000001E-3</v>
      </c>
      <c r="AB40">
        <v>0.47316942401960788</v>
      </c>
      <c r="AC40">
        <v>4.8157860404191011</v>
      </c>
      <c r="AD40">
        <v>185.47200000000001</v>
      </c>
      <c r="AE40">
        <v>3.5000000000000003E-2</v>
      </c>
      <c r="AF40">
        <v>2232</v>
      </c>
      <c r="AG40">
        <v>7582</v>
      </c>
      <c r="AH40">
        <v>7956</v>
      </c>
      <c r="AI40">
        <v>8349</v>
      </c>
      <c r="AJ40" s="9">
        <f>(AF40-exterior_study!AF40)/exterior_study!AF40</f>
        <v>-3.125E-2</v>
      </c>
      <c r="AK40" s="9">
        <f>(AG40-exterior_study!AG40)/exterior_study!AG40</f>
        <v>-2.6325927828432003E-2</v>
      </c>
      <c r="AL40" s="9">
        <f>(AH40-exterior_study!AH40)/exterior_study!AH40</f>
        <v>-2.5119470653106237E-2</v>
      </c>
      <c r="AM40" s="9">
        <f>(AI40-exterior_study!AI40)/exterior_study!AI40</f>
        <v>-2.3737137511693172E-2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5.5199999999999997E-3</v>
      </c>
      <c r="Q41">
        <v>4.5799999999999999E-3</v>
      </c>
      <c r="R41">
        <v>9.5099999999999994E-3</v>
      </c>
      <c r="S41">
        <v>3.65E-3</v>
      </c>
      <c r="T41">
        <v>2.5100000000000001E-3</v>
      </c>
      <c r="U41">
        <v>3.0599999999999998E-3</v>
      </c>
      <c r="V41">
        <v>3.2000000000000002E-3</v>
      </c>
      <c r="W41">
        <v>7.6E-3</v>
      </c>
      <c r="X41">
        <v>7.6E-3</v>
      </c>
      <c r="Y41">
        <v>2.5100000000000001E-3</v>
      </c>
      <c r="Z41">
        <v>2.5100000000000001E-3</v>
      </c>
      <c r="AA41">
        <v>2.5100000000000001E-3</v>
      </c>
      <c r="AB41">
        <v>0.47316942401960788</v>
      </c>
      <c r="AC41">
        <v>4.8157860404191011</v>
      </c>
      <c r="AD41">
        <v>185.47200000000001</v>
      </c>
      <c r="AE41">
        <v>0.04</v>
      </c>
      <c r="AF41">
        <v>2120</v>
      </c>
      <c r="AG41">
        <v>6634</v>
      </c>
      <c r="AH41">
        <v>6962</v>
      </c>
      <c r="AI41">
        <v>7305</v>
      </c>
      <c r="AJ41" s="9">
        <f>(AF41-exterior_study!AF41)/exterior_study!AF41</f>
        <v>-3.2405294386125057E-2</v>
      </c>
      <c r="AK41" s="9">
        <f>(AG41-exterior_study!AG41)/exterior_study!AG41</f>
        <v>-2.6273301042125347E-2</v>
      </c>
      <c r="AL41" s="9">
        <f>(AH41-exterior_study!AH41)/exterior_study!AH41</f>
        <v>-2.5066517294496569E-2</v>
      </c>
      <c r="AM41" s="9">
        <f>(AI41-exterior_study!AI41)/exterior_study!AI41</f>
        <v>-2.3787251102498998E-2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5.5199999999999997E-3</v>
      </c>
      <c r="Q42">
        <v>4.5799999999999999E-3</v>
      </c>
      <c r="R42">
        <v>9.5099999999999994E-3</v>
      </c>
      <c r="S42">
        <v>3.65E-3</v>
      </c>
      <c r="T42">
        <v>2.5100000000000001E-3</v>
      </c>
      <c r="U42">
        <v>3.0599999999999998E-3</v>
      </c>
      <c r="V42">
        <v>3.2000000000000002E-3</v>
      </c>
      <c r="W42">
        <v>7.6E-3</v>
      </c>
      <c r="X42">
        <v>7.6E-3</v>
      </c>
      <c r="Y42">
        <v>2.5100000000000001E-3</v>
      </c>
      <c r="Z42">
        <v>2.5100000000000001E-3</v>
      </c>
      <c r="AA42">
        <v>2.5100000000000001E-3</v>
      </c>
      <c r="AB42">
        <v>0.47316942401960788</v>
      </c>
      <c r="AC42">
        <v>4.8157860404191011</v>
      </c>
      <c r="AD42">
        <v>185.47200000000001</v>
      </c>
      <c r="AE42">
        <v>4.4999999999999998E-2</v>
      </c>
      <c r="AF42">
        <v>2016</v>
      </c>
      <c r="AG42">
        <v>5897</v>
      </c>
      <c r="AH42">
        <v>6188</v>
      </c>
      <c r="AI42">
        <v>6494</v>
      </c>
      <c r="AJ42" s="9">
        <f>(AF42-exterior_study!AF42)/exterior_study!AF42</f>
        <v>-3.3557046979865772E-2</v>
      </c>
      <c r="AK42" s="9">
        <f>(AG42-exterior_study!AG42)/exterior_study!AG42</f>
        <v>-2.6254953764861293E-2</v>
      </c>
      <c r="AL42" s="9">
        <f>(AH42-exterior_study!AH42)/exterior_study!AH42</f>
        <v>-2.5051205293839609E-2</v>
      </c>
      <c r="AM42" s="9">
        <f>(AI42-exterior_study!AI42)/exterior_study!AI42</f>
        <v>-2.3752254960914012E-2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5.5199999999999997E-3</v>
      </c>
      <c r="Q43">
        <v>4.5799999999999999E-3</v>
      </c>
      <c r="R43">
        <v>9.5099999999999994E-3</v>
      </c>
      <c r="S43">
        <v>3.65E-3</v>
      </c>
      <c r="T43">
        <v>2.5100000000000001E-3</v>
      </c>
      <c r="U43">
        <v>3.0599999999999998E-3</v>
      </c>
      <c r="V43">
        <v>3.2000000000000002E-3</v>
      </c>
      <c r="W43">
        <v>7.6E-3</v>
      </c>
      <c r="X43">
        <v>7.6E-3</v>
      </c>
      <c r="Y43">
        <v>2.5100000000000001E-3</v>
      </c>
      <c r="Z43">
        <v>2.5100000000000001E-3</v>
      </c>
      <c r="AA43">
        <v>2.5100000000000001E-3</v>
      </c>
      <c r="AB43">
        <v>0.47316942401960788</v>
      </c>
      <c r="AC43">
        <v>4.8157860404191011</v>
      </c>
      <c r="AD43">
        <v>185.47200000000001</v>
      </c>
      <c r="AE43">
        <v>0.05</v>
      </c>
      <c r="AF43">
        <v>1919</v>
      </c>
      <c r="AG43">
        <v>5307</v>
      </c>
      <c r="AH43">
        <v>5569</v>
      </c>
      <c r="AI43">
        <v>5844</v>
      </c>
      <c r="AJ43" s="9">
        <f>(AF43-exterior_study!AF43)/exterior_study!AF43</f>
        <v>-3.470824949698189E-2</v>
      </c>
      <c r="AK43" s="9">
        <f>(AG43-exterior_study!AG43)/exterior_study!AG43</f>
        <v>-2.6417171161254815E-2</v>
      </c>
      <c r="AL43" s="9">
        <f>(AH43-exterior_study!AH43)/exterior_study!AH43</f>
        <v>-2.5035014005602242E-2</v>
      </c>
      <c r="AM43" s="9">
        <f>(AI43-exterior_study!AI43)/exterior_study!AI43</f>
        <v>-2.3885084349423751E-2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5.5199999999999997E-3</v>
      </c>
      <c r="Q44">
        <v>4.5799999999999999E-3</v>
      </c>
      <c r="R44">
        <v>9.5099999999999994E-3</v>
      </c>
      <c r="S44">
        <v>3.65E-3</v>
      </c>
      <c r="T44">
        <v>2.5100000000000001E-3</v>
      </c>
      <c r="U44">
        <v>3.0599999999999998E-3</v>
      </c>
      <c r="V44">
        <v>3.2000000000000002E-3</v>
      </c>
      <c r="W44">
        <v>7.6E-3</v>
      </c>
      <c r="X44">
        <v>7.6E-3</v>
      </c>
      <c r="Y44">
        <v>2.5100000000000001E-3</v>
      </c>
      <c r="Z44">
        <v>2.5100000000000001E-3</v>
      </c>
      <c r="AA44">
        <v>2.5100000000000001E-3</v>
      </c>
      <c r="AB44">
        <v>0.47316942401960788</v>
      </c>
      <c r="AC44">
        <v>4.8157860404191011</v>
      </c>
      <c r="AD44">
        <v>185.47200000000001</v>
      </c>
      <c r="AE44">
        <v>5.5E-2</v>
      </c>
      <c r="AF44">
        <v>1829</v>
      </c>
      <c r="AG44">
        <v>4825</v>
      </c>
      <c r="AH44">
        <v>5063</v>
      </c>
      <c r="AI44">
        <v>5313</v>
      </c>
      <c r="AJ44" s="9">
        <f>(AF44-exterior_study!AF44)/exterior_study!AF44</f>
        <v>-3.5337552742616032E-2</v>
      </c>
      <c r="AK44" s="9">
        <f>(AG44-exterior_study!AG44)/exterior_study!AG44</f>
        <v>-2.6236125126135216E-2</v>
      </c>
      <c r="AL44" s="9">
        <f>(AH44-exterior_study!AH44)/exterior_study!AH44</f>
        <v>-2.503369921047564E-2</v>
      </c>
      <c r="AM44" s="9">
        <f>(AI44-exterior_study!AI44)/exterior_study!AI44</f>
        <v>-2.3704520396912898E-2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5.5199999999999997E-3</v>
      </c>
      <c r="Q45">
        <v>4.5799999999999999E-3</v>
      </c>
      <c r="R45">
        <v>9.5099999999999994E-3</v>
      </c>
      <c r="S45">
        <v>3.65E-3</v>
      </c>
      <c r="T45">
        <v>2.5100000000000001E-3</v>
      </c>
      <c r="U45">
        <v>3.0599999999999998E-3</v>
      </c>
      <c r="V45">
        <v>3.2000000000000002E-3</v>
      </c>
      <c r="W45">
        <v>7.6E-3</v>
      </c>
      <c r="X45">
        <v>7.6E-3</v>
      </c>
      <c r="Y45">
        <v>2.5100000000000001E-3</v>
      </c>
      <c r="Z45">
        <v>2.5100000000000001E-3</v>
      </c>
      <c r="AA45">
        <v>2.5100000000000001E-3</v>
      </c>
      <c r="AB45">
        <v>0.47316942401960788</v>
      </c>
      <c r="AC45">
        <v>4.8157860404191011</v>
      </c>
      <c r="AD45">
        <v>185.47200000000001</v>
      </c>
      <c r="AE45">
        <v>0.06</v>
      </c>
      <c r="AF45">
        <v>1745</v>
      </c>
      <c r="AG45">
        <v>4423</v>
      </c>
      <c r="AH45">
        <v>4641</v>
      </c>
      <c r="AI45">
        <v>4870</v>
      </c>
      <c r="AJ45" s="9">
        <f>(AF45-exterior_study!AF45)/exterior_study!AF45</f>
        <v>-3.6443953616786304E-2</v>
      </c>
      <c r="AK45" s="9">
        <f>(AG45-exterior_study!AG45)/exterior_study!AG45</f>
        <v>-2.6199911933069132E-2</v>
      </c>
      <c r="AL45" s="9">
        <f>(AH45-exterior_study!AH45)/exterior_study!AH45</f>
        <v>-2.5000000000000001E-2</v>
      </c>
      <c r="AM45" s="9">
        <f>(AI45-exterior_study!AI45)/exterior_study!AI45</f>
        <v>-2.385247544598116E-2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5.5199999999999997E-3</v>
      </c>
      <c r="Q46">
        <v>4.5799999999999999E-3</v>
      </c>
      <c r="R46">
        <v>9.5099999999999994E-3</v>
      </c>
      <c r="S46">
        <v>3.65E-3</v>
      </c>
      <c r="T46">
        <v>2.5100000000000001E-3</v>
      </c>
      <c r="U46">
        <v>3.0599999999999998E-3</v>
      </c>
      <c r="V46">
        <v>3.2000000000000002E-3</v>
      </c>
      <c r="W46">
        <v>7.6E-3</v>
      </c>
      <c r="X46">
        <v>7.6E-3</v>
      </c>
      <c r="Y46">
        <v>2.5100000000000001E-3</v>
      </c>
      <c r="Z46">
        <v>2.5100000000000001E-3</v>
      </c>
      <c r="AA46">
        <v>2.5100000000000001E-3</v>
      </c>
      <c r="AB46">
        <v>0.47316942401960788</v>
      </c>
      <c r="AC46">
        <v>4.8157860404191011</v>
      </c>
      <c r="AD46">
        <v>185.47200000000001</v>
      </c>
      <c r="AE46">
        <v>6.5000000000000002E-2</v>
      </c>
      <c r="AF46">
        <v>1667</v>
      </c>
      <c r="AG46">
        <v>4083</v>
      </c>
      <c r="AH46">
        <v>4284</v>
      </c>
      <c r="AI46">
        <v>4496</v>
      </c>
      <c r="AJ46" s="9">
        <f>(AF46-exterior_study!AF46)/exterior_study!AF46</f>
        <v>-3.6972848064702482E-2</v>
      </c>
      <c r="AK46" s="9">
        <f>(AG46-exterior_study!AG46)/exterior_study!AG46</f>
        <v>-2.6234199856904363E-2</v>
      </c>
      <c r="AL46" s="9">
        <f>(AH46-exterior_study!AH46)/exterior_study!AH46</f>
        <v>-2.5034137460172964E-2</v>
      </c>
      <c r="AM46" s="9">
        <f>(AI46-exterior_study!AI46)/exterior_study!AI46</f>
        <v>-2.3669923995656896E-2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5.5199999999999997E-3</v>
      </c>
      <c r="Q47">
        <v>4.5799999999999999E-3</v>
      </c>
      <c r="R47">
        <v>9.5099999999999994E-3</v>
      </c>
      <c r="S47">
        <v>3.65E-3</v>
      </c>
      <c r="T47">
        <v>2.5100000000000001E-3</v>
      </c>
      <c r="U47">
        <v>3.0599999999999998E-3</v>
      </c>
      <c r="V47">
        <v>3.2000000000000002E-3</v>
      </c>
      <c r="W47">
        <v>7.6E-3</v>
      </c>
      <c r="X47">
        <v>7.6E-3</v>
      </c>
      <c r="Y47">
        <v>2.5100000000000001E-3</v>
      </c>
      <c r="Z47">
        <v>2.5100000000000001E-3</v>
      </c>
      <c r="AA47">
        <v>2.5100000000000001E-3</v>
      </c>
      <c r="AB47">
        <v>0.47316942401960788</v>
      </c>
      <c r="AC47">
        <v>4.8157860404191011</v>
      </c>
      <c r="AD47">
        <v>185.47200000000001</v>
      </c>
      <c r="AE47">
        <v>7.0000000000000007E-2</v>
      </c>
      <c r="AF47">
        <v>1594</v>
      </c>
      <c r="AG47">
        <v>3791</v>
      </c>
      <c r="AH47">
        <v>3978</v>
      </c>
      <c r="AI47">
        <v>4175</v>
      </c>
      <c r="AJ47" s="9">
        <f>(AF47-exterior_study!AF47)/exterior_study!AF47</f>
        <v>-3.8020519010259504E-2</v>
      </c>
      <c r="AK47" s="9">
        <f>(AG47-exterior_study!AG47)/exterior_study!AG47</f>
        <v>-2.6200873362445413E-2</v>
      </c>
      <c r="AL47" s="9">
        <f>(AH47-exterior_study!AH47)/exterior_study!AH47</f>
        <v>-2.5000000000000001E-2</v>
      </c>
      <c r="AM47" s="9">
        <f>(AI47-exterior_study!AI47)/exterior_study!AI47</f>
        <v>-2.3620205799812909E-2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5.0200000000000002E-3</v>
      </c>
      <c r="Q48">
        <v>4.1599999999999996E-3</v>
      </c>
      <c r="R48">
        <v>8.6400000000000001E-3</v>
      </c>
      <c r="S48">
        <v>3.32E-3</v>
      </c>
      <c r="T48">
        <v>2.49E-3</v>
      </c>
      <c r="U48">
        <v>2.7899999999999999E-3</v>
      </c>
      <c r="V48">
        <v>2.9299999999999999E-3</v>
      </c>
      <c r="W48">
        <v>6.96E-3</v>
      </c>
      <c r="X48">
        <v>6.96E-3</v>
      </c>
      <c r="Y48">
        <v>2.49E-3</v>
      </c>
      <c r="Z48">
        <v>2.49E-3</v>
      </c>
      <c r="AA48">
        <v>2.49E-3</v>
      </c>
      <c r="AB48">
        <v>0.47261974885539099</v>
      </c>
      <c r="AC48">
        <v>4.7299379517252138</v>
      </c>
      <c r="AD48">
        <v>199.87200000000001</v>
      </c>
      <c r="AE48">
        <v>0.03</v>
      </c>
      <c r="AF48">
        <v>2230</v>
      </c>
      <c r="AG48">
        <v>8361</v>
      </c>
      <c r="AH48">
        <v>8766</v>
      </c>
      <c r="AI48">
        <v>9190</v>
      </c>
      <c r="AJ48" s="9">
        <f>(AF48-exterior_study!AF48)/exterior_study!AF48</f>
        <v>-2.7898866608544029E-2</v>
      </c>
      <c r="AK48" s="9">
        <f>(AG48-exterior_study!AG48)/exterior_study!AG48</f>
        <v>-2.4501225061253063E-2</v>
      </c>
      <c r="AL48" s="9">
        <f>(AH48-exterior_study!AH48)/exterior_study!AH48</f>
        <v>-2.339572192513369E-2</v>
      </c>
      <c r="AM48" s="9">
        <f>(AI48-exterior_study!AI48)/exterior_study!AI48</f>
        <v>-2.2236408128524312E-2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5.0200000000000002E-3</v>
      </c>
      <c r="Q49">
        <v>4.1599999999999996E-3</v>
      </c>
      <c r="R49">
        <v>8.6400000000000001E-3</v>
      </c>
      <c r="S49">
        <v>3.32E-3</v>
      </c>
      <c r="T49">
        <v>2.49E-3</v>
      </c>
      <c r="U49">
        <v>2.7899999999999999E-3</v>
      </c>
      <c r="V49">
        <v>2.9299999999999999E-3</v>
      </c>
      <c r="W49">
        <v>6.96E-3</v>
      </c>
      <c r="X49">
        <v>6.96E-3</v>
      </c>
      <c r="Y49">
        <v>2.49E-3</v>
      </c>
      <c r="Z49">
        <v>2.49E-3</v>
      </c>
      <c r="AA49">
        <v>2.49E-3</v>
      </c>
      <c r="AB49">
        <v>0.47261974885539099</v>
      </c>
      <c r="AC49">
        <v>4.7299379517252138</v>
      </c>
      <c r="AD49">
        <v>199.87200000000001</v>
      </c>
      <c r="AE49">
        <v>3.5000000000000003E-2</v>
      </c>
      <c r="AF49">
        <v>2117</v>
      </c>
      <c r="AG49">
        <v>7166</v>
      </c>
      <c r="AH49">
        <v>7514</v>
      </c>
      <c r="AI49">
        <v>7878</v>
      </c>
      <c r="AJ49" s="9">
        <f>(AF49-exterior_study!AF49)/exterior_study!AF49</f>
        <v>-2.9344337459880788E-2</v>
      </c>
      <c r="AK49" s="9">
        <f>(AG49-exterior_study!AG49)/exterior_study!AG49</f>
        <v>-2.4635905811896012E-2</v>
      </c>
      <c r="AL49" s="9">
        <f>(AH49-exterior_study!AH49)/exterior_study!AH49</f>
        <v>-2.3267905888470039E-2</v>
      </c>
      <c r="AM49" s="9">
        <f>(AI49-exterior_study!AI49)/exterior_study!AI49</f>
        <v>-2.2095332671300892E-2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5.0200000000000002E-3</v>
      </c>
      <c r="Q50">
        <v>4.1599999999999996E-3</v>
      </c>
      <c r="R50">
        <v>8.6400000000000001E-3</v>
      </c>
      <c r="S50">
        <v>3.32E-3</v>
      </c>
      <c r="T50">
        <v>2.49E-3</v>
      </c>
      <c r="U50">
        <v>2.7899999999999999E-3</v>
      </c>
      <c r="V50">
        <v>2.9299999999999999E-3</v>
      </c>
      <c r="W50">
        <v>6.96E-3</v>
      </c>
      <c r="X50">
        <v>6.96E-3</v>
      </c>
      <c r="Y50">
        <v>2.49E-3</v>
      </c>
      <c r="Z50">
        <v>2.49E-3</v>
      </c>
      <c r="AA50">
        <v>2.49E-3</v>
      </c>
      <c r="AB50">
        <v>0.47261974885539099</v>
      </c>
      <c r="AC50">
        <v>4.7299379517252138</v>
      </c>
      <c r="AD50">
        <v>199.87200000000001</v>
      </c>
      <c r="AE50">
        <v>0.04</v>
      </c>
      <c r="AF50">
        <v>2012</v>
      </c>
      <c r="AG50">
        <v>6271</v>
      </c>
      <c r="AH50">
        <v>6574</v>
      </c>
      <c r="AI50">
        <v>6893</v>
      </c>
      <c r="AJ50" s="9">
        <f>(AF50-exterior_study!AF50)/exterior_study!AF50</f>
        <v>-3.0361445783132532E-2</v>
      </c>
      <c r="AK50" s="9">
        <f>(AG50-exterior_study!AG50)/exterior_study!AG50</f>
        <v>-2.4424393279402615E-2</v>
      </c>
      <c r="AL50" s="9">
        <f>(AH50-exterior_study!AH50)/exterior_study!AH50</f>
        <v>-2.3469994058229353E-2</v>
      </c>
      <c r="AM50" s="9">
        <f>(AI50-exterior_study!AI50)/exterior_study!AI50</f>
        <v>-2.2130798694850334E-2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5.0200000000000002E-3</v>
      </c>
      <c r="Q51">
        <v>4.1599999999999996E-3</v>
      </c>
      <c r="R51">
        <v>8.6400000000000001E-3</v>
      </c>
      <c r="S51">
        <v>3.32E-3</v>
      </c>
      <c r="T51">
        <v>2.49E-3</v>
      </c>
      <c r="U51">
        <v>2.7899999999999999E-3</v>
      </c>
      <c r="V51">
        <v>2.9299999999999999E-3</v>
      </c>
      <c r="W51">
        <v>6.96E-3</v>
      </c>
      <c r="X51">
        <v>6.96E-3</v>
      </c>
      <c r="Y51">
        <v>2.49E-3</v>
      </c>
      <c r="Z51">
        <v>2.49E-3</v>
      </c>
      <c r="AA51">
        <v>2.49E-3</v>
      </c>
      <c r="AB51">
        <v>0.47261974885539099</v>
      </c>
      <c r="AC51">
        <v>4.7299379517252138</v>
      </c>
      <c r="AD51">
        <v>199.87200000000001</v>
      </c>
      <c r="AE51">
        <v>4.4999999999999998E-2</v>
      </c>
      <c r="AF51">
        <v>1915</v>
      </c>
      <c r="AG51">
        <v>5574</v>
      </c>
      <c r="AH51">
        <v>5844</v>
      </c>
      <c r="AI51">
        <v>6127</v>
      </c>
      <c r="AJ51" s="9">
        <f>(AF51-exterior_study!AF51)/exterior_study!AF51</f>
        <v>-3.1360647445624681E-2</v>
      </c>
      <c r="AK51" s="9">
        <f>(AG51-exterior_study!AG51)/exterior_study!AG51</f>
        <v>-2.4501225061253063E-2</v>
      </c>
      <c r="AL51" s="9">
        <f>(AH51-exterior_study!AH51)/exterior_study!AH51</f>
        <v>-2.339572192513369E-2</v>
      </c>
      <c r="AM51" s="9">
        <f>(AI51-exterior_study!AI51)/exterior_study!AI51</f>
        <v>-2.2183210979891479E-2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5.0200000000000002E-3</v>
      </c>
      <c r="Q52">
        <v>4.1599999999999996E-3</v>
      </c>
      <c r="R52">
        <v>8.6400000000000001E-3</v>
      </c>
      <c r="S52">
        <v>3.32E-3</v>
      </c>
      <c r="T52">
        <v>2.49E-3</v>
      </c>
      <c r="U52">
        <v>2.7899999999999999E-3</v>
      </c>
      <c r="V52">
        <v>2.9299999999999999E-3</v>
      </c>
      <c r="W52">
        <v>6.96E-3</v>
      </c>
      <c r="X52">
        <v>6.96E-3</v>
      </c>
      <c r="Y52">
        <v>2.49E-3</v>
      </c>
      <c r="Z52">
        <v>2.49E-3</v>
      </c>
      <c r="AA52">
        <v>2.49E-3</v>
      </c>
      <c r="AB52">
        <v>0.47261974885539099</v>
      </c>
      <c r="AC52">
        <v>4.7299379517252138</v>
      </c>
      <c r="AD52">
        <v>199.87200000000001</v>
      </c>
      <c r="AE52">
        <v>0.05</v>
      </c>
      <c r="AF52">
        <v>1824</v>
      </c>
      <c r="AG52">
        <v>5017</v>
      </c>
      <c r="AH52">
        <v>5260</v>
      </c>
      <c r="AI52">
        <v>5514</v>
      </c>
      <c r="AJ52" s="9">
        <f>(AF52-exterior_study!AF52)/exterior_study!AF52</f>
        <v>-3.2360742705570295E-2</v>
      </c>
      <c r="AK52" s="9">
        <f>(AG52-exterior_study!AG52)/exterior_study!AG52</f>
        <v>-2.449931946334824E-2</v>
      </c>
      <c r="AL52" s="9">
        <f>(AH52-exterior_study!AH52)/exterior_study!AH52</f>
        <v>-2.3212627669452181E-2</v>
      </c>
      <c r="AM52" s="9">
        <f>(AI52-exterior_study!AI52)/exterior_study!AI52</f>
        <v>-2.2167050895548854E-2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5.0200000000000002E-3</v>
      </c>
      <c r="Q53">
        <v>4.1599999999999996E-3</v>
      </c>
      <c r="R53">
        <v>8.6400000000000001E-3</v>
      </c>
      <c r="S53">
        <v>3.32E-3</v>
      </c>
      <c r="T53">
        <v>2.49E-3</v>
      </c>
      <c r="U53">
        <v>2.7899999999999999E-3</v>
      </c>
      <c r="V53">
        <v>2.9299999999999999E-3</v>
      </c>
      <c r="W53">
        <v>6.96E-3</v>
      </c>
      <c r="X53">
        <v>6.96E-3</v>
      </c>
      <c r="Y53">
        <v>2.49E-3</v>
      </c>
      <c r="Z53">
        <v>2.49E-3</v>
      </c>
      <c r="AA53">
        <v>2.49E-3</v>
      </c>
      <c r="AB53">
        <v>0.47261974885539099</v>
      </c>
      <c r="AC53">
        <v>4.7299379517252138</v>
      </c>
      <c r="AD53">
        <v>199.87200000000001</v>
      </c>
      <c r="AE53">
        <v>5.5E-2</v>
      </c>
      <c r="AF53">
        <v>1740</v>
      </c>
      <c r="AG53">
        <v>4560</v>
      </c>
      <c r="AH53">
        <v>4781</v>
      </c>
      <c r="AI53">
        <v>5013</v>
      </c>
      <c r="AJ53" s="9">
        <f>(AF53-exterior_study!AF53)/exterior_study!AF53</f>
        <v>-3.3333333333333333E-2</v>
      </c>
      <c r="AK53" s="9">
        <f>(AG53-exterior_study!AG53)/exterior_study!AG53</f>
        <v>-2.4598930481283421E-2</v>
      </c>
      <c r="AL53" s="9">
        <f>(AH53-exterior_study!AH53)/exterior_study!AH53</f>
        <v>-2.3488562091503268E-2</v>
      </c>
      <c r="AM53" s="9">
        <f>(AI53-exterior_study!AI53)/exterior_study!AI53</f>
        <v>-2.2235225277940317E-2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5.0200000000000002E-3</v>
      </c>
      <c r="Q54">
        <v>4.1599999999999996E-3</v>
      </c>
      <c r="R54">
        <v>8.6400000000000001E-3</v>
      </c>
      <c r="S54">
        <v>3.32E-3</v>
      </c>
      <c r="T54">
        <v>2.49E-3</v>
      </c>
      <c r="U54">
        <v>2.7899999999999999E-3</v>
      </c>
      <c r="V54">
        <v>2.9299999999999999E-3</v>
      </c>
      <c r="W54">
        <v>6.96E-3</v>
      </c>
      <c r="X54">
        <v>6.96E-3</v>
      </c>
      <c r="Y54">
        <v>2.49E-3</v>
      </c>
      <c r="Z54">
        <v>2.49E-3</v>
      </c>
      <c r="AA54">
        <v>2.49E-3</v>
      </c>
      <c r="AB54">
        <v>0.47261974885539099</v>
      </c>
      <c r="AC54">
        <v>4.7299379517252138</v>
      </c>
      <c r="AD54">
        <v>199.87200000000001</v>
      </c>
      <c r="AE54">
        <v>0.06</v>
      </c>
      <c r="AF54">
        <v>1661</v>
      </c>
      <c r="AG54">
        <v>4180</v>
      </c>
      <c r="AH54">
        <v>4383</v>
      </c>
      <c r="AI54">
        <v>4595</v>
      </c>
      <c r="AJ54" s="9">
        <f>(AF54-exterior_study!AF54)/exterior_study!AF54</f>
        <v>-3.430232558139535E-2</v>
      </c>
      <c r="AK54" s="9">
        <f>(AG54-exterior_study!AG54)/exterior_study!AG54</f>
        <v>-2.4731684554363042E-2</v>
      </c>
      <c r="AL54" s="9">
        <f>(AH54-exterior_study!AH54)/exterior_study!AH54</f>
        <v>-2.339572192513369E-2</v>
      </c>
      <c r="AM54" s="9">
        <f>(AI54-exterior_study!AI54)/exterior_study!AI54</f>
        <v>-2.2340425531914895E-2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5.0200000000000002E-3</v>
      </c>
      <c r="Q55">
        <v>4.1599999999999996E-3</v>
      </c>
      <c r="R55">
        <v>8.6400000000000001E-3</v>
      </c>
      <c r="S55">
        <v>3.32E-3</v>
      </c>
      <c r="T55">
        <v>2.49E-3</v>
      </c>
      <c r="U55">
        <v>2.7899999999999999E-3</v>
      </c>
      <c r="V55">
        <v>2.9299999999999999E-3</v>
      </c>
      <c r="W55">
        <v>6.96E-3</v>
      </c>
      <c r="X55">
        <v>6.96E-3</v>
      </c>
      <c r="Y55">
        <v>2.49E-3</v>
      </c>
      <c r="Z55">
        <v>2.49E-3</v>
      </c>
      <c r="AA55">
        <v>2.49E-3</v>
      </c>
      <c r="AB55">
        <v>0.47261974885539099</v>
      </c>
      <c r="AC55">
        <v>4.7299379517252138</v>
      </c>
      <c r="AD55">
        <v>199.87200000000001</v>
      </c>
      <c r="AE55">
        <v>6.5000000000000002E-2</v>
      </c>
      <c r="AF55">
        <v>1588</v>
      </c>
      <c r="AG55">
        <v>3859</v>
      </c>
      <c r="AH55">
        <v>4046</v>
      </c>
      <c r="AI55">
        <v>4242</v>
      </c>
      <c r="AJ55" s="9">
        <f>(AF55-exterior_study!AF55)/exterior_study!AF55</f>
        <v>-3.4650455927051675E-2</v>
      </c>
      <c r="AK55" s="9">
        <f>(AG55-exterior_study!AG55)/exterior_study!AG55</f>
        <v>-2.4519716885743174E-2</v>
      </c>
      <c r="AL55" s="9">
        <f>(AH55-exterior_study!AH55)/exterior_study!AH55</f>
        <v>-2.3412985759111753E-2</v>
      </c>
      <c r="AM55" s="9">
        <f>(AI55-exterior_study!AI55)/exterior_study!AI55</f>
        <v>-2.2130013831258646E-2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5.0200000000000002E-3</v>
      </c>
      <c r="Q56">
        <v>4.1599999999999996E-3</v>
      </c>
      <c r="R56">
        <v>8.6400000000000001E-3</v>
      </c>
      <c r="S56">
        <v>3.32E-3</v>
      </c>
      <c r="T56">
        <v>2.49E-3</v>
      </c>
      <c r="U56">
        <v>2.7899999999999999E-3</v>
      </c>
      <c r="V56">
        <v>2.9299999999999999E-3</v>
      </c>
      <c r="W56">
        <v>6.96E-3</v>
      </c>
      <c r="X56">
        <v>6.96E-3</v>
      </c>
      <c r="Y56">
        <v>2.49E-3</v>
      </c>
      <c r="Z56">
        <v>2.49E-3</v>
      </c>
      <c r="AA56">
        <v>2.49E-3</v>
      </c>
      <c r="AB56">
        <v>0.47261974885539099</v>
      </c>
      <c r="AC56">
        <v>4.7299379517252138</v>
      </c>
      <c r="AD56">
        <v>199.87200000000001</v>
      </c>
      <c r="AE56">
        <v>7.0000000000000007E-2</v>
      </c>
      <c r="AF56">
        <v>1519</v>
      </c>
      <c r="AG56">
        <v>3583</v>
      </c>
      <c r="AH56">
        <v>3757</v>
      </c>
      <c r="AI56">
        <v>3939</v>
      </c>
      <c r="AJ56" s="9">
        <f>(AF56-exterior_study!AF56)/exterior_study!AF56</f>
        <v>-3.5555555555555556E-2</v>
      </c>
      <c r="AK56" s="9">
        <f>(AG56-exterior_study!AG56)/exterior_study!AG56</f>
        <v>-2.4503130955622107E-2</v>
      </c>
      <c r="AL56" s="9">
        <f>(AH56-exterior_study!AH56)/exterior_study!AH56</f>
        <v>-2.3394853132310892E-2</v>
      </c>
      <c r="AM56" s="9">
        <f>(AI56-exterior_study!AI56)/exterior_study!AI56</f>
        <v>-2.2095332671300892E-2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4.9800000000000001E-3</v>
      </c>
      <c r="Q57">
        <v>4.13E-3</v>
      </c>
      <c r="R57">
        <v>8.5500000000000003E-3</v>
      </c>
      <c r="S57">
        <v>3.29E-3</v>
      </c>
      <c r="T57">
        <v>2.49E-3</v>
      </c>
      <c r="U57">
        <v>2.7599999999999999E-3</v>
      </c>
      <c r="V57">
        <v>2.8999999999999998E-3</v>
      </c>
      <c r="W57">
        <v>6.8900000000000003E-3</v>
      </c>
      <c r="X57">
        <v>6.8900000000000003E-3</v>
      </c>
      <c r="Y57">
        <v>2.49E-3</v>
      </c>
      <c r="Z57">
        <v>2.49E-3</v>
      </c>
      <c r="AA57">
        <v>2.49E-3</v>
      </c>
      <c r="AB57">
        <v>0.47263012396583581</v>
      </c>
      <c r="AC57">
        <v>5.2278835383693751</v>
      </c>
      <c r="AD57">
        <v>199.87200000000001</v>
      </c>
      <c r="AE57">
        <v>0.03</v>
      </c>
      <c r="AF57">
        <v>1991</v>
      </c>
      <c r="AG57">
        <v>7563</v>
      </c>
      <c r="AH57">
        <v>7969</v>
      </c>
      <c r="AI57">
        <v>8397</v>
      </c>
      <c r="AJ57" s="9">
        <f>(AF57-exterior_study!AF57)/exterior_study!AF57</f>
        <v>-3.019970774476376E-2</v>
      </c>
      <c r="AK57" s="9">
        <f>(AG57-exterior_study!AG57)/exterior_study!AG57</f>
        <v>-2.7266881028938907E-2</v>
      </c>
      <c r="AL57" s="9">
        <f>(AH57-exterior_study!AH57)/exterior_study!AH57</f>
        <v>-2.5913702481359248E-2</v>
      </c>
      <c r="AM57" s="9">
        <f>(AI57-exterior_study!AI57)/exterior_study!AI57</f>
        <v>-2.4512081784386616E-2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4.9800000000000001E-3</v>
      </c>
      <c r="Q58">
        <v>4.13E-3</v>
      </c>
      <c r="R58">
        <v>8.5500000000000003E-3</v>
      </c>
      <c r="S58">
        <v>3.29E-3</v>
      </c>
      <c r="T58">
        <v>2.49E-3</v>
      </c>
      <c r="U58">
        <v>2.7599999999999999E-3</v>
      </c>
      <c r="V58">
        <v>2.8999999999999998E-3</v>
      </c>
      <c r="W58">
        <v>6.8900000000000003E-3</v>
      </c>
      <c r="X58">
        <v>6.8900000000000003E-3</v>
      </c>
      <c r="Y58">
        <v>2.49E-3</v>
      </c>
      <c r="Z58">
        <v>2.49E-3</v>
      </c>
      <c r="AA58">
        <v>2.49E-3</v>
      </c>
      <c r="AB58">
        <v>0.47263012396583581</v>
      </c>
      <c r="AC58">
        <v>5.2278835383693751</v>
      </c>
      <c r="AD58">
        <v>199.87200000000001</v>
      </c>
      <c r="AE58">
        <v>3.5000000000000003E-2</v>
      </c>
      <c r="AF58">
        <v>1881</v>
      </c>
      <c r="AG58">
        <v>6483</v>
      </c>
      <c r="AH58">
        <v>6831</v>
      </c>
      <c r="AI58">
        <v>7198</v>
      </c>
      <c r="AJ58" s="9">
        <f>(AF58-exterior_study!AF58)/exterior_study!AF58</f>
        <v>-3.1909418425115799E-2</v>
      </c>
      <c r="AK58" s="9">
        <f>(AG58-exterior_study!AG58)/exterior_study!AG58</f>
        <v>-2.7160864345738295E-2</v>
      </c>
      <c r="AL58" s="9">
        <f>(AH58-exterior_study!AH58)/exterior_study!AH58</f>
        <v>-2.5812892184826013E-2</v>
      </c>
      <c r="AM58" s="9">
        <f>(AI58-exterior_study!AI58)/exterior_study!AI58</f>
        <v>-2.4396855516400109E-2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4.9800000000000001E-3</v>
      </c>
      <c r="Q59">
        <v>4.13E-3</v>
      </c>
      <c r="R59">
        <v>8.5500000000000003E-3</v>
      </c>
      <c r="S59">
        <v>3.29E-3</v>
      </c>
      <c r="T59">
        <v>2.49E-3</v>
      </c>
      <c r="U59">
        <v>2.7599999999999999E-3</v>
      </c>
      <c r="V59">
        <v>2.8999999999999998E-3</v>
      </c>
      <c r="W59">
        <v>6.8900000000000003E-3</v>
      </c>
      <c r="X59">
        <v>6.8900000000000003E-3</v>
      </c>
      <c r="Y59">
        <v>2.49E-3</v>
      </c>
      <c r="Z59">
        <v>2.49E-3</v>
      </c>
      <c r="AA59">
        <v>2.49E-3</v>
      </c>
      <c r="AB59">
        <v>0.47263012396583581</v>
      </c>
      <c r="AC59">
        <v>5.2278835383693751</v>
      </c>
      <c r="AD59">
        <v>199.87200000000001</v>
      </c>
      <c r="AE59">
        <v>0.04</v>
      </c>
      <c r="AF59">
        <v>1781</v>
      </c>
      <c r="AG59">
        <v>5673</v>
      </c>
      <c r="AH59">
        <v>5977</v>
      </c>
      <c r="AI59">
        <v>6298</v>
      </c>
      <c r="AJ59" s="9">
        <f>(AF59-exterior_study!AF59)/exterior_study!AF59</f>
        <v>-3.2590983161325367E-2</v>
      </c>
      <c r="AK59" s="9">
        <f>(AG59-exterior_study!AG59)/exterior_study!AG59</f>
        <v>-2.7096552906877038E-2</v>
      </c>
      <c r="AL59" s="9">
        <f>(AH59-exterior_study!AH59)/exterior_study!AH59</f>
        <v>-2.5912646675358541E-2</v>
      </c>
      <c r="AM59" s="9">
        <f>(AI59-exterior_study!AI59)/exterior_study!AI59</f>
        <v>-2.4473358116480794E-2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4.9800000000000001E-3</v>
      </c>
      <c r="Q60">
        <v>4.13E-3</v>
      </c>
      <c r="R60">
        <v>8.5500000000000003E-3</v>
      </c>
      <c r="S60">
        <v>3.29E-3</v>
      </c>
      <c r="T60">
        <v>2.49E-3</v>
      </c>
      <c r="U60">
        <v>2.7599999999999999E-3</v>
      </c>
      <c r="V60">
        <v>2.8999999999999998E-3</v>
      </c>
      <c r="W60">
        <v>6.8900000000000003E-3</v>
      </c>
      <c r="X60">
        <v>6.8900000000000003E-3</v>
      </c>
      <c r="Y60">
        <v>2.49E-3</v>
      </c>
      <c r="Z60">
        <v>2.49E-3</v>
      </c>
      <c r="AA60">
        <v>2.49E-3</v>
      </c>
      <c r="AB60">
        <v>0.47263012396583581</v>
      </c>
      <c r="AC60">
        <v>5.2278835383693751</v>
      </c>
      <c r="AD60">
        <v>199.87200000000001</v>
      </c>
      <c r="AE60">
        <v>4.4999999999999998E-2</v>
      </c>
      <c r="AF60">
        <v>1687</v>
      </c>
      <c r="AG60">
        <v>5042</v>
      </c>
      <c r="AH60">
        <v>5313</v>
      </c>
      <c r="AI60">
        <v>5598</v>
      </c>
      <c r="AJ60" s="9">
        <f>(AF60-exterior_study!AF60)/exterior_study!AF60</f>
        <v>-3.4344590726960507E-2</v>
      </c>
      <c r="AK60" s="9">
        <f>(AG60-exterior_study!AG60)/exterior_study!AG60</f>
        <v>-2.7204321821338993E-2</v>
      </c>
      <c r="AL60" s="9">
        <f>(AH60-exterior_study!AH60)/exterior_study!AH60</f>
        <v>-2.5852585258525851E-2</v>
      </c>
      <c r="AM60" s="9">
        <f>(AI60-exterior_study!AI60)/exterior_study!AI60</f>
        <v>-2.4568740198640877E-2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4.9800000000000001E-3</v>
      </c>
      <c r="Q61">
        <v>4.13E-3</v>
      </c>
      <c r="R61">
        <v>8.5500000000000003E-3</v>
      </c>
      <c r="S61">
        <v>3.29E-3</v>
      </c>
      <c r="T61">
        <v>2.49E-3</v>
      </c>
      <c r="U61">
        <v>2.7599999999999999E-3</v>
      </c>
      <c r="V61">
        <v>2.8999999999999998E-3</v>
      </c>
      <c r="W61">
        <v>6.8900000000000003E-3</v>
      </c>
      <c r="X61">
        <v>6.8900000000000003E-3</v>
      </c>
      <c r="Y61">
        <v>2.49E-3</v>
      </c>
      <c r="Z61">
        <v>2.49E-3</v>
      </c>
      <c r="AA61">
        <v>2.49E-3</v>
      </c>
      <c r="AB61">
        <v>0.47263012396583581</v>
      </c>
      <c r="AC61">
        <v>5.2278835383693751</v>
      </c>
      <c r="AD61">
        <v>199.87200000000001</v>
      </c>
      <c r="AE61">
        <v>0.05</v>
      </c>
      <c r="AF61">
        <v>1601</v>
      </c>
      <c r="AG61">
        <v>4538</v>
      </c>
      <c r="AH61">
        <v>4782</v>
      </c>
      <c r="AI61">
        <v>5038</v>
      </c>
      <c r="AJ61" s="9">
        <f>(AF61-exterior_study!AF61)/exterior_study!AF61</f>
        <v>-3.4960819770946353E-2</v>
      </c>
      <c r="AK61" s="9">
        <f>(AG61-exterior_study!AG61)/exterior_study!AG61</f>
        <v>-2.722400857449089E-2</v>
      </c>
      <c r="AL61" s="9">
        <f>(AH61-exterior_study!AH61)/exterior_study!AH61</f>
        <v>-2.567237163814181E-2</v>
      </c>
      <c r="AM61" s="9">
        <f>(AI61-exterior_study!AI61)/exterior_study!AI61</f>
        <v>-2.4588576960309777E-2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4.9800000000000001E-3</v>
      </c>
      <c r="Q62">
        <v>4.13E-3</v>
      </c>
      <c r="R62">
        <v>8.5500000000000003E-3</v>
      </c>
      <c r="S62">
        <v>3.29E-3</v>
      </c>
      <c r="T62">
        <v>2.49E-3</v>
      </c>
      <c r="U62">
        <v>2.7599999999999999E-3</v>
      </c>
      <c r="V62">
        <v>2.8999999999999998E-3</v>
      </c>
      <c r="W62">
        <v>6.8900000000000003E-3</v>
      </c>
      <c r="X62">
        <v>6.8900000000000003E-3</v>
      </c>
      <c r="Y62">
        <v>2.49E-3</v>
      </c>
      <c r="Z62">
        <v>2.49E-3</v>
      </c>
      <c r="AA62">
        <v>2.49E-3</v>
      </c>
      <c r="AB62">
        <v>0.47263012396583581</v>
      </c>
      <c r="AC62">
        <v>5.2278835383693751</v>
      </c>
      <c r="AD62">
        <v>199.87200000000001</v>
      </c>
      <c r="AE62">
        <v>5.5E-2</v>
      </c>
      <c r="AF62">
        <v>1522</v>
      </c>
      <c r="AG62">
        <v>4125</v>
      </c>
      <c r="AH62">
        <v>4347</v>
      </c>
      <c r="AI62">
        <v>4580</v>
      </c>
      <c r="AJ62" s="9">
        <f>(AF62-exterior_study!AF62)/exterior_study!AF62</f>
        <v>-3.5487959442332066E-2</v>
      </c>
      <c r="AK62" s="9">
        <f>(AG62-exterior_study!AG62)/exterior_study!AG62</f>
        <v>-2.735203961329875E-2</v>
      </c>
      <c r="AL62" s="9">
        <f>(AH62-exterior_study!AH62)/exterior_study!AH62</f>
        <v>-2.5773195876288658E-2</v>
      </c>
      <c r="AM62" s="9">
        <f>(AI62-exterior_study!AI62)/exterior_study!AI62</f>
        <v>-2.4494142705005325E-2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4.9800000000000001E-3</v>
      </c>
      <c r="Q63">
        <v>4.13E-3</v>
      </c>
      <c r="R63">
        <v>8.5500000000000003E-3</v>
      </c>
      <c r="S63">
        <v>3.29E-3</v>
      </c>
      <c r="T63">
        <v>2.49E-3</v>
      </c>
      <c r="U63">
        <v>2.7599999999999999E-3</v>
      </c>
      <c r="V63">
        <v>2.8999999999999998E-3</v>
      </c>
      <c r="W63">
        <v>6.8900000000000003E-3</v>
      </c>
      <c r="X63">
        <v>6.8900000000000003E-3</v>
      </c>
      <c r="Y63">
        <v>2.49E-3</v>
      </c>
      <c r="Z63">
        <v>2.49E-3</v>
      </c>
      <c r="AA63">
        <v>2.49E-3</v>
      </c>
      <c r="AB63">
        <v>0.47263012396583581</v>
      </c>
      <c r="AC63">
        <v>5.2278835383693751</v>
      </c>
      <c r="AD63">
        <v>199.87200000000001</v>
      </c>
      <c r="AE63">
        <v>0.06</v>
      </c>
      <c r="AF63">
        <v>1448</v>
      </c>
      <c r="AG63">
        <v>3782</v>
      </c>
      <c r="AH63">
        <v>3985</v>
      </c>
      <c r="AI63">
        <v>4199</v>
      </c>
      <c r="AJ63" s="9">
        <f>(AF63-exterior_study!AF63)/exterior_study!AF63</f>
        <v>-3.6593479707252165E-2</v>
      </c>
      <c r="AK63" s="9">
        <f>(AG63-exterior_study!AG63)/exterior_study!AG63</f>
        <v>-2.7013120658605609E-2</v>
      </c>
      <c r="AL63" s="9">
        <f>(AH63-exterior_study!AH63)/exterior_study!AH63</f>
        <v>-2.567237163814181E-2</v>
      </c>
      <c r="AM63" s="9">
        <f>(AI63-exterior_study!AI63)/exterior_study!AI63</f>
        <v>-2.4395910780669144E-2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4.9800000000000001E-3</v>
      </c>
      <c r="Q64">
        <v>4.13E-3</v>
      </c>
      <c r="R64">
        <v>8.5500000000000003E-3</v>
      </c>
      <c r="S64">
        <v>3.29E-3</v>
      </c>
      <c r="T64">
        <v>2.49E-3</v>
      </c>
      <c r="U64">
        <v>2.7599999999999999E-3</v>
      </c>
      <c r="V64">
        <v>2.8999999999999998E-3</v>
      </c>
      <c r="W64">
        <v>6.8900000000000003E-3</v>
      </c>
      <c r="X64">
        <v>6.8900000000000003E-3</v>
      </c>
      <c r="Y64">
        <v>2.49E-3</v>
      </c>
      <c r="Z64">
        <v>2.49E-3</v>
      </c>
      <c r="AA64">
        <v>2.49E-3</v>
      </c>
      <c r="AB64">
        <v>0.47263012396583581</v>
      </c>
      <c r="AC64">
        <v>5.2278835383693751</v>
      </c>
      <c r="AD64">
        <v>199.87200000000001</v>
      </c>
      <c r="AE64">
        <v>6.5000000000000002E-2</v>
      </c>
      <c r="AF64">
        <v>1379</v>
      </c>
      <c r="AG64">
        <v>3491</v>
      </c>
      <c r="AH64">
        <v>3678</v>
      </c>
      <c r="AI64">
        <v>3876</v>
      </c>
      <c r="AJ64" s="9">
        <f>(AF64-exterior_study!AF64)/exterior_study!AF64</f>
        <v>-3.7683182135380321E-2</v>
      </c>
      <c r="AK64" s="9">
        <f>(AG64-exterior_study!AG64)/exterior_study!AG64</f>
        <v>-2.7034559643255296E-2</v>
      </c>
      <c r="AL64" s="9">
        <f>(AH64-exterior_study!AH64)/exterior_study!AH64</f>
        <v>-2.5953389830508475E-2</v>
      </c>
      <c r="AM64" s="9">
        <f>(AI64-exterior_study!AI64)/exterior_study!AI64</f>
        <v>-2.4414799899320414E-2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4.9800000000000001E-3</v>
      </c>
      <c r="Q65">
        <v>4.13E-3</v>
      </c>
      <c r="R65">
        <v>8.5500000000000003E-3</v>
      </c>
      <c r="S65">
        <v>3.29E-3</v>
      </c>
      <c r="T65">
        <v>2.49E-3</v>
      </c>
      <c r="U65">
        <v>2.7599999999999999E-3</v>
      </c>
      <c r="V65">
        <v>2.8999999999999998E-3</v>
      </c>
      <c r="W65">
        <v>6.8900000000000003E-3</v>
      </c>
      <c r="X65">
        <v>6.8900000000000003E-3</v>
      </c>
      <c r="Y65">
        <v>2.49E-3</v>
      </c>
      <c r="Z65">
        <v>2.49E-3</v>
      </c>
      <c r="AA65">
        <v>2.49E-3</v>
      </c>
      <c r="AB65">
        <v>0.47263012396583581</v>
      </c>
      <c r="AC65">
        <v>5.2278835383693751</v>
      </c>
      <c r="AD65">
        <v>199.87200000000001</v>
      </c>
      <c r="AE65">
        <v>7.0000000000000007E-2</v>
      </c>
      <c r="AF65">
        <v>1316</v>
      </c>
      <c r="AG65">
        <v>3241</v>
      </c>
      <c r="AH65">
        <v>3415</v>
      </c>
      <c r="AI65">
        <v>3599</v>
      </c>
      <c r="AJ65" s="9">
        <f>(AF65-exterior_study!AF65)/exterior_study!AF65</f>
        <v>-3.8011695906432746E-2</v>
      </c>
      <c r="AK65" s="9">
        <f>(AG65-exterior_study!AG65)/exterior_study!AG65</f>
        <v>-2.7310924369747899E-2</v>
      </c>
      <c r="AL65" s="9">
        <f>(AH65-exterior_study!AH65)/exterior_study!AH65</f>
        <v>-2.5955504848830576E-2</v>
      </c>
      <c r="AM65" s="9">
        <f>(AI65-exterior_study!AI65)/exterior_study!AI65</f>
        <v>-2.4396855516400109E-2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4.9399999999999999E-3</v>
      </c>
      <c r="Q66">
        <v>4.0899999999999999E-3</v>
      </c>
      <c r="R66">
        <v>8.4600000000000005E-3</v>
      </c>
      <c r="S66">
        <v>3.2599999999999999E-3</v>
      </c>
      <c r="T66">
        <v>2.49E-3</v>
      </c>
      <c r="U66">
        <v>2.7399999999999998E-3</v>
      </c>
      <c r="V66">
        <v>2.8800000000000002E-3</v>
      </c>
      <c r="W66">
        <v>6.7999999999999996E-3</v>
      </c>
      <c r="X66">
        <v>6.7999999999999996E-3</v>
      </c>
      <c r="Y66">
        <v>2.49E-3</v>
      </c>
      <c r="Z66">
        <v>2.49E-3</v>
      </c>
      <c r="AA66">
        <v>2.49E-3</v>
      </c>
      <c r="AB66">
        <v>0.4728905057699001</v>
      </c>
      <c r="AC66">
        <v>5.2293234151832868</v>
      </c>
      <c r="AD66">
        <v>199.87200000000001</v>
      </c>
      <c r="AE66">
        <v>0.03</v>
      </c>
      <c r="AF66">
        <v>1991</v>
      </c>
      <c r="AG66">
        <v>7563</v>
      </c>
      <c r="AH66">
        <v>7969</v>
      </c>
      <c r="AI66">
        <v>8397</v>
      </c>
      <c r="AJ66" s="9">
        <f>(AF66-exterior_study!AF66)/exterior_study!AF66</f>
        <v>-3.019970774476376E-2</v>
      </c>
      <c r="AK66" s="9">
        <f>(AG66-exterior_study!AG66)/exterior_study!AG66</f>
        <v>-2.7266881028938907E-2</v>
      </c>
      <c r="AL66" s="9">
        <f>(AH66-exterior_study!AH66)/exterior_study!AH66</f>
        <v>-2.5913702481359248E-2</v>
      </c>
      <c r="AM66" s="9">
        <f>(AI66-exterior_study!AI66)/exterior_study!AI66</f>
        <v>-2.4512081784386616E-2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4.9399999999999999E-3</v>
      </c>
      <c r="Q67">
        <v>4.0899999999999999E-3</v>
      </c>
      <c r="R67">
        <v>8.4600000000000005E-3</v>
      </c>
      <c r="S67">
        <v>3.2599999999999999E-3</v>
      </c>
      <c r="T67">
        <v>2.49E-3</v>
      </c>
      <c r="U67">
        <v>2.7399999999999998E-3</v>
      </c>
      <c r="V67">
        <v>2.8800000000000002E-3</v>
      </c>
      <c r="W67">
        <v>6.7999999999999996E-3</v>
      </c>
      <c r="X67">
        <v>6.7999999999999996E-3</v>
      </c>
      <c r="Y67">
        <v>2.49E-3</v>
      </c>
      <c r="Z67">
        <v>2.49E-3</v>
      </c>
      <c r="AA67">
        <v>2.49E-3</v>
      </c>
      <c r="AB67">
        <v>0.4728905057699001</v>
      </c>
      <c r="AC67">
        <v>5.2293234151832868</v>
      </c>
      <c r="AD67">
        <v>199.87200000000001</v>
      </c>
      <c r="AE67">
        <v>3.5000000000000003E-2</v>
      </c>
      <c r="AF67">
        <v>1881</v>
      </c>
      <c r="AG67">
        <v>6483</v>
      </c>
      <c r="AH67">
        <v>6831</v>
      </c>
      <c r="AI67">
        <v>7198</v>
      </c>
      <c r="AJ67" s="9">
        <f>(AF67-exterior_study!AF67)/exterior_study!AF67</f>
        <v>-3.1909418425115799E-2</v>
      </c>
      <c r="AK67" s="9">
        <f>(AG67-exterior_study!AG67)/exterior_study!AG67</f>
        <v>-2.7160864345738295E-2</v>
      </c>
      <c r="AL67" s="9">
        <f>(AH67-exterior_study!AH67)/exterior_study!AH67</f>
        <v>-2.5812892184826013E-2</v>
      </c>
      <c r="AM67" s="9">
        <f>(AI67-exterior_study!AI67)/exterior_study!AI67</f>
        <v>-2.4396855516400109E-2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4.9399999999999999E-3</v>
      </c>
      <c r="Q68">
        <v>4.0899999999999999E-3</v>
      </c>
      <c r="R68">
        <v>8.4600000000000005E-3</v>
      </c>
      <c r="S68">
        <v>3.2599999999999999E-3</v>
      </c>
      <c r="T68">
        <v>2.49E-3</v>
      </c>
      <c r="U68">
        <v>2.7399999999999998E-3</v>
      </c>
      <c r="V68">
        <v>2.8800000000000002E-3</v>
      </c>
      <c r="W68">
        <v>6.7999999999999996E-3</v>
      </c>
      <c r="X68">
        <v>6.7999999999999996E-3</v>
      </c>
      <c r="Y68">
        <v>2.49E-3</v>
      </c>
      <c r="Z68">
        <v>2.49E-3</v>
      </c>
      <c r="AA68">
        <v>2.49E-3</v>
      </c>
      <c r="AB68">
        <v>0.4728905057699001</v>
      </c>
      <c r="AC68">
        <v>5.2293234151832868</v>
      </c>
      <c r="AD68">
        <v>199.87200000000001</v>
      </c>
      <c r="AE68">
        <v>0.04</v>
      </c>
      <c r="AF68">
        <v>1781</v>
      </c>
      <c r="AG68">
        <v>5673</v>
      </c>
      <c r="AH68">
        <v>5977</v>
      </c>
      <c r="AI68">
        <v>6298</v>
      </c>
      <c r="AJ68" s="9">
        <f>(AF68-exterior_study!AF68)/exterior_study!AF68</f>
        <v>-3.2590983161325367E-2</v>
      </c>
      <c r="AK68" s="9">
        <f>(AG68-exterior_study!AG68)/exterior_study!AG68</f>
        <v>-2.7096552906877038E-2</v>
      </c>
      <c r="AL68" s="9">
        <f>(AH68-exterior_study!AH68)/exterior_study!AH68</f>
        <v>-2.5912646675358541E-2</v>
      </c>
      <c r="AM68" s="9">
        <f>(AI68-exterior_study!AI68)/exterior_study!AI68</f>
        <v>-2.4473358116480794E-2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4.9399999999999999E-3</v>
      </c>
      <c r="Q69">
        <v>4.0899999999999999E-3</v>
      </c>
      <c r="R69">
        <v>8.4600000000000005E-3</v>
      </c>
      <c r="S69">
        <v>3.2599999999999999E-3</v>
      </c>
      <c r="T69">
        <v>2.49E-3</v>
      </c>
      <c r="U69">
        <v>2.7399999999999998E-3</v>
      </c>
      <c r="V69">
        <v>2.8800000000000002E-3</v>
      </c>
      <c r="W69">
        <v>6.7999999999999996E-3</v>
      </c>
      <c r="X69">
        <v>6.7999999999999996E-3</v>
      </c>
      <c r="Y69">
        <v>2.49E-3</v>
      </c>
      <c r="Z69">
        <v>2.49E-3</v>
      </c>
      <c r="AA69">
        <v>2.49E-3</v>
      </c>
      <c r="AB69">
        <v>0.4728905057699001</v>
      </c>
      <c r="AC69">
        <v>5.2293234151832868</v>
      </c>
      <c r="AD69">
        <v>199.87200000000001</v>
      </c>
      <c r="AE69">
        <v>4.4999999999999998E-2</v>
      </c>
      <c r="AF69">
        <v>1687</v>
      </c>
      <c r="AG69">
        <v>5042</v>
      </c>
      <c r="AH69">
        <v>5313</v>
      </c>
      <c r="AI69">
        <v>5598</v>
      </c>
      <c r="AJ69" s="9">
        <f>(AF69-exterior_study!AF69)/exterior_study!AF69</f>
        <v>-3.4344590726960507E-2</v>
      </c>
      <c r="AK69" s="9">
        <f>(AG69-exterior_study!AG69)/exterior_study!AG69</f>
        <v>-2.7204321821338993E-2</v>
      </c>
      <c r="AL69" s="9">
        <f>(AH69-exterior_study!AH69)/exterior_study!AH69</f>
        <v>-2.5852585258525851E-2</v>
      </c>
      <c r="AM69" s="9">
        <f>(AI69-exterior_study!AI69)/exterior_study!AI69</f>
        <v>-2.4568740198640877E-2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4.9399999999999999E-3</v>
      </c>
      <c r="Q70">
        <v>4.0899999999999999E-3</v>
      </c>
      <c r="R70">
        <v>8.4600000000000005E-3</v>
      </c>
      <c r="S70">
        <v>3.2599999999999999E-3</v>
      </c>
      <c r="T70">
        <v>2.49E-3</v>
      </c>
      <c r="U70">
        <v>2.7399999999999998E-3</v>
      </c>
      <c r="V70">
        <v>2.8800000000000002E-3</v>
      </c>
      <c r="W70">
        <v>6.7999999999999996E-3</v>
      </c>
      <c r="X70">
        <v>6.7999999999999996E-3</v>
      </c>
      <c r="Y70">
        <v>2.49E-3</v>
      </c>
      <c r="Z70">
        <v>2.49E-3</v>
      </c>
      <c r="AA70">
        <v>2.49E-3</v>
      </c>
      <c r="AB70">
        <v>0.4728905057699001</v>
      </c>
      <c r="AC70">
        <v>5.2293234151832868</v>
      </c>
      <c r="AD70">
        <v>199.87200000000001</v>
      </c>
      <c r="AE70">
        <v>0.05</v>
      </c>
      <c r="AF70">
        <v>1601</v>
      </c>
      <c r="AG70">
        <v>4538</v>
      </c>
      <c r="AH70">
        <v>4782</v>
      </c>
      <c r="AI70">
        <v>5038</v>
      </c>
      <c r="AJ70" s="9">
        <f>(AF70-exterior_study!AF70)/exterior_study!AF70</f>
        <v>-3.4960819770946353E-2</v>
      </c>
      <c r="AK70" s="9">
        <f>(AG70-exterior_study!AG70)/exterior_study!AG70</f>
        <v>-2.722400857449089E-2</v>
      </c>
      <c r="AL70" s="9">
        <f>(AH70-exterior_study!AH70)/exterior_study!AH70</f>
        <v>-2.567237163814181E-2</v>
      </c>
      <c r="AM70" s="9">
        <f>(AI70-exterior_study!AI70)/exterior_study!AI70</f>
        <v>-2.4588576960309777E-2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4.9399999999999999E-3</v>
      </c>
      <c r="Q71">
        <v>4.0899999999999999E-3</v>
      </c>
      <c r="R71">
        <v>8.4600000000000005E-3</v>
      </c>
      <c r="S71">
        <v>3.2599999999999999E-3</v>
      </c>
      <c r="T71">
        <v>2.49E-3</v>
      </c>
      <c r="U71">
        <v>2.7399999999999998E-3</v>
      </c>
      <c r="V71">
        <v>2.8800000000000002E-3</v>
      </c>
      <c r="W71">
        <v>6.7999999999999996E-3</v>
      </c>
      <c r="X71">
        <v>6.7999999999999996E-3</v>
      </c>
      <c r="Y71">
        <v>2.49E-3</v>
      </c>
      <c r="Z71">
        <v>2.49E-3</v>
      </c>
      <c r="AA71">
        <v>2.49E-3</v>
      </c>
      <c r="AB71">
        <v>0.4728905057699001</v>
      </c>
      <c r="AC71">
        <v>5.2293234151832868</v>
      </c>
      <c r="AD71">
        <v>199.87200000000001</v>
      </c>
      <c r="AE71">
        <v>5.5E-2</v>
      </c>
      <c r="AF71">
        <v>1522</v>
      </c>
      <c r="AG71">
        <v>4125</v>
      </c>
      <c r="AH71">
        <v>4347</v>
      </c>
      <c r="AI71">
        <v>4580</v>
      </c>
      <c r="AJ71" s="9">
        <f>(AF71-exterior_study!AF71)/exterior_study!AF71</f>
        <v>-3.5487959442332066E-2</v>
      </c>
      <c r="AK71" s="9">
        <f>(AG71-exterior_study!AG71)/exterior_study!AG71</f>
        <v>-2.735203961329875E-2</v>
      </c>
      <c r="AL71" s="9">
        <f>(AH71-exterior_study!AH71)/exterior_study!AH71</f>
        <v>-2.5773195876288658E-2</v>
      </c>
      <c r="AM71" s="9">
        <f>(AI71-exterior_study!AI71)/exterior_study!AI71</f>
        <v>-2.4494142705005325E-2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4.9399999999999999E-3</v>
      </c>
      <c r="Q72">
        <v>4.0899999999999999E-3</v>
      </c>
      <c r="R72">
        <v>8.4600000000000005E-3</v>
      </c>
      <c r="S72">
        <v>3.2599999999999999E-3</v>
      </c>
      <c r="T72">
        <v>2.49E-3</v>
      </c>
      <c r="U72">
        <v>2.7399999999999998E-3</v>
      </c>
      <c r="V72">
        <v>2.8800000000000002E-3</v>
      </c>
      <c r="W72">
        <v>6.7999999999999996E-3</v>
      </c>
      <c r="X72">
        <v>6.7999999999999996E-3</v>
      </c>
      <c r="Y72">
        <v>2.49E-3</v>
      </c>
      <c r="Z72">
        <v>2.49E-3</v>
      </c>
      <c r="AA72">
        <v>2.49E-3</v>
      </c>
      <c r="AB72">
        <v>0.4728905057699001</v>
      </c>
      <c r="AC72">
        <v>5.2293234151832868</v>
      </c>
      <c r="AD72">
        <v>199.87200000000001</v>
      </c>
      <c r="AE72">
        <v>0.06</v>
      </c>
      <c r="AF72">
        <v>1448</v>
      </c>
      <c r="AG72">
        <v>3782</v>
      </c>
      <c r="AH72">
        <v>3985</v>
      </c>
      <c r="AI72">
        <v>4199</v>
      </c>
      <c r="AJ72" s="9">
        <f>(AF72-exterior_study!AF72)/exterior_study!AF72</f>
        <v>-3.6593479707252165E-2</v>
      </c>
      <c r="AK72" s="9">
        <f>(AG72-exterior_study!AG72)/exterior_study!AG72</f>
        <v>-2.7013120658605609E-2</v>
      </c>
      <c r="AL72" s="9">
        <f>(AH72-exterior_study!AH72)/exterior_study!AH72</f>
        <v>-2.567237163814181E-2</v>
      </c>
      <c r="AM72" s="9">
        <f>(AI72-exterior_study!AI72)/exterior_study!AI72</f>
        <v>-2.4395910780669144E-2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4.9399999999999999E-3</v>
      </c>
      <c r="Q73">
        <v>4.0899999999999999E-3</v>
      </c>
      <c r="R73">
        <v>8.4600000000000005E-3</v>
      </c>
      <c r="S73">
        <v>3.2599999999999999E-3</v>
      </c>
      <c r="T73">
        <v>2.49E-3</v>
      </c>
      <c r="U73">
        <v>2.7399999999999998E-3</v>
      </c>
      <c r="V73">
        <v>2.8800000000000002E-3</v>
      </c>
      <c r="W73">
        <v>6.7999999999999996E-3</v>
      </c>
      <c r="X73">
        <v>6.7999999999999996E-3</v>
      </c>
      <c r="Y73">
        <v>2.49E-3</v>
      </c>
      <c r="Z73">
        <v>2.49E-3</v>
      </c>
      <c r="AA73">
        <v>2.49E-3</v>
      </c>
      <c r="AB73">
        <v>0.4728905057699001</v>
      </c>
      <c r="AC73">
        <v>5.2293234151832868</v>
      </c>
      <c r="AD73">
        <v>199.87200000000001</v>
      </c>
      <c r="AE73">
        <v>6.5000000000000002E-2</v>
      </c>
      <c r="AF73">
        <v>1379</v>
      </c>
      <c r="AG73">
        <v>3491</v>
      </c>
      <c r="AH73">
        <v>3678</v>
      </c>
      <c r="AI73">
        <v>3876</v>
      </c>
      <c r="AJ73" s="9">
        <f>(AF73-exterior_study!AF73)/exterior_study!AF73</f>
        <v>-3.7683182135380321E-2</v>
      </c>
      <c r="AK73" s="9">
        <f>(AG73-exterior_study!AG73)/exterior_study!AG73</f>
        <v>-2.7034559643255296E-2</v>
      </c>
      <c r="AL73" s="9">
        <f>(AH73-exterior_study!AH73)/exterior_study!AH73</f>
        <v>-2.5953389830508475E-2</v>
      </c>
      <c r="AM73" s="9">
        <f>(AI73-exterior_study!AI73)/exterior_study!AI73</f>
        <v>-2.4414799899320414E-2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4.9399999999999999E-3</v>
      </c>
      <c r="Q74">
        <v>4.0899999999999999E-3</v>
      </c>
      <c r="R74">
        <v>8.4600000000000005E-3</v>
      </c>
      <c r="S74">
        <v>3.2599999999999999E-3</v>
      </c>
      <c r="T74">
        <v>2.49E-3</v>
      </c>
      <c r="U74">
        <v>2.7399999999999998E-3</v>
      </c>
      <c r="V74">
        <v>2.8800000000000002E-3</v>
      </c>
      <c r="W74">
        <v>6.7999999999999996E-3</v>
      </c>
      <c r="X74">
        <v>6.7999999999999996E-3</v>
      </c>
      <c r="Y74">
        <v>2.49E-3</v>
      </c>
      <c r="Z74">
        <v>2.49E-3</v>
      </c>
      <c r="AA74">
        <v>2.49E-3</v>
      </c>
      <c r="AB74">
        <v>0.4728905057699001</v>
      </c>
      <c r="AC74">
        <v>5.2293234151832868</v>
      </c>
      <c r="AD74">
        <v>199.87200000000001</v>
      </c>
      <c r="AE74">
        <v>7.0000000000000007E-2</v>
      </c>
      <c r="AF74">
        <v>1316</v>
      </c>
      <c r="AG74">
        <v>3241</v>
      </c>
      <c r="AH74">
        <v>3415</v>
      </c>
      <c r="AI74">
        <v>3599</v>
      </c>
      <c r="AJ74" s="9">
        <f>(AF74-exterior_study!AF74)/exterior_study!AF74</f>
        <v>-3.8011695906432746E-2</v>
      </c>
      <c r="AK74" s="9">
        <f>(AG74-exterior_study!AG74)/exterior_study!AG74</f>
        <v>-2.7310924369747899E-2</v>
      </c>
      <c r="AL74" s="9">
        <f>(AH74-exterior_study!AH74)/exterior_study!AH74</f>
        <v>-2.5955504848830576E-2</v>
      </c>
      <c r="AM74" s="9">
        <f>(AI74-exterior_study!AI74)/exterior_study!AI74</f>
        <v>-2.4396855516400109E-2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4.8700000000000002E-3</v>
      </c>
      <c r="Q75">
        <v>4.0499999999999998E-3</v>
      </c>
      <c r="R75">
        <v>8.3800000000000003E-3</v>
      </c>
      <c r="S75">
        <v>3.2299999999999998E-3</v>
      </c>
      <c r="T75">
        <v>2.49E-3</v>
      </c>
      <c r="U75">
        <v>2.7100000000000002E-3</v>
      </c>
      <c r="V75">
        <v>2.8400000000000001E-3</v>
      </c>
      <c r="W75">
        <v>6.7200000000000003E-3</v>
      </c>
      <c r="X75">
        <v>6.7200000000000003E-3</v>
      </c>
      <c r="Y75">
        <v>2.49E-3</v>
      </c>
      <c r="Z75">
        <v>2.49E-3</v>
      </c>
      <c r="AA75">
        <v>2.49E-3</v>
      </c>
      <c r="AB75">
        <v>0.47284867064713909</v>
      </c>
      <c r="AC75">
        <v>5.2290920992411882</v>
      </c>
      <c r="AD75">
        <v>199.87200000000001</v>
      </c>
      <c r="AE75">
        <v>0.03</v>
      </c>
      <c r="AF75">
        <v>1991</v>
      </c>
      <c r="AG75">
        <v>7563</v>
      </c>
      <c r="AH75">
        <v>7969</v>
      </c>
      <c r="AI75">
        <v>8397</v>
      </c>
      <c r="AJ75" s="9">
        <f>(AF75-exterior_study!AF75)/exterior_study!AF75</f>
        <v>-2.8306490971205467E-2</v>
      </c>
      <c r="AK75" s="9">
        <f>(AG75-exterior_study!AG75)/exterior_study!AG75</f>
        <v>-2.526098724062379E-2</v>
      </c>
      <c r="AL75" s="9">
        <f>(AH75-exterior_study!AH75)/exterior_study!AH75</f>
        <v>-2.4004898958971219E-2</v>
      </c>
      <c r="AM75" s="9">
        <f>(AI75-exterior_study!AI75)/exterior_study!AI75</f>
        <v>-2.2809263353892703E-2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4.8700000000000002E-3</v>
      </c>
      <c r="Q76">
        <v>4.0499999999999998E-3</v>
      </c>
      <c r="R76">
        <v>8.3800000000000003E-3</v>
      </c>
      <c r="S76">
        <v>3.2299999999999998E-3</v>
      </c>
      <c r="T76">
        <v>2.49E-3</v>
      </c>
      <c r="U76">
        <v>2.7100000000000002E-3</v>
      </c>
      <c r="V76">
        <v>2.8400000000000001E-3</v>
      </c>
      <c r="W76">
        <v>6.7200000000000003E-3</v>
      </c>
      <c r="X76">
        <v>6.7200000000000003E-3</v>
      </c>
      <c r="Y76">
        <v>2.49E-3</v>
      </c>
      <c r="Z76">
        <v>2.49E-3</v>
      </c>
      <c r="AA76">
        <v>2.49E-3</v>
      </c>
      <c r="AB76">
        <v>0.47284867064713909</v>
      </c>
      <c r="AC76">
        <v>5.2290920992411882</v>
      </c>
      <c r="AD76">
        <v>199.87200000000001</v>
      </c>
      <c r="AE76">
        <v>3.5000000000000003E-2</v>
      </c>
      <c r="AF76">
        <v>1881</v>
      </c>
      <c r="AG76">
        <v>6483</v>
      </c>
      <c r="AH76">
        <v>6831</v>
      </c>
      <c r="AI76">
        <v>7198</v>
      </c>
      <c r="AJ76" s="9">
        <f>(AF76-exterior_study!AF76)/exterior_study!AF76</f>
        <v>-2.9912325941206807E-2</v>
      </c>
      <c r="AK76" s="9">
        <f>(AG76-exterior_study!AG76)/exterior_study!AG76</f>
        <v>-2.5259359494812811E-2</v>
      </c>
      <c r="AL76" s="9">
        <f>(AH76-exterior_study!AH76)/exterior_study!AH76</f>
        <v>-2.4003429061294469E-2</v>
      </c>
      <c r="AM76" s="9">
        <f>(AI76-exterior_study!AI76)/exterior_study!AI76</f>
        <v>-2.267481330617787E-2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4.8700000000000002E-3</v>
      </c>
      <c r="Q77">
        <v>4.0499999999999998E-3</v>
      </c>
      <c r="R77">
        <v>8.3800000000000003E-3</v>
      </c>
      <c r="S77">
        <v>3.2299999999999998E-3</v>
      </c>
      <c r="T77">
        <v>2.49E-3</v>
      </c>
      <c r="U77">
        <v>2.7100000000000002E-3</v>
      </c>
      <c r="V77">
        <v>2.8400000000000001E-3</v>
      </c>
      <c r="W77">
        <v>6.7200000000000003E-3</v>
      </c>
      <c r="X77">
        <v>6.7200000000000003E-3</v>
      </c>
      <c r="Y77">
        <v>2.49E-3</v>
      </c>
      <c r="Z77">
        <v>2.49E-3</v>
      </c>
      <c r="AA77">
        <v>2.49E-3</v>
      </c>
      <c r="AB77">
        <v>0.47284867064713909</v>
      </c>
      <c r="AC77">
        <v>5.2290920992411882</v>
      </c>
      <c r="AD77">
        <v>199.87200000000001</v>
      </c>
      <c r="AE77">
        <v>0.04</v>
      </c>
      <c r="AF77">
        <v>1781</v>
      </c>
      <c r="AG77">
        <v>5673</v>
      </c>
      <c r="AH77">
        <v>5977</v>
      </c>
      <c r="AI77">
        <v>6298</v>
      </c>
      <c r="AJ77" s="9">
        <f>(AF77-exterior_study!AF77)/exterior_study!AF77</f>
        <v>-3.0484485574305935E-2</v>
      </c>
      <c r="AK77" s="9">
        <f>(AG77-exterior_study!AG77)/exterior_study!AG77</f>
        <v>-2.5257731958762887E-2</v>
      </c>
      <c r="AL77" s="9">
        <f>(AH77-exterior_study!AH77)/exterior_study!AH77</f>
        <v>-2.4003919007184845E-2</v>
      </c>
      <c r="AM77" s="9">
        <f>(AI77-exterior_study!AI77)/exterior_study!AI77</f>
        <v>-2.2656734947237741E-2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4.8700000000000002E-3</v>
      </c>
      <c r="Q78">
        <v>4.0499999999999998E-3</v>
      </c>
      <c r="R78">
        <v>8.3800000000000003E-3</v>
      </c>
      <c r="S78">
        <v>3.2299999999999998E-3</v>
      </c>
      <c r="T78">
        <v>2.49E-3</v>
      </c>
      <c r="U78">
        <v>2.7100000000000002E-3</v>
      </c>
      <c r="V78">
        <v>2.8400000000000001E-3</v>
      </c>
      <c r="W78">
        <v>6.7200000000000003E-3</v>
      </c>
      <c r="X78">
        <v>6.7200000000000003E-3</v>
      </c>
      <c r="Y78">
        <v>2.49E-3</v>
      </c>
      <c r="Z78">
        <v>2.49E-3</v>
      </c>
      <c r="AA78">
        <v>2.49E-3</v>
      </c>
      <c r="AB78">
        <v>0.47284867064713909</v>
      </c>
      <c r="AC78">
        <v>5.2290920992411882</v>
      </c>
      <c r="AD78">
        <v>199.87200000000001</v>
      </c>
      <c r="AE78">
        <v>4.4999999999999998E-2</v>
      </c>
      <c r="AF78">
        <v>1687</v>
      </c>
      <c r="AG78">
        <v>5042</v>
      </c>
      <c r="AH78">
        <v>5313</v>
      </c>
      <c r="AI78">
        <v>5598</v>
      </c>
      <c r="AJ78" s="9">
        <f>(AF78-exterior_study!AF78)/exterior_study!AF78</f>
        <v>-3.1572904707233063E-2</v>
      </c>
      <c r="AK78" s="9">
        <f>(AG78-exterior_study!AG78)/exterior_study!AG78</f>
        <v>-2.5323796636381211E-2</v>
      </c>
      <c r="AL78" s="9">
        <f>(AH78-exterior_study!AH78)/exterior_study!AH78</f>
        <v>-2.4063188831741366E-2</v>
      </c>
      <c r="AM78" s="9">
        <f>(AI78-exterior_study!AI78)/exterior_study!AI78</f>
        <v>-2.2695530726256984E-2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4.8700000000000002E-3</v>
      </c>
      <c r="Q79">
        <v>4.0499999999999998E-3</v>
      </c>
      <c r="R79">
        <v>8.3800000000000003E-3</v>
      </c>
      <c r="S79">
        <v>3.2299999999999998E-3</v>
      </c>
      <c r="T79">
        <v>2.49E-3</v>
      </c>
      <c r="U79">
        <v>2.7100000000000002E-3</v>
      </c>
      <c r="V79">
        <v>2.8400000000000001E-3</v>
      </c>
      <c r="W79">
        <v>6.7200000000000003E-3</v>
      </c>
      <c r="X79">
        <v>6.7200000000000003E-3</v>
      </c>
      <c r="Y79">
        <v>2.49E-3</v>
      </c>
      <c r="Z79">
        <v>2.49E-3</v>
      </c>
      <c r="AA79">
        <v>2.49E-3</v>
      </c>
      <c r="AB79">
        <v>0.47284867064713909</v>
      </c>
      <c r="AC79">
        <v>5.2290920992411882</v>
      </c>
      <c r="AD79">
        <v>199.87200000000001</v>
      </c>
      <c r="AE79">
        <v>0.05</v>
      </c>
      <c r="AF79">
        <v>1601</v>
      </c>
      <c r="AG79">
        <v>4538</v>
      </c>
      <c r="AH79">
        <v>4782</v>
      </c>
      <c r="AI79">
        <v>5038</v>
      </c>
      <c r="AJ79" s="9">
        <f>(AF79-exterior_study!AF79)/exterior_study!AF79</f>
        <v>-3.2628398791540787E-2</v>
      </c>
      <c r="AK79" s="9">
        <f>(AG79-exterior_study!AG79)/exterior_study!AG79</f>
        <v>-2.5343642611683849E-2</v>
      </c>
      <c r="AL79" s="9">
        <f>(AH79-exterior_study!AH79)/exterior_study!AH79</f>
        <v>-2.3882424984690752E-2</v>
      </c>
      <c r="AM79" s="9">
        <f>(AI79-exterior_study!AI79)/exterior_study!AI79</f>
        <v>-2.2885958107059737E-2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4.8700000000000002E-3</v>
      </c>
      <c r="Q80">
        <v>4.0499999999999998E-3</v>
      </c>
      <c r="R80">
        <v>8.3800000000000003E-3</v>
      </c>
      <c r="S80">
        <v>3.2299999999999998E-3</v>
      </c>
      <c r="T80">
        <v>2.49E-3</v>
      </c>
      <c r="U80">
        <v>2.7100000000000002E-3</v>
      </c>
      <c r="V80">
        <v>2.8400000000000001E-3</v>
      </c>
      <c r="W80">
        <v>6.7200000000000003E-3</v>
      </c>
      <c r="X80">
        <v>6.7200000000000003E-3</v>
      </c>
      <c r="Y80">
        <v>2.49E-3</v>
      </c>
      <c r="Z80">
        <v>2.49E-3</v>
      </c>
      <c r="AA80">
        <v>2.49E-3</v>
      </c>
      <c r="AB80">
        <v>0.47284867064713909</v>
      </c>
      <c r="AC80">
        <v>5.2290920992411882</v>
      </c>
      <c r="AD80">
        <v>199.87200000000001</v>
      </c>
      <c r="AE80">
        <v>5.5E-2</v>
      </c>
      <c r="AF80">
        <v>1522</v>
      </c>
      <c r="AG80">
        <v>4125</v>
      </c>
      <c r="AH80">
        <v>4347</v>
      </c>
      <c r="AI80">
        <v>4580</v>
      </c>
      <c r="AJ80" s="9">
        <f>(AF80-exterior_study!AF80)/exterior_study!AF80</f>
        <v>-3.303684879288437E-2</v>
      </c>
      <c r="AK80" s="9">
        <f>(AG80-exterior_study!AG80)/exterior_study!AG80</f>
        <v>-2.5283553875236293E-2</v>
      </c>
      <c r="AL80" s="9">
        <f>(AH80-exterior_study!AH80)/exterior_study!AH80</f>
        <v>-2.402334979793444E-2</v>
      </c>
      <c r="AM80" s="9">
        <f>(AI80-exterior_study!AI80)/exterior_study!AI80</f>
        <v>-2.2829101770855557E-2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4.8700000000000002E-3</v>
      </c>
      <c r="Q81">
        <v>4.0499999999999998E-3</v>
      </c>
      <c r="R81">
        <v>8.3800000000000003E-3</v>
      </c>
      <c r="S81">
        <v>3.2299999999999998E-3</v>
      </c>
      <c r="T81">
        <v>2.49E-3</v>
      </c>
      <c r="U81">
        <v>2.7100000000000002E-3</v>
      </c>
      <c r="V81">
        <v>2.8400000000000001E-3</v>
      </c>
      <c r="W81">
        <v>6.7200000000000003E-3</v>
      </c>
      <c r="X81">
        <v>6.7200000000000003E-3</v>
      </c>
      <c r="Y81">
        <v>2.49E-3</v>
      </c>
      <c r="Z81">
        <v>2.49E-3</v>
      </c>
      <c r="AA81">
        <v>2.49E-3</v>
      </c>
      <c r="AB81">
        <v>0.47284867064713909</v>
      </c>
      <c r="AC81">
        <v>5.2290920992411882</v>
      </c>
      <c r="AD81">
        <v>199.87200000000001</v>
      </c>
      <c r="AE81">
        <v>0.06</v>
      </c>
      <c r="AF81">
        <v>1448</v>
      </c>
      <c r="AG81">
        <v>3782</v>
      </c>
      <c r="AH81">
        <v>3985</v>
      </c>
      <c r="AI81">
        <v>4199</v>
      </c>
      <c r="AJ81" s="9">
        <f>(AF81-exterior_study!AF81)/exterior_study!AF81</f>
        <v>-3.4022681787858569E-2</v>
      </c>
      <c r="AK81" s="9">
        <f>(AG81-exterior_study!AG81)/exterior_study!AG81</f>
        <v>-2.5257731958762887E-2</v>
      </c>
      <c r="AL81" s="9">
        <f>(AH81-exterior_study!AH81)/exterior_study!AH81</f>
        <v>-2.4001959343619886E-2</v>
      </c>
      <c r="AM81" s="9">
        <f>(AI81-exterior_study!AI81)/exterior_study!AI81</f>
        <v>-2.2579143389199256E-2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4.8700000000000002E-3</v>
      </c>
      <c r="Q82">
        <v>4.0499999999999998E-3</v>
      </c>
      <c r="R82">
        <v>8.3800000000000003E-3</v>
      </c>
      <c r="S82">
        <v>3.2299999999999998E-3</v>
      </c>
      <c r="T82">
        <v>2.49E-3</v>
      </c>
      <c r="U82">
        <v>2.7100000000000002E-3</v>
      </c>
      <c r="V82">
        <v>2.8400000000000001E-3</v>
      </c>
      <c r="W82">
        <v>6.7200000000000003E-3</v>
      </c>
      <c r="X82">
        <v>6.7200000000000003E-3</v>
      </c>
      <c r="Y82">
        <v>2.49E-3</v>
      </c>
      <c r="Z82">
        <v>2.49E-3</v>
      </c>
      <c r="AA82">
        <v>2.49E-3</v>
      </c>
      <c r="AB82">
        <v>0.47284867064713909</v>
      </c>
      <c r="AC82">
        <v>5.2290920992411882</v>
      </c>
      <c r="AD82">
        <v>199.87200000000001</v>
      </c>
      <c r="AE82">
        <v>6.5000000000000002E-2</v>
      </c>
      <c r="AF82">
        <v>1379</v>
      </c>
      <c r="AG82">
        <v>3491</v>
      </c>
      <c r="AH82">
        <v>3678</v>
      </c>
      <c r="AI82">
        <v>3876</v>
      </c>
      <c r="AJ82" s="9">
        <f>(AF82-exterior_study!AF82)/exterior_study!AF82</f>
        <v>-3.498950314905528E-2</v>
      </c>
      <c r="AK82" s="9">
        <f>(AG82-exterior_study!AG82)/exterior_study!AG82</f>
        <v>-2.513264451270595E-2</v>
      </c>
      <c r="AL82" s="9">
        <f>(AH82-exterior_study!AH82)/exterior_study!AH82</f>
        <v>-2.4144335367471476E-2</v>
      </c>
      <c r="AM82" s="9">
        <f>(AI82-exterior_study!AI82)/exterior_study!AI82</f>
        <v>-2.2692889561270801E-2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4.8700000000000002E-3</v>
      </c>
      <c r="Q83">
        <v>4.0499999999999998E-3</v>
      </c>
      <c r="R83">
        <v>8.3800000000000003E-3</v>
      </c>
      <c r="S83">
        <v>3.2299999999999998E-3</v>
      </c>
      <c r="T83">
        <v>2.49E-3</v>
      </c>
      <c r="U83">
        <v>2.7100000000000002E-3</v>
      </c>
      <c r="V83">
        <v>2.8400000000000001E-3</v>
      </c>
      <c r="W83">
        <v>6.7200000000000003E-3</v>
      </c>
      <c r="X83">
        <v>6.7200000000000003E-3</v>
      </c>
      <c r="Y83">
        <v>2.49E-3</v>
      </c>
      <c r="Z83">
        <v>2.49E-3</v>
      </c>
      <c r="AA83">
        <v>2.49E-3</v>
      </c>
      <c r="AB83">
        <v>0.47284867064713909</v>
      </c>
      <c r="AC83">
        <v>5.2290920992411882</v>
      </c>
      <c r="AD83">
        <v>199.87200000000001</v>
      </c>
      <c r="AE83">
        <v>7.0000000000000007E-2</v>
      </c>
      <c r="AF83">
        <v>1316</v>
      </c>
      <c r="AG83">
        <v>3241</v>
      </c>
      <c r="AH83">
        <v>3415</v>
      </c>
      <c r="AI83">
        <v>3599</v>
      </c>
      <c r="AJ83" s="9">
        <f>(AF83-exterior_study!AF83)/exterior_study!AF83</f>
        <v>-3.519061583577713E-2</v>
      </c>
      <c r="AK83" s="9">
        <f>(AG83-exterior_study!AG83)/exterior_study!AG83</f>
        <v>-2.5263157894736842E-2</v>
      </c>
      <c r="AL83" s="9">
        <f>(AH83-exterior_study!AH83)/exterior_study!AH83</f>
        <v>-2.4006859102600742E-2</v>
      </c>
      <c r="AM83" s="9">
        <f>(AI83-exterior_study!AI83)/exterior_study!AI83</f>
        <v>-2.280749389084985E-2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4.8300000000000001E-3</v>
      </c>
      <c r="Q84">
        <v>4.0000000000000001E-3</v>
      </c>
      <c r="R84">
        <v>8.2900000000000005E-3</v>
      </c>
      <c r="S84">
        <v>3.1900000000000001E-3</v>
      </c>
      <c r="T84">
        <v>2.49E-3</v>
      </c>
      <c r="U84">
        <v>2.6900000000000001E-3</v>
      </c>
      <c r="V84">
        <v>2.8E-3</v>
      </c>
      <c r="W84">
        <v>6.6400000000000001E-3</v>
      </c>
      <c r="X84">
        <v>6.6400000000000001E-3</v>
      </c>
      <c r="Y84">
        <v>2.49E-3</v>
      </c>
      <c r="Z84">
        <v>2.49E-3</v>
      </c>
      <c r="AA84">
        <v>2.49E-3</v>
      </c>
      <c r="AB84">
        <v>0.47289719938954189</v>
      </c>
      <c r="AC84">
        <v>5.2293604247844883</v>
      </c>
      <c r="AD84">
        <v>199.87200000000001</v>
      </c>
      <c r="AE84">
        <v>0.03</v>
      </c>
      <c r="AF84">
        <v>1991</v>
      </c>
      <c r="AG84">
        <v>7563</v>
      </c>
      <c r="AH84">
        <v>7969</v>
      </c>
      <c r="AI84">
        <v>8397</v>
      </c>
      <c r="AJ84" s="9">
        <f>(AF84-exterior_study!AF84)/exterior_study!AF84</f>
        <v>-2.8306490971205467E-2</v>
      </c>
      <c r="AK84" s="9">
        <f>(AG84-exterior_study!AG84)/exterior_study!AG84</f>
        <v>-2.526098724062379E-2</v>
      </c>
      <c r="AL84" s="9">
        <f>(AH84-exterior_study!AH84)/exterior_study!AH84</f>
        <v>-2.4004898958971219E-2</v>
      </c>
      <c r="AM84" s="9">
        <f>(AI84-exterior_study!AI84)/exterior_study!AI84</f>
        <v>-2.2809263353892703E-2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4.8300000000000001E-3</v>
      </c>
      <c r="Q85">
        <v>4.0000000000000001E-3</v>
      </c>
      <c r="R85">
        <v>8.2900000000000005E-3</v>
      </c>
      <c r="S85">
        <v>3.1900000000000001E-3</v>
      </c>
      <c r="T85">
        <v>2.49E-3</v>
      </c>
      <c r="U85">
        <v>2.6900000000000001E-3</v>
      </c>
      <c r="V85">
        <v>2.8E-3</v>
      </c>
      <c r="W85">
        <v>6.6400000000000001E-3</v>
      </c>
      <c r="X85">
        <v>6.6400000000000001E-3</v>
      </c>
      <c r="Y85">
        <v>2.49E-3</v>
      </c>
      <c r="Z85">
        <v>2.49E-3</v>
      </c>
      <c r="AA85">
        <v>2.49E-3</v>
      </c>
      <c r="AB85">
        <v>0.47289719938954189</v>
      </c>
      <c r="AC85">
        <v>5.2293604247844883</v>
      </c>
      <c r="AD85">
        <v>199.87200000000001</v>
      </c>
      <c r="AE85">
        <v>3.5000000000000003E-2</v>
      </c>
      <c r="AF85">
        <v>1881</v>
      </c>
      <c r="AG85">
        <v>6483</v>
      </c>
      <c r="AH85">
        <v>6831</v>
      </c>
      <c r="AI85">
        <v>7198</v>
      </c>
      <c r="AJ85" s="9">
        <f>(AF85-exterior_study!AF85)/exterior_study!AF85</f>
        <v>-2.9912325941206807E-2</v>
      </c>
      <c r="AK85" s="9">
        <f>(AG85-exterior_study!AG85)/exterior_study!AG85</f>
        <v>-2.5259359494812811E-2</v>
      </c>
      <c r="AL85" s="9">
        <f>(AH85-exterior_study!AH85)/exterior_study!AH85</f>
        <v>-2.4003429061294469E-2</v>
      </c>
      <c r="AM85" s="9">
        <f>(AI85-exterior_study!AI85)/exterior_study!AI85</f>
        <v>-2.267481330617787E-2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4.8300000000000001E-3</v>
      </c>
      <c r="Q86">
        <v>4.0000000000000001E-3</v>
      </c>
      <c r="R86">
        <v>8.2900000000000005E-3</v>
      </c>
      <c r="S86">
        <v>3.1900000000000001E-3</v>
      </c>
      <c r="T86">
        <v>2.49E-3</v>
      </c>
      <c r="U86">
        <v>2.6900000000000001E-3</v>
      </c>
      <c r="V86">
        <v>2.8E-3</v>
      </c>
      <c r="W86">
        <v>6.6400000000000001E-3</v>
      </c>
      <c r="X86">
        <v>6.6400000000000001E-3</v>
      </c>
      <c r="Y86">
        <v>2.49E-3</v>
      </c>
      <c r="Z86">
        <v>2.49E-3</v>
      </c>
      <c r="AA86">
        <v>2.49E-3</v>
      </c>
      <c r="AB86">
        <v>0.47289719938954189</v>
      </c>
      <c r="AC86">
        <v>5.2293604247844883</v>
      </c>
      <c r="AD86">
        <v>199.87200000000001</v>
      </c>
      <c r="AE86">
        <v>0.04</v>
      </c>
      <c r="AF86">
        <v>1781</v>
      </c>
      <c r="AG86">
        <v>5673</v>
      </c>
      <c r="AH86">
        <v>5977</v>
      </c>
      <c r="AI86">
        <v>6298</v>
      </c>
      <c r="AJ86" s="9">
        <f>(AF86-exterior_study!AF86)/exterior_study!AF86</f>
        <v>-3.0484485574305935E-2</v>
      </c>
      <c r="AK86" s="9">
        <f>(AG86-exterior_study!AG86)/exterior_study!AG86</f>
        <v>-2.5257731958762887E-2</v>
      </c>
      <c r="AL86" s="9">
        <f>(AH86-exterior_study!AH86)/exterior_study!AH86</f>
        <v>-2.4003919007184845E-2</v>
      </c>
      <c r="AM86" s="9">
        <f>(AI86-exterior_study!AI86)/exterior_study!AI86</f>
        <v>-2.2656734947237741E-2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4.8300000000000001E-3</v>
      </c>
      <c r="Q87">
        <v>4.0000000000000001E-3</v>
      </c>
      <c r="R87">
        <v>8.2900000000000005E-3</v>
      </c>
      <c r="S87">
        <v>3.1900000000000001E-3</v>
      </c>
      <c r="T87">
        <v>2.49E-3</v>
      </c>
      <c r="U87">
        <v>2.6900000000000001E-3</v>
      </c>
      <c r="V87">
        <v>2.8E-3</v>
      </c>
      <c r="W87">
        <v>6.6400000000000001E-3</v>
      </c>
      <c r="X87">
        <v>6.6400000000000001E-3</v>
      </c>
      <c r="Y87">
        <v>2.49E-3</v>
      </c>
      <c r="Z87">
        <v>2.49E-3</v>
      </c>
      <c r="AA87">
        <v>2.49E-3</v>
      </c>
      <c r="AB87">
        <v>0.47289719938954189</v>
      </c>
      <c r="AC87">
        <v>5.2293604247844883</v>
      </c>
      <c r="AD87">
        <v>199.87200000000001</v>
      </c>
      <c r="AE87">
        <v>4.4999999999999998E-2</v>
      </c>
      <c r="AF87">
        <v>1687</v>
      </c>
      <c r="AG87">
        <v>5042</v>
      </c>
      <c r="AH87">
        <v>5313</v>
      </c>
      <c r="AI87">
        <v>5598</v>
      </c>
      <c r="AJ87" s="9">
        <f>(AF87-exterior_study!AF87)/exterior_study!AF87</f>
        <v>-3.1572904707233063E-2</v>
      </c>
      <c r="AK87" s="9">
        <f>(AG87-exterior_study!AG87)/exterior_study!AG87</f>
        <v>-2.5323796636381211E-2</v>
      </c>
      <c r="AL87" s="9">
        <f>(AH87-exterior_study!AH87)/exterior_study!AH87</f>
        <v>-2.4063188831741366E-2</v>
      </c>
      <c r="AM87" s="9">
        <f>(AI87-exterior_study!AI87)/exterior_study!AI87</f>
        <v>-2.2695530726256984E-2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4.8300000000000001E-3</v>
      </c>
      <c r="Q88">
        <v>4.0000000000000001E-3</v>
      </c>
      <c r="R88">
        <v>8.2900000000000005E-3</v>
      </c>
      <c r="S88">
        <v>3.1900000000000001E-3</v>
      </c>
      <c r="T88">
        <v>2.49E-3</v>
      </c>
      <c r="U88">
        <v>2.6900000000000001E-3</v>
      </c>
      <c r="V88">
        <v>2.8E-3</v>
      </c>
      <c r="W88">
        <v>6.6400000000000001E-3</v>
      </c>
      <c r="X88">
        <v>6.6400000000000001E-3</v>
      </c>
      <c r="Y88">
        <v>2.49E-3</v>
      </c>
      <c r="Z88">
        <v>2.49E-3</v>
      </c>
      <c r="AA88">
        <v>2.49E-3</v>
      </c>
      <c r="AB88">
        <v>0.47289719938954189</v>
      </c>
      <c r="AC88">
        <v>5.2293604247844883</v>
      </c>
      <c r="AD88">
        <v>199.87200000000001</v>
      </c>
      <c r="AE88">
        <v>0.05</v>
      </c>
      <c r="AF88">
        <v>1601</v>
      </c>
      <c r="AG88">
        <v>4538</v>
      </c>
      <c r="AH88">
        <v>4782</v>
      </c>
      <c r="AI88">
        <v>5038</v>
      </c>
      <c r="AJ88" s="9">
        <f>(AF88-exterior_study!AF88)/exterior_study!AF88</f>
        <v>-3.2628398791540787E-2</v>
      </c>
      <c r="AK88" s="9">
        <f>(AG88-exterior_study!AG88)/exterior_study!AG88</f>
        <v>-2.5343642611683849E-2</v>
      </c>
      <c r="AL88" s="9">
        <f>(AH88-exterior_study!AH88)/exterior_study!AH88</f>
        <v>-2.3882424984690752E-2</v>
      </c>
      <c r="AM88" s="9">
        <f>(AI88-exterior_study!AI88)/exterior_study!AI88</f>
        <v>-2.2885958107059737E-2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4.8300000000000001E-3</v>
      </c>
      <c r="Q89">
        <v>4.0000000000000001E-3</v>
      </c>
      <c r="R89">
        <v>8.2900000000000005E-3</v>
      </c>
      <c r="S89">
        <v>3.1900000000000001E-3</v>
      </c>
      <c r="T89">
        <v>2.49E-3</v>
      </c>
      <c r="U89">
        <v>2.6900000000000001E-3</v>
      </c>
      <c r="V89">
        <v>2.8E-3</v>
      </c>
      <c r="W89">
        <v>6.6400000000000001E-3</v>
      </c>
      <c r="X89">
        <v>6.6400000000000001E-3</v>
      </c>
      <c r="Y89">
        <v>2.49E-3</v>
      </c>
      <c r="Z89">
        <v>2.49E-3</v>
      </c>
      <c r="AA89">
        <v>2.49E-3</v>
      </c>
      <c r="AB89">
        <v>0.47289719938954189</v>
      </c>
      <c r="AC89">
        <v>5.2293604247844883</v>
      </c>
      <c r="AD89">
        <v>199.87200000000001</v>
      </c>
      <c r="AE89">
        <v>5.5E-2</v>
      </c>
      <c r="AF89">
        <v>1522</v>
      </c>
      <c r="AG89">
        <v>4125</v>
      </c>
      <c r="AH89">
        <v>4347</v>
      </c>
      <c r="AI89">
        <v>4580</v>
      </c>
      <c r="AJ89" s="9">
        <f>(AF89-exterior_study!AF89)/exterior_study!AF89</f>
        <v>-3.303684879288437E-2</v>
      </c>
      <c r="AK89" s="9">
        <f>(AG89-exterior_study!AG89)/exterior_study!AG89</f>
        <v>-2.5283553875236293E-2</v>
      </c>
      <c r="AL89" s="9">
        <f>(AH89-exterior_study!AH89)/exterior_study!AH89</f>
        <v>-2.402334979793444E-2</v>
      </c>
      <c r="AM89" s="9">
        <f>(AI89-exterior_study!AI89)/exterior_study!AI89</f>
        <v>-2.2829101770855557E-2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4.8300000000000001E-3</v>
      </c>
      <c r="Q90">
        <v>4.0000000000000001E-3</v>
      </c>
      <c r="R90">
        <v>8.2900000000000005E-3</v>
      </c>
      <c r="S90">
        <v>3.1900000000000001E-3</v>
      </c>
      <c r="T90">
        <v>2.49E-3</v>
      </c>
      <c r="U90">
        <v>2.6900000000000001E-3</v>
      </c>
      <c r="V90">
        <v>2.8E-3</v>
      </c>
      <c r="W90">
        <v>6.6400000000000001E-3</v>
      </c>
      <c r="X90">
        <v>6.6400000000000001E-3</v>
      </c>
      <c r="Y90">
        <v>2.49E-3</v>
      </c>
      <c r="Z90">
        <v>2.49E-3</v>
      </c>
      <c r="AA90">
        <v>2.49E-3</v>
      </c>
      <c r="AB90">
        <v>0.47289719938954189</v>
      </c>
      <c r="AC90">
        <v>5.2293604247844883</v>
      </c>
      <c r="AD90">
        <v>199.87200000000001</v>
      </c>
      <c r="AE90">
        <v>0.06</v>
      </c>
      <c r="AF90">
        <v>1448</v>
      </c>
      <c r="AG90">
        <v>3782</v>
      </c>
      <c r="AH90">
        <v>3985</v>
      </c>
      <c r="AI90">
        <v>4199</v>
      </c>
      <c r="AJ90" s="9">
        <f>(AF90-exterior_study!AF90)/exterior_study!AF90</f>
        <v>-3.4022681787858569E-2</v>
      </c>
      <c r="AK90" s="9">
        <f>(AG90-exterior_study!AG90)/exterior_study!AG90</f>
        <v>-2.5257731958762887E-2</v>
      </c>
      <c r="AL90" s="9">
        <f>(AH90-exterior_study!AH90)/exterior_study!AH90</f>
        <v>-2.4001959343619886E-2</v>
      </c>
      <c r="AM90" s="9">
        <f>(AI90-exterior_study!AI90)/exterior_study!AI90</f>
        <v>-2.2579143389199256E-2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4.8300000000000001E-3</v>
      </c>
      <c r="Q91">
        <v>4.0000000000000001E-3</v>
      </c>
      <c r="R91">
        <v>8.2900000000000005E-3</v>
      </c>
      <c r="S91">
        <v>3.1900000000000001E-3</v>
      </c>
      <c r="T91">
        <v>2.49E-3</v>
      </c>
      <c r="U91">
        <v>2.6900000000000001E-3</v>
      </c>
      <c r="V91">
        <v>2.8E-3</v>
      </c>
      <c r="W91">
        <v>6.6400000000000001E-3</v>
      </c>
      <c r="X91">
        <v>6.6400000000000001E-3</v>
      </c>
      <c r="Y91">
        <v>2.49E-3</v>
      </c>
      <c r="Z91">
        <v>2.49E-3</v>
      </c>
      <c r="AA91">
        <v>2.49E-3</v>
      </c>
      <c r="AB91">
        <v>0.47289719938954189</v>
      </c>
      <c r="AC91">
        <v>5.2293604247844883</v>
      </c>
      <c r="AD91">
        <v>199.87200000000001</v>
      </c>
      <c r="AE91">
        <v>6.5000000000000002E-2</v>
      </c>
      <c r="AF91">
        <v>1379</v>
      </c>
      <c r="AG91">
        <v>3491</v>
      </c>
      <c r="AH91">
        <v>3678</v>
      </c>
      <c r="AI91">
        <v>3876</v>
      </c>
      <c r="AJ91" s="9">
        <f>(AF91-exterior_study!AF91)/exterior_study!AF91</f>
        <v>-3.498950314905528E-2</v>
      </c>
      <c r="AK91" s="9">
        <f>(AG91-exterior_study!AG91)/exterior_study!AG91</f>
        <v>-2.513264451270595E-2</v>
      </c>
      <c r="AL91" s="9">
        <f>(AH91-exterior_study!AH91)/exterior_study!AH91</f>
        <v>-2.4144335367471476E-2</v>
      </c>
      <c r="AM91" s="9">
        <f>(AI91-exterior_study!AI91)/exterior_study!AI91</f>
        <v>-2.2692889561270801E-2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4.8300000000000001E-3</v>
      </c>
      <c r="Q92">
        <v>4.0000000000000001E-3</v>
      </c>
      <c r="R92">
        <v>8.2900000000000005E-3</v>
      </c>
      <c r="S92">
        <v>3.1900000000000001E-3</v>
      </c>
      <c r="T92">
        <v>2.49E-3</v>
      </c>
      <c r="U92">
        <v>2.6900000000000001E-3</v>
      </c>
      <c r="V92">
        <v>2.8E-3</v>
      </c>
      <c r="W92">
        <v>6.6400000000000001E-3</v>
      </c>
      <c r="X92">
        <v>6.6400000000000001E-3</v>
      </c>
      <c r="Y92">
        <v>2.49E-3</v>
      </c>
      <c r="Z92">
        <v>2.49E-3</v>
      </c>
      <c r="AA92">
        <v>2.49E-3</v>
      </c>
      <c r="AB92">
        <v>0.47289719938954189</v>
      </c>
      <c r="AC92">
        <v>5.2293604247844883</v>
      </c>
      <c r="AD92">
        <v>199.87200000000001</v>
      </c>
      <c r="AE92">
        <v>7.0000000000000007E-2</v>
      </c>
      <c r="AF92">
        <v>1316</v>
      </c>
      <c r="AG92">
        <v>3241</v>
      </c>
      <c r="AH92">
        <v>3415</v>
      </c>
      <c r="AI92">
        <v>3599</v>
      </c>
      <c r="AJ92" s="9">
        <f>(AF92-exterior_study!AF92)/exterior_study!AF92</f>
        <v>-3.519061583577713E-2</v>
      </c>
      <c r="AK92" s="9">
        <f>(AG92-exterior_study!AG92)/exterior_study!AG92</f>
        <v>-2.5263157894736842E-2</v>
      </c>
      <c r="AL92" s="9">
        <f>(AH92-exterior_study!AH92)/exterior_study!AH92</f>
        <v>-2.4006859102600742E-2</v>
      </c>
      <c r="AM92" s="9">
        <f>(AI92-exterior_study!AI92)/exterior_study!AI92</f>
        <v>-2.280749389084985E-2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4.45E-3</v>
      </c>
      <c r="Q93">
        <v>3.7000000000000002E-3</v>
      </c>
      <c r="R93">
        <v>7.6299999999999996E-3</v>
      </c>
      <c r="S93">
        <v>2.9499999999999999E-3</v>
      </c>
      <c r="T93">
        <v>2.47E-3</v>
      </c>
      <c r="U93">
        <v>2.47E-3</v>
      </c>
      <c r="V93">
        <v>2.5999999999999999E-3</v>
      </c>
      <c r="W93">
        <v>6.1599999999999997E-3</v>
      </c>
      <c r="X93">
        <v>6.1599999999999997E-3</v>
      </c>
      <c r="Y93">
        <v>2.47E-3</v>
      </c>
      <c r="Z93">
        <v>2.47E-3</v>
      </c>
      <c r="AA93">
        <v>2.47E-3</v>
      </c>
      <c r="AB93">
        <v>0.47542016806722692</v>
      </c>
      <c r="AC93">
        <v>5.1204555944020376</v>
      </c>
      <c r="AD93">
        <v>214.27199999999999</v>
      </c>
      <c r="AE93">
        <v>0.03</v>
      </c>
      <c r="AF93">
        <v>1903</v>
      </c>
      <c r="AG93">
        <v>7209</v>
      </c>
      <c r="AH93">
        <v>7588</v>
      </c>
      <c r="AI93">
        <v>7987</v>
      </c>
      <c r="AJ93" s="9">
        <f>(AF93-exterior_study!AF93)/exterior_study!AF93</f>
        <v>-2.858601327207759E-2</v>
      </c>
      <c r="AK93" s="9">
        <f>(AG93-exterior_study!AG93)/exterior_study!AG93</f>
        <v>-2.5547445255474453E-2</v>
      </c>
      <c r="AL93" s="9">
        <f>(AH93-exterior_study!AH93)/exterior_study!AH93</f>
        <v>-2.4302430243024302E-2</v>
      </c>
      <c r="AM93" s="9">
        <f>(AI93-exterior_study!AI93)/exterior_study!AI93</f>
        <v>-2.2996941896024466E-2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4.45E-3</v>
      </c>
      <c r="Q94">
        <v>3.7000000000000002E-3</v>
      </c>
      <c r="R94">
        <v>7.6299999999999996E-3</v>
      </c>
      <c r="S94">
        <v>2.9499999999999999E-3</v>
      </c>
      <c r="T94">
        <v>2.47E-3</v>
      </c>
      <c r="U94">
        <v>2.47E-3</v>
      </c>
      <c r="V94">
        <v>2.5999999999999999E-3</v>
      </c>
      <c r="W94">
        <v>6.1599999999999997E-3</v>
      </c>
      <c r="X94">
        <v>6.1599999999999997E-3</v>
      </c>
      <c r="Y94">
        <v>2.47E-3</v>
      </c>
      <c r="Z94">
        <v>2.47E-3</v>
      </c>
      <c r="AA94">
        <v>2.47E-3</v>
      </c>
      <c r="AB94">
        <v>0.47542016806722692</v>
      </c>
      <c r="AC94">
        <v>5.1204555944020376</v>
      </c>
      <c r="AD94">
        <v>214.27199999999999</v>
      </c>
      <c r="AE94">
        <v>3.5000000000000003E-2</v>
      </c>
      <c r="AF94">
        <v>1800</v>
      </c>
      <c r="AG94">
        <v>6180</v>
      </c>
      <c r="AH94">
        <v>6504</v>
      </c>
      <c r="AI94">
        <v>6846</v>
      </c>
      <c r="AJ94" s="9">
        <f>(AF94-exterior_study!AF94)/exterior_study!AF94</f>
        <v>-2.9649595687331536E-2</v>
      </c>
      <c r="AK94" s="9">
        <f>(AG94-exterior_study!AG94)/exterior_study!AG94</f>
        <v>-2.5390316984702729E-2</v>
      </c>
      <c r="AL94" s="9">
        <f>(AH94-exterior_study!AH94)/exterior_study!AH94</f>
        <v>-2.4302430243024302E-2</v>
      </c>
      <c r="AM94" s="9">
        <f>(AI94-exterior_study!AI94)/exterior_study!AI94</f>
        <v>-2.2977022977022976E-2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4.45E-3</v>
      </c>
      <c r="Q95">
        <v>3.7000000000000002E-3</v>
      </c>
      <c r="R95">
        <v>7.6299999999999996E-3</v>
      </c>
      <c r="S95">
        <v>2.9499999999999999E-3</v>
      </c>
      <c r="T95">
        <v>2.47E-3</v>
      </c>
      <c r="U95">
        <v>2.47E-3</v>
      </c>
      <c r="V95">
        <v>2.5999999999999999E-3</v>
      </c>
      <c r="W95">
        <v>6.1599999999999997E-3</v>
      </c>
      <c r="X95">
        <v>6.1599999999999997E-3</v>
      </c>
      <c r="Y95">
        <v>2.47E-3</v>
      </c>
      <c r="Z95">
        <v>2.47E-3</v>
      </c>
      <c r="AA95">
        <v>2.47E-3</v>
      </c>
      <c r="AB95">
        <v>0.47542016806722692</v>
      </c>
      <c r="AC95">
        <v>5.1204555944020376</v>
      </c>
      <c r="AD95">
        <v>214.27199999999999</v>
      </c>
      <c r="AE95">
        <v>0.04</v>
      </c>
      <c r="AF95">
        <v>1705</v>
      </c>
      <c r="AG95">
        <v>5407</v>
      </c>
      <c r="AH95">
        <v>5691</v>
      </c>
      <c r="AI95">
        <v>5990</v>
      </c>
      <c r="AJ95" s="9">
        <f>(AF95-exterior_study!AF95)/exterior_study!AF95</f>
        <v>-3.125E-2</v>
      </c>
      <c r="AK95" s="9">
        <f>(AG95-exterior_study!AG95)/exterior_study!AG95</f>
        <v>-2.5590196431789513E-2</v>
      </c>
      <c r="AL95" s="9">
        <f>(AH95-exterior_study!AH95)/exterior_study!AH95</f>
        <v>-2.434424824275673E-2</v>
      </c>
      <c r="AM95" s="9">
        <f>(AI95-exterior_study!AI95)/exterior_study!AI95</f>
        <v>-2.2997879628119392E-2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4.45E-3</v>
      </c>
      <c r="Q96">
        <v>3.7000000000000002E-3</v>
      </c>
      <c r="R96">
        <v>7.6299999999999996E-3</v>
      </c>
      <c r="S96">
        <v>2.9499999999999999E-3</v>
      </c>
      <c r="T96">
        <v>2.47E-3</v>
      </c>
      <c r="U96">
        <v>2.47E-3</v>
      </c>
      <c r="V96">
        <v>2.5999999999999999E-3</v>
      </c>
      <c r="W96">
        <v>6.1599999999999997E-3</v>
      </c>
      <c r="X96">
        <v>6.1599999999999997E-3</v>
      </c>
      <c r="Y96">
        <v>2.47E-3</v>
      </c>
      <c r="Z96">
        <v>2.47E-3</v>
      </c>
      <c r="AA96">
        <v>2.47E-3</v>
      </c>
      <c r="AB96">
        <v>0.47542016806722692</v>
      </c>
      <c r="AC96">
        <v>5.1204555944020376</v>
      </c>
      <c r="AD96">
        <v>214.27199999999999</v>
      </c>
      <c r="AE96">
        <v>4.4999999999999998E-2</v>
      </c>
      <c r="AF96">
        <v>1617</v>
      </c>
      <c r="AG96">
        <v>4806</v>
      </c>
      <c r="AH96">
        <v>5059</v>
      </c>
      <c r="AI96">
        <v>5325</v>
      </c>
      <c r="AJ96" s="9">
        <f>(AF96-exterior_study!AF96)/exterior_study!AF96</f>
        <v>-3.231597845601436E-2</v>
      </c>
      <c r="AK96" s="9">
        <f>(AG96-exterior_study!AG96)/exterior_study!AG96</f>
        <v>-2.5547445255474453E-2</v>
      </c>
      <c r="AL96" s="9">
        <f>(AH96-exterior_study!AH96)/exterior_study!AH96</f>
        <v>-2.4300867888138861E-2</v>
      </c>
      <c r="AM96" s="9">
        <f>(AI96-exterior_study!AI96)/exterior_study!AI96</f>
        <v>-2.2935779816513763E-2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4.45E-3</v>
      </c>
      <c r="Q97">
        <v>3.7000000000000002E-3</v>
      </c>
      <c r="R97">
        <v>7.6299999999999996E-3</v>
      </c>
      <c r="S97">
        <v>2.9499999999999999E-3</v>
      </c>
      <c r="T97">
        <v>2.47E-3</v>
      </c>
      <c r="U97">
        <v>2.47E-3</v>
      </c>
      <c r="V97">
        <v>2.5999999999999999E-3</v>
      </c>
      <c r="W97">
        <v>6.1599999999999997E-3</v>
      </c>
      <c r="X97">
        <v>6.1599999999999997E-3</v>
      </c>
      <c r="Y97">
        <v>2.47E-3</v>
      </c>
      <c r="Z97">
        <v>2.47E-3</v>
      </c>
      <c r="AA97">
        <v>2.47E-3</v>
      </c>
      <c r="AB97">
        <v>0.47542016806722692</v>
      </c>
      <c r="AC97">
        <v>5.1204555944020376</v>
      </c>
      <c r="AD97">
        <v>214.27199999999999</v>
      </c>
      <c r="AE97">
        <v>0.05</v>
      </c>
      <c r="AF97">
        <v>1536</v>
      </c>
      <c r="AG97">
        <v>4326</v>
      </c>
      <c r="AH97">
        <v>4553</v>
      </c>
      <c r="AI97">
        <v>4792</v>
      </c>
      <c r="AJ97" s="9">
        <f>(AF97-exterior_study!AF97)/exterior_study!AF97</f>
        <v>-3.2745591939546598E-2</v>
      </c>
      <c r="AK97" s="9">
        <f>(AG97-exterior_study!AG97)/exterior_study!AG97</f>
        <v>-2.5456183825185854E-2</v>
      </c>
      <c r="AL97" s="9">
        <f>(AH97-exterior_study!AH97)/exterior_study!AH97</f>
        <v>-2.4217745392198887E-2</v>
      </c>
      <c r="AM97" s="9">
        <f>(AI97-exterior_study!AI97)/exterior_study!AI97</f>
        <v>-2.3037716615698266E-2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4.45E-3</v>
      </c>
      <c r="Q98">
        <v>3.7000000000000002E-3</v>
      </c>
      <c r="R98">
        <v>7.6299999999999996E-3</v>
      </c>
      <c r="S98">
        <v>2.9499999999999999E-3</v>
      </c>
      <c r="T98">
        <v>2.47E-3</v>
      </c>
      <c r="U98">
        <v>2.47E-3</v>
      </c>
      <c r="V98">
        <v>2.5999999999999999E-3</v>
      </c>
      <c r="W98">
        <v>6.1599999999999997E-3</v>
      </c>
      <c r="X98">
        <v>6.1599999999999997E-3</v>
      </c>
      <c r="Y98">
        <v>2.47E-3</v>
      </c>
      <c r="Z98">
        <v>2.47E-3</v>
      </c>
      <c r="AA98">
        <v>2.47E-3</v>
      </c>
      <c r="AB98">
        <v>0.47542016806722692</v>
      </c>
      <c r="AC98">
        <v>5.1204555944020376</v>
      </c>
      <c r="AD98">
        <v>214.27199999999999</v>
      </c>
      <c r="AE98">
        <v>5.5E-2</v>
      </c>
      <c r="AF98">
        <v>1461</v>
      </c>
      <c r="AG98">
        <v>3932</v>
      </c>
      <c r="AH98">
        <v>4139</v>
      </c>
      <c r="AI98">
        <v>4356</v>
      </c>
      <c r="AJ98" s="9">
        <f>(AF98-exterior_study!AF98)/exterior_study!AF98</f>
        <v>-3.3730158730158728E-2</v>
      </c>
      <c r="AK98" s="9">
        <f>(AG98-exterior_study!AG98)/exterior_study!AG98</f>
        <v>-2.5526641883519208E-2</v>
      </c>
      <c r="AL98" s="9">
        <f>(AH98-exterior_study!AH98)/exterior_study!AH98</f>
        <v>-2.4280999528524281E-2</v>
      </c>
      <c r="AM98" s="9">
        <f>(AI98-exterior_study!AI98)/exterior_study!AI98</f>
        <v>-2.3099349629961876E-2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4.45E-3</v>
      </c>
      <c r="Q99">
        <v>3.7000000000000002E-3</v>
      </c>
      <c r="R99">
        <v>7.6299999999999996E-3</v>
      </c>
      <c r="S99">
        <v>2.9499999999999999E-3</v>
      </c>
      <c r="T99">
        <v>2.47E-3</v>
      </c>
      <c r="U99">
        <v>2.47E-3</v>
      </c>
      <c r="V99">
        <v>2.5999999999999999E-3</v>
      </c>
      <c r="W99">
        <v>6.1599999999999997E-3</v>
      </c>
      <c r="X99">
        <v>6.1599999999999997E-3</v>
      </c>
      <c r="Y99">
        <v>2.47E-3</v>
      </c>
      <c r="Z99">
        <v>2.47E-3</v>
      </c>
      <c r="AA99">
        <v>2.47E-3</v>
      </c>
      <c r="AB99">
        <v>0.47542016806722692</v>
      </c>
      <c r="AC99">
        <v>5.1204555944020376</v>
      </c>
      <c r="AD99">
        <v>214.27199999999999</v>
      </c>
      <c r="AE99">
        <v>0.06</v>
      </c>
      <c r="AF99">
        <v>1391</v>
      </c>
      <c r="AG99">
        <v>3605</v>
      </c>
      <c r="AH99">
        <v>3794</v>
      </c>
      <c r="AI99">
        <v>3993</v>
      </c>
      <c r="AJ99" s="9">
        <f>(AF99-exterior_study!AF99)/exterior_study!AF99</f>
        <v>-3.4698126301179737E-2</v>
      </c>
      <c r="AK99" s="9">
        <f>(AG99-exterior_study!AG99)/exterior_study!AG99</f>
        <v>-2.5412273587456069E-2</v>
      </c>
      <c r="AL99" s="9">
        <f>(AH99-exterior_study!AH99)/exterior_study!AH99</f>
        <v>-2.4176954732510289E-2</v>
      </c>
      <c r="AM99" s="9">
        <f>(AI99-exterior_study!AI99)/exterior_study!AI99</f>
        <v>-2.2999755321751896E-2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4.45E-3</v>
      </c>
      <c r="Q100">
        <v>3.7000000000000002E-3</v>
      </c>
      <c r="R100">
        <v>7.6299999999999996E-3</v>
      </c>
      <c r="S100">
        <v>2.9499999999999999E-3</v>
      </c>
      <c r="T100">
        <v>2.47E-3</v>
      </c>
      <c r="U100">
        <v>2.47E-3</v>
      </c>
      <c r="V100">
        <v>2.5999999999999999E-3</v>
      </c>
      <c r="W100">
        <v>6.1599999999999997E-3</v>
      </c>
      <c r="X100">
        <v>6.1599999999999997E-3</v>
      </c>
      <c r="Y100">
        <v>2.47E-3</v>
      </c>
      <c r="Z100">
        <v>2.47E-3</v>
      </c>
      <c r="AA100">
        <v>2.47E-3</v>
      </c>
      <c r="AB100">
        <v>0.47542016806722692</v>
      </c>
      <c r="AC100">
        <v>5.1204555944020376</v>
      </c>
      <c r="AD100">
        <v>214.27199999999999</v>
      </c>
      <c r="AE100">
        <v>6.5000000000000002E-2</v>
      </c>
      <c r="AF100">
        <v>1326</v>
      </c>
      <c r="AG100">
        <v>3327</v>
      </c>
      <c r="AH100">
        <v>3502</v>
      </c>
      <c r="AI100">
        <v>3686</v>
      </c>
      <c r="AJ100" s="9">
        <f>(AF100-exterior_study!AF100)/exterior_study!AF100</f>
        <v>-3.563636363636364E-2</v>
      </c>
      <c r="AK100" s="9">
        <f>(AG100-exterior_study!AG100)/exterior_study!AG100</f>
        <v>-2.5768667642752562E-2</v>
      </c>
      <c r="AL100" s="9">
        <f>(AH100-exterior_study!AH100)/exterior_study!AH100</f>
        <v>-2.4240735580941766E-2</v>
      </c>
      <c r="AM100" s="9">
        <f>(AI100-exterior_study!AI100)/exterior_study!AI100</f>
        <v>-2.3058574078982243E-2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4.45E-3</v>
      </c>
      <c r="Q101">
        <v>3.7000000000000002E-3</v>
      </c>
      <c r="R101">
        <v>7.6299999999999996E-3</v>
      </c>
      <c r="S101">
        <v>2.9499999999999999E-3</v>
      </c>
      <c r="T101">
        <v>2.47E-3</v>
      </c>
      <c r="U101">
        <v>2.47E-3</v>
      </c>
      <c r="V101">
        <v>2.5999999999999999E-3</v>
      </c>
      <c r="W101">
        <v>6.1599999999999997E-3</v>
      </c>
      <c r="X101">
        <v>6.1599999999999997E-3</v>
      </c>
      <c r="Y101">
        <v>2.47E-3</v>
      </c>
      <c r="Z101">
        <v>2.47E-3</v>
      </c>
      <c r="AA101">
        <v>2.47E-3</v>
      </c>
      <c r="AB101">
        <v>0.47542016806722692</v>
      </c>
      <c r="AC101">
        <v>5.1204555944020376</v>
      </c>
      <c r="AD101">
        <v>214.27199999999999</v>
      </c>
      <c r="AE101">
        <v>7.0000000000000007E-2</v>
      </c>
      <c r="AF101">
        <v>1266</v>
      </c>
      <c r="AG101">
        <v>3090</v>
      </c>
      <c r="AH101">
        <v>3252</v>
      </c>
      <c r="AI101">
        <v>3423</v>
      </c>
      <c r="AJ101" s="9">
        <f>(AF101-exterior_study!AF101)/exterior_study!AF101</f>
        <v>-3.5795887281035797E-2</v>
      </c>
      <c r="AK101" s="9">
        <f>(AG101-exterior_study!AG101)/exterior_study!AG101</f>
        <v>-2.5543992431409649E-2</v>
      </c>
      <c r="AL101" s="9">
        <f>(AH101-exterior_study!AH101)/exterior_study!AH101</f>
        <v>-2.4302430243024302E-2</v>
      </c>
      <c r="AM101" s="9">
        <f>(AI101-exterior_study!AI101)/exterior_study!AI101</f>
        <v>-2.2837567799029405E-2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4.4000000000000003E-3</v>
      </c>
      <c r="Q102">
        <v>3.6600000000000001E-3</v>
      </c>
      <c r="R102">
        <v>7.5500000000000003E-3</v>
      </c>
      <c r="S102">
        <v>2.9299999999999999E-3</v>
      </c>
      <c r="T102">
        <v>2.47E-3</v>
      </c>
      <c r="U102">
        <v>2.47E-3</v>
      </c>
      <c r="V102">
        <v>2.5799999999999998E-3</v>
      </c>
      <c r="W102">
        <v>6.0899999999999999E-3</v>
      </c>
      <c r="X102">
        <v>6.0899999999999999E-3</v>
      </c>
      <c r="Y102">
        <v>2.47E-3</v>
      </c>
      <c r="Z102">
        <v>2.47E-3</v>
      </c>
      <c r="AA102">
        <v>2.47E-3</v>
      </c>
      <c r="AB102">
        <v>0.47610588878408511</v>
      </c>
      <c r="AC102">
        <v>5.6635308946911254</v>
      </c>
      <c r="AD102">
        <v>214.27199999999999</v>
      </c>
      <c r="AE102">
        <v>0.03</v>
      </c>
      <c r="AF102">
        <v>1695</v>
      </c>
      <c r="AG102">
        <v>6496</v>
      </c>
      <c r="AH102">
        <v>6875</v>
      </c>
      <c r="AI102">
        <v>7275</v>
      </c>
      <c r="AJ102" s="9">
        <f>(AF102-exterior_study!AF102)/exterior_study!AF102</f>
        <v>-2.865329512893983E-2</v>
      </c>
      <c r="AK102" s="9">
        <f>(AG102-exterior_study!AG102)/exterior_study!AG102</f>
        <v>-2.6232948583420776E-2</v>
      </c>
      <c r="AL102" s="9">
        <f>(AH102-exterior_study!AH102)/exterior_study!AH102</f>
        <v>-2.4822695035460994E-2</v>
      </c>
      <c r="AM102" s="9">
        <f>(AI102-exterior_study!AI102)/exterior_study!AI102</f>
        <v>-2.3489932885906041E-2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4.4000000000000003E-3</v>
      </c>
      <c r="Q103">
        <v>3.6600000000000001E-3</v>
      </c>
      <c r="R103">
        <v>7.5500000000000003E-3</v>
      </c>
      <c r="S103">
        <v>2.9299999999999999E-3</v>
      </c>
      <c r="T103">
        <v>2.47E-3</v>
      </c>
      <c r="U103">
        <v>2.47E-3</v>
      </c>
      <c r="V103">
        <v>2.5799999999999998E-3</v>
      </c>
      <c r="W103">
        <v>6.0899999999999999E-3</v>
      </c>
      <c r="X103">
        <v>6.0899999999999999E-3</v>
      </c>
      <c r="Y103">
        <v>2.47E-3</v>
      </c>
      <c r="Z103">
        <v>2.47E-3</v>
      </c>
      <c r="AA103">
        <v>2.47E-3</v>
      </c>
      <c r="AB103">
        <v>0.47610588878408511</v>
      </c>
      <c r="AC103">
        <v>5.6635308946911254</v>
      </c>
      <c r="AD103">
        <v>214.27199999999999</v>
      </c>
      <c r="AE103">
        <v>3.5000000000000003E-2</v>
      </c>
      <c r="AF103">
        <v>1596</v>
      </c>
      <c r="AG103">
        <v>5568</v>
      </c>
      <c r="AH103">
        <v>5893</v>
      </c>
      <c r="AI103">
        <v>6236</v>
      </c>
      <c r="AJ103" s="9">
        <f>(AF103-exterior_study!AF103)/exterior_study!AF103</f>
        <v>-2.9787234042553193E-2</v>
      </c>
      <c r="AK103" s="9">
        <f>(AG103-exterior_study!AG103)/exterior_study!AG103</f>
        <v>-2.6232948583420776E-2</v>
      </c>
      <c r="AL103" s="9">
        <f>(AH103-exterior_study!AH103)/exterior_study!AH103</f>
        <v>-2.4822108224391858E-2</v>
      </c>
      <c r="AM103" s="9">
        <f>(AI103-exterior_study!AI103)/exterior_study!AI103</f>
        <v>-2.3335943617854345E-2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4.4000000000000003E-3</v>
      </c>
      <c r="Q104">
        <v>3.6600000000000001E-3</v>
      </c>
      <c r="R104">
        <v>7.5500000000000003E-3</v>
      </c>
      <c r="S104">
        <v>2.9299999999999999E-3</v>
      </c>
      <c r="T104">
        <v>2.47E-3</v>
      </c>
      <c r="U104">
        <v>2.47E-3</v>
      </c>
      <c r="V104">
        <v>2.5799999999999998E-3</v>
      </c>
      <c r="W104">
        <v>6.0899999999999999E-3</v>
      </c>
      <c r="X104">
        <v>6.0899999999999999E-3</v>
      </c>
      <c r="Y104">
        <v>2.47E-3</v>
      </c>
      <c r="Z104">
        <v>2.47E-3</v>
      </c>
      <c r="AA104">
        <v>2.47E-3</v>
      </c>
      <c r="AB104">
        <v>0.47610588878408511</v>
      </c>
      <c r="AC104">
        <v>5.6635308946911254</v>
      </c>
      <c r="AD104">
        <v>214.27199999999999</v>
      </c>
      <c r="AE104">
        <v>0.04</v>
      </c>
      <c r="AF104">
        <v>1505</v>
      </c>
      <c r="AG104">
        <v>4872</v>
      </c>
      <c r="AH104">
        <v>5156</v>
      </c>
      <c r="AI104">
        <v>5456</v>
      </c>
      <c r="AJ104" s="9">
        <f>(AF104-exterior_study!AF104)/exterior_study!AF104</f>
        <v>-3.0907920154539602E-2</v>
      </c>
      <c r="AK104" s="9">
        <f>(AG104-exterior_study!AG104)/exterior_study!AG104</f>
        <v>-2.6184289426344192E-2</v>
      </c>
      <c r="AL104" s="9">
        <f>(AH104-exterior_study!AH104)/exterior_study!AH104</f>
        <v>-2.4777756761868736E-2</v>
      </c>
      <c r="AM104" s="9">
        <f>(AI104-exterior_study!AI104)/exterior_study!AI104</f>
        <v>-2.3447288347950599E-2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4.4000000000000003E-3</v>
      </c>
      <c r="Q105">
        <v>3.6600000000000001E-3</v>
      </c>
      <c r="R105">
        <v>7.5500000000000003E-3</v>
      </c>
      <c r="S105">
        <v>2.9299999999999999E-3</v>
      </c>
      <c r="T105">
        <v>2.47E-3</v>
      </c>
      <c r="U105">
        <v>2.47E-3</v>
      </c>
      <c r="V105">
        <v>2.5799999999999998E-3</v>
      </c>
      <c r="W105">
        <v>6.0899999999999999E-3</v>
      </c>
      <c r="X105">
        <v>6.0899999999999999E-3</v>
      </c>
      <c r="Y105">
        <v>2.47E-3</v>
      </c>
      <c r="Z105">
        <v>2.47E-3</v>
      </c>
      <c r="AA105">
        <v>2.47E-3</v>
      </c>
      <c r="AB105">
        <v>0.47610588878408511</v>
      </c>
      <c r="AC105">
        <v>5.6635308946911254</v>
      </c>
      <c r="AD105">
        <v>214.27199999999999</v>
      </c>
      <c r="AE105">
        <v>4.4999999999999998E-2</v>
      </c>
      <c r="AF105">
        <v>1421</v>
      </c>
      <c r="AG105">
        <v>4331</v>
      </c>
      <c r="AH105">
        <v>4583</v>
      </c>
      <c r="AI105">
        <v>4850</v>
      </c>
      <c r="AJ105" s="9">
        <f>(AF105-exterior_study!AF105)/exterior_study!AF105</f>
        <v>-3.2016348773841963E-2</v>
      </c>
      <c r="AK105" s="9">
        <f>(AG105-exterior_study!AG105)/exterior_study!AG105</f>
        <v>-2.6085001124353496E-2</v>
      </c>
      <c r="AL105" s="9">
        <f>(AH105-exterior_study!AH105)/exterior_study!AH105</f>
        <v>-2.4893617021276595E-2</v>
      </c>
      <c r="AM105" s="9">
        <f>(AI105-exterior_study!AI105)/exterior_study!AI105</f>
        <v>-2.3358840112766815E-2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4.4000000000000003E-3</v>
      </c>
      <c r="Q106">
        <v>3.6600000000000001E-3</v>
      </c>
      <c r="R106">
        <v>7.5500000000000003E-3</v>
      </c>
      <c r="S106">
        <v>2.9299999999999999E-3</v>
      </c>
      <c r="T106">
        <v>2.47E-3</v>
      </c>
      <c r="U106">
        <v>2.47E-3</v>
      </c>
      <c r="V106">
        <v>2.5799999999999998E-3</v>
      </c>
      <c r="W106">
        <v>6.0899999999999999E-3</v>
      </c>
      <c r="X106">
        <v>6.0899999999999999E-3</v>
      </c>
      <c r="Y106">
        <v>2.47E-3</v>
      </c>
      <c r="Z106">
        <v>2.47E-3</v>
      </c>
      <c r="AA106">
        <v>2.47E-3</v>
      </c>
      <c r="AB106">
        <v>0.47610588878408511</v>
      </c>
      <c r="AC106">
        <v>5.6635308946911254</v>
      </c>
      <c r="AD106">
        <v>214.27199999999999</v>
      </c>
      <c r="AE106">
        <v>0.05</v>
      </c>
      <c r="AF106">
        <v>1344</v>
      </c>
      <c r="AG106">
        <v>3898</v>
      </c>
      <c r="AH106">
        <v>4125</v>
      </c>
      <c r="AI106">
        <v>4365</v>
      </c>
      <c r="AJ106" s="9">
        <f>(AF106-exterior_study!AF106)/exterior_study!AF106</f>
        <v>-3.3093525179856115E-2</v>
      </c>
      <c r="AK106" s="9">
        <f>(AG106-exterior_study!AG106)/exterior_study!AG106</f>
        <v>-2.623032725455908E-2</v>
      </c>
      <c r="AL106" s="9">
        <f>(AH106-exterior_study!AH106)/exterior_study!AH106</f>
        <v>-2.4822695035460994E-2</v>
      </c>
      <c r="AM106" s="9">
        <f>(AI106-exterior_study!AI106)/exterior_study!AI106</f>
        <v>-2.3489932885906041E-2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4.4000000000000003E-3</v>
      </c>
      <c r="Q107">
        <v>3.6600000000000001E-3</v>
      </c>
      <c r="R107">
        <v>7.5500000000000003E-3</v>
      </c>
      <c r="S107">
        <v>2.9299999999999999E-3</v>
      </c>
      <c r="T107">
        <v>2.47E-3</v>
      </c>
      <c r="U107">
        <v>2.47E-3</v>
      </c>
      <c r="V107">
        <v>2.5799999999999998E-3</v>
      </c>
      <c r="W107">
        <v>6.0899999999999999E-3</v>
      </c>
      <c r="X107">
        <v>6.0899999999999999E-3</v>
      </c>
      <c r="Y107">
        <v>2.47E-3</v>
      </c>
      <c r="Z107">
        <v>2.47E-3</v>
      </c>
      <c r="AA107">
        <v>2.47E-3</v>
      </c>
      <c r="AB107">
        <v>0.47610588878408511</v>
      </c>
      <c r="AC107">
        <v>5.6635308946911254</v>
      </c>
      <c r="AD107">
        <v>214.27199999999999</v>
      </c>
      <c r="AE107">
        <v>5.5E-2</v>
      </c>
      <c r="AF107">
        <v>1274</v>
      </c>
      <c r="AG107">
        <v>3544</v>
      </c>
      <c r="AH107">
        <v>3750</v>
      </c>
      <c r="AI107">
        <v>3968</v>
      </c>
      <c r="AJ107" s="9">
        <f>(AF107-exterior_study!AF107)/exterior_study!AF107</f>
        <v>-3.4116755117513269E-2</v>
      </c>
      <c r="AK107" s="9">
        <f>(AG107-exterior_study!AG107)/exterior_study!AG107</f>
        <v>-2.6106073097004672E-2</v>
      </c>
      <c r="AL107" s="9">
        <f>(AH107-exterior_study!AH107)/exterior_study!AH107</f>
        <v>-2.47074122236671E-2</v>
      </c>
      <c r="AM107" s="9">
        <f>(AI107-exterior_study!AI107)/exterior_study!AI107</f>
        <v>-2.338173763229141E-2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4.4000000000000003E-3</v>
      </c>
      <c r="Q108">
        <v>3.6600000000000001E-3</v>
      </c>
      <c r="R108">
        <v>7.5500000000000003E-3</v>
      </c>
      <c r="S108">
        <v>2.9299999999999999E-3</v>
      </c>
      <c r="T108">
        <v>2.47E-3</v>
      </c>
      <c r="U108">
        <v>2.47E-3</v>
      </c>
      <c r="V108">
        <v>2.5799999999999998E-3</v>
      </c>
      <c r="W108">
        <v>6.0899999999999999E-3</v>
      </c>
      <c r="X108">
        <v>6.0899999999999999E-3</v>
      </c>
      <c r="Y108">
        <v>2.47E-3</v>
      </c>
      <c r="Z108">
        <v>2.47E-3</v>
      </c>
      <c r="AA108">
        <v>2.47E-3</v>
      </c>
      <c r="AB108">
        <v>0.47610588878408511</v>
      </c>
      <c r="AC108">
        <v>5.6635308946911254</v>
      </c>
      <c r="AD108">
        <v>214.27199999999999</v>
      </c>
      <c r="AE108">
        <v>0.06</v>
      </c>
      <c r="AF108">
        <v>1209</v>
      </c>
      <c r="AG108">
        <v>3248</v>
      </c>
      <c r="AH108">
        <v>3437</v>
      </c>
      <c r="AI108">
        <v>3638</v>
      </c>
      <c r="AJ108" s="9">
        <f>(AF108-exterior_study!AF108)/exterior_study!AF108</f>
        <v>-3.4345047923322686E-2</v>
      </c>
      <c r="AK108" s="9">
        <f>(AG108-exterior_study!AG108)/exterior_study!AG108</f>
        <v>-2.6378896882494004E-2</v>
      </c>
      <c r="AL108" s="9">
        <f>(AH108-exterior_study!AH108)/exterior_study!AH108</f>
        <v>-2.4964539007092199E-2</v>
      </c>
      <c r="AM108" s="9">
        <f>(AI108-exterior_study!AI108)/exterior_study!AI108</f>
        <v>-2.3355704697986576E-2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4.4000000000000003E-3</v>
      </c>
      <c r="Q109">
        <v>3.6600000000000001E-3</v>
      </c>
      <c r="R109">
        <v>7.5500000000000003E-3</v>
      </c>
      <c r="S109">
        <v>2.9299999999999999E-3</v>
      </c>
      <c r="T109">
        <v>2.47E-3</v>
      </c>
      <c r="U109">
        <v>2.47E-3</v>
      </c>
      <c r="V109">
        <v>2.5799999999999998E-3</v>
      </c>
      <c r="W109">
        <v>6.0899999999999999E-3</v>
      </c>
      <c r="X109">
        <v>6.0899999999999999E-3</v>
      </c>
      <c r="Y109">
        <v>2.47E-3</v>
      </c>
      <c r="Z109">
        <v>2.47E-3</v>
      </c>
      <c r="AA109">
        <v>2.47E-3</v>
      </c>
      <c r="AB109">
        <v>0.47610588878408511</v>
      </c>
      <c r="AC109">
        <v>5.6635308946911254</v>
      </c>
      <c r="AD109">
        <v>214.27199999999999</v>
      </c>
      <c r="AE109">
        <v>6.5000000000000002E-2</v>
      </c>
      <c r="AF109">
        <v>1148</v>
      </c>
      <c r="AG109">
        <v>2998</v>
      </c>
      <c r="AH109">
        <v>3173</v>
      </c>
      <c r="AI109">
        <v>3358</v>
      </c>
      <c r="AJ109" s="9">
        <f>(AF109-exterior_study!AF109)/exterior_study!AF109</f>
        <v>-3.6104114189756509E-2</v>
      </c>
      <c r="AK109" s="9">
        <f>(AG109-exterior_study!AG109)/exterior_study!AG109</f>
        <v>-2.6307242611237416E-2</v>
      </c>
      <c r="AL109" s="9">
        <f>(AH109-exterior_study!AH109)/exterior_study!AH109</f>
        <v>-2.4892440073755379E-2</v>
      </c>
      <c r="AM109" s="9">
        <f>(AI109-exterior_study!AI109)/exterior_study!AI109</f>
        <v>-2.326934264107039E-2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4.4000000000000003E-3</v>
      </c>
      <c r="Q110">
        <v>3.6600000000000001E-3</v>
      </c>
      <c r="R110">
        <v>7.5500000000000003E-3</v>
      </c>
      <c r="S110">
        <v>2.9299999999999999E-3</v>
      </c>
      <c r="T110">
        <v>2.47E-3</v>
      </c>
      <c r="U110">
        <v>2.47E-3</v>
      </c>
      <c r="V110">
        <v>2.5799999999999998E-3</v>
      </c>
      <c r="W110">
        <v>6.0899999999999999E-3</v>
      </c>
      <c r="X110">
        <v>6.0899999999999999E-3</v>
      </c>
      <c r="Y110">
        <v>2.47E-3</v>
      </c>
      <c r="Z110">
        <v>2.47E-3</v>
      </c>
      <c r="AA110">
        <v>2.47E-3</v>
      </c>
      <c r="AB110">
        <v>0.47610588878408511</v>
      </c>
      <c r="AC110">
        <v>5.6635308946911254</v>
      </c>
      <c r="AD110">
        <v>214.27199999999999</v>
      </c>
      <c r="AE110">
        <v>7.0000000000000007E-2</v>
      </c>
      <c r="AF110">
        <v>1093</v>
      </c>
      <c r="AG110">
        <v>2784</v>
      </c>
      <c r="AH110">
        <v>2946</v>
      </c>
      <c r="AI110">
        <v>3118</v>
      </c>
      <c r="AJ110" s="9">
        <f>(AF110-exterior_study!AF110)/exterior_study!AF110</f>
        <v>-3.6155202821869487E-2</v>
      </c>
      <c r="AK110" s="9">
        <f>(AG110-exterior_study!AG110)/exterior_study!AG110</f>
        <v>-2.6232948583420776E-2</v>
      </c>
      <c r="AL110" s="9">
        <f>(AH110-exterior_study!AH110)/exterior_study!AH110</f>
        <v>-2.4826216484607744E-2</v>
      </c>
      <c r="AM110" s="9">
        <f>(AI110-exterior_study!AI110)/exterior_study!AI110</f>
        <v>-2.3488881929220169E-2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4.3600000000000002E-3</v>
      </c>
      <c r="Q111">
        <v>3.62E-3</v>
      </c>
      <c r="R111">
        <v>7.4700000000000001E-3</v>
      </c>
      <c r="S111">
        <v>2.8900000000000002E-3</v>
      </c>
      <c r="T111">
        <v>2.47E-3</v>
      </c>
      <c r="U111">
        <v>2.47E-3</v>
      </c>
      <c r="V111">
        <v>2.5400000000000002E-3</v>
      </c>
      <c r="W111">
        <v>6.0200000000000002E-3</v>
      </c>
      <c r="X111">
        <v>6.0200000000000002E-3</v>
      </c>
      <c r="Y111">
        <v>2.47E-3</v>
      </c>
      <c r="Z111">
        <v>2.47E-3</v>
      </c>
      <c r="AA111">
        <v>2.47E-3</v>
      </c>
      <c r="AB111">
        <v>0.47688191347967762</v>
      </c>
      <c r="AC111">
        <v>5.6681446271461784</v>
      </c>
      <c r="AD111">
        <v>214.27199999999999</v>
      </c>
      <c r="AE111">
        <v>0.03</v>
      </c>
      <c r="AF111">
        <v>1692</v>
      </c>
      <c r="AG111">
        <v>6484</v>
      </c>
      <c r="AH111">
        <v>6863</v>
      </c>
      <c r="AI111">
        <v>7263</v>
      </c>
      <c r="AJ111" s="9">
        <f>(AF111-exterior_study!AF111)/exterior_study!AF111</f>
        <v>-3.0372492836676219E-2</v>
      </c>
      <c r="AK111" s="9">
        <f>(AG111-exterior_study!AG111)/exterior_study!AG111</f>
        <v>-2.8031779343426773E-2</v>
      </c>
      <c r="AL111" s="9">
        <f>(AH111-exterior_study!AH111)/exterior_study!AH111</f>
        <v>-2.652482269503546E-2</v>
      </c>
      <c r="AM111" s="9">
        <f>(AI111-exterior_study!AI111)/exterior_study!AI111</f>
        <v>-2.5100671140939598E-2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4.3600000000000002E-3</v>
      </c>
      <c r="Q112">
        <v>3.62E-3</v>
      </c>
      <c r="R112">
        <v>7.4700000000000001E-3</v>
      </c>
      <c r="S112">
        <v>2.8900000000000002E-3</v>
      </c>
      <c r="T112">
        <v>2.47E-3</v>
      </c>
      <c r="U112">
        <v>2.47E-3</v>
      </c>
      <c r="V112">
        <v>2.5400000000000002E-3</v>
      </c>
      <c r="W112">
        <v>6.0200000000000002E-3</v>
      </c>
      <c r="X112">
        <v>6.0200000000000002E-3</v>
      </c>
      <c r="Y112">
        <v>2.47E-3</v>
      </c>
      <c r="Z112">
        <v>2.47E-3</v>
      </c>
      <c r="AA112">
        <v>2.47E-3</v>
      </c>
      <c r="AB112">
        <v>0.47688191347967762</v>
      </c>
      <c r="AC112">
        <v>5.6681446271461784</v>
      </c>
      <c r="AD112">
        <v>214.27199999999999</v>
      </c>
      <c r="AE112">
        <v>3.5000000000000003E-2</v>
      </c>
      <c r="AF112">
        <v>1592</v>
      </c>
      <c r="AG112">
        <v>5558</v>
      </c>
      <c r="AH112">
        <v>5882</v>
      </c>
      <c r="AI112">
        <v>6225</v>
      </c>
      <c r="AJ112" s="9">
        <f>(AF112-exterior_study!AF112)/exterior_study!AF112</f>
        <v>-3.2218844984802431E-2</v>
      </c>
      <c r="AK112" s="9">
        <f>(AG112-exterior_study!AG112)/exterior_study!AG112</f>
        <v>-2.7981811822315496E-2</v>
      </c>
      <c r="AL112" s="9">
        <f>(AH112-exterior_study!AH112)/exterior_study!AH112</f>
        <v>-2.6642396160847261E-2</v>
      </c>
      <c r="AM112" s="9">
        <f>(AI112-exterior_study!AI112)/exterior_study!AI112</f>
        <v>-2.5058731401722788E-2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4.3600000000000002E-3</v>
      </c>
      <c r="Q113">
        <v>3.62E-3</v>
      </c>
      <c r="R113">
        <v>7.4700000000000001E-3</v>
      </c>
      <c r="S113">
        <v>2.8900000000000002E-3</v>
      </c>
      <c r="T113">
        <v>2.47E-3</v>
      </c>
      <c r="U113">
        <v>2.47E-3</v>
      </c>
      <c r="V113">
        <v>2.5400000000000002E-3</v>
      </c>
      <c r="W113">
        <v>6.0200000000000002E-3</v>
      </c>
      <c r="X113">
        <v>6.0200000000000002E-3</v>
      </c>
      <c r="Y113">
        <v>2.47E-3</v>
      </c>
      <c r="Z113">
        <v>2.47E-3</v>
      </c>
      <c r="AA113">
        <v>2.47E-3</v>
      </c>
      <c r="AB113">
        <v>0.47688191347967762</v>
      </c>
      <c r="AC113">
        <v>5.6681446271461784</v>
      </c>
      <c r="AD113">
        <v>214.27199999999999</v>
      </c>
      <c r="AE113">
        <v>0.04</v>
      </c>
      <c r="AF113">
        <v>1502</v>
      </c>
      <c r="AG113">
        <v>4863</v>
      </c>
      <c r="AH113">
        <v>5147</v>
      </c>
      <c r="AI113">
        <v>5447</v>
      </c>
      <c r="AJ113" s="9">
        <f>(AF113-exterior_study!AF113)/exterior_study!AF113</f>
        <v>-3.2839665164198326E-2</v>
      </c>
      <c r="AK113" s="9">
        <f>(AG113-exterior_study!AG113)/exterior_study!AG113</f>
        <v>-2.7983210073955628E-2</v>
      </c>
      <c r="AL113" s="9">
        <f>(AH113-exterior_study!AH113)/exterior_study!AH113</f>
        <v>-2.6480045394363532E-2</v>
      </c>
      <c r="AM113" s="9">
        <f>(AI113-exterior_study!AI113)/exterior_study!AI113</f>
        <v>-2.5058170753534992E-2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4.3600000000000002E-3</v>
      </c>
      <c r="Q114">
        <v>3.62E-3</v>
      </c>
      <c r="R114">
        <v>7.4700000000000001E-3</v>
      </c>
      <c r="S114">
        <v>2.8900000000000002E-3</v>
      </c>
      <c r="T114">
        <v>2.47E-3</v>
      </c>
      <c r="U114">
        <v>2.47E-3</v>
      </c>
      <c r="V114">
        <v>2.5400000000000002E-3</v>
      </c>
      <c r="W114">
        <v>6.0200000000000002E-3</v>
      </c>
      <c r="X114">
        <v>6.0200000000000002E-3</v>
      </c>
      <c r="Y114">
        <v>2.47E-3</v>
      </c>
      <c r="Z114">
        <v>2.47E-3</v>
      </c>
      <c r="AA114">
        <v>2.47E-3</v>
      </c>
      <c r="AB114">
        <v>0.47688191347967762</v>
      </c>
      <c r="AC114">
        <v>5.6681446271461784</v>
      </c>
      <c r="AD114">
        <v>214.27199999999999</v>
      </c>
      <c r="AE114">
        <v>4.4999999999999998E-2</v>
      </c>
      <c r="AF114">
        <v>1418</v>
      </c>
      <c r="AG114">
        <v>4323</v>
      </c>
      <c r="AH114">
        <v>4575</v>
      </c>
      <c r="AI114">
        <v>4842</v>
      </c>
      <c r="AJ114" s="9">
        <f>(AF114-exterior_study!AF114)/exterior_study!AF114</f>
        <v>-3.4059945504087197E-2</v>
      </c>
      <c r="AK114" s="9">
        <f>(AG114-exterior_study!AG114)/exterior_study!AG114</f>
        <v>-2.7883966719136496E-2</v>
      </c>
      <c r="AL114" s="9">
        <f>(AH114-exterior_study!AH114)/exterior_study!AH114</f>
        <v>-2.6595744680851064E-2</v>
      </c>
      <c r="AM114" s="9">
        <f>(AI114-exterior_study!AI114)/exterior_study!AI114</f>
        <v>-2.4969794603302457E-2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4.3600000000000002E-3</v>
      </c>
      <c r="Q115">
        <v>3.62E-3</v>
      </c>
      <c r="R115">
        <v>7.4700000000000001E-3</v>
      </c>
      <c r="S115">
        <v>2.8900000000000002E-3</v>
      </c>
      <c r="T115">
        <v>2.47E-3</v>
      </c>
      <c r="U115">
        <v>2.47E-3</v>
      </c>
      <c r="V115">
        <v>2.5400000000000002E-3</v>
      </c>
      <c r="W115">
        <v>6.0200000000000002E-3</v>
      </c>
      <c r="X115">
        <v>6.0200000000000002E-3</v>
      </c>
      <c r="Y115">
        <v>2.47E-3</v>
      </c>
      <c r="Z115">
        <v>2.47E-3</v>
      </c>
      <c r="AA115">
        <v>2.47E-3</v>
      </c>
      <c r="AB115">
        <v>0.47688191347967762</v>
      </c>
      <c r="AC115">
        <v>5.6681446271461784</v>
      </c>
      <c r="AD115">
        <v>214.27199999999999</v>
      </c>
      <c r="AE115">
        <v>0.05</v>
      </c>
      <c r="AF115">
        <v>1341</v>
      </c>
      <c r="AG115">
        <v>3891</v>
      </c>
      <c r="AH115">
        <v>4118</v>
      </c>
      <c r="AI115">
        <v>4358</v>
      </c>
      <c r="AJ115" s="9">
        <f>(AF115-exterior_study!AF115)/exterior_study!AF115</f>
        <v>-3.5251798561151078E-2</v>
      </c>
      <c r="AK115" s="9">
        <f>(AG115-exterior_study!AG115)/exterior_study!AG115</f>
        <v>-2.7979015738196354E-2</v>
      </c>
      <c r="AL115" s="9">
        <f>(AH115-exterior_study!AH115)/exterior_study!AH115</f>
        <v>-2.6477541371158392E-2</v>
      </c>
      <c r="AM115" s="9">
        <f>(AI115-exterior_study!AI115)/exterior_study!AI115</f>
        <v>-2.5055928411633111E-2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4.3600000000000002E-3</v>
      </c>
      <c r="Q116">
        <v>3.62E-3</v>
      </c>
      <c r="R116">
        <v>7.4700000000000001E-3</v>
      </c>
      <c r="S116">
        <v>2.8900000000000002E-3</v>
      </c>
      <c r="T116">
        <v>2.47E-3</v>
      </c>
      <c r="U116">
        <v>2.47E-3</v>
      </c>
      <c r="V116">
        <v>2.5400000000000002E-3</v>
      </c>
      <c r="W116">
        <v>6.0200000000000002E-3</v>
      </c>
      <c r="X116">
        <v>6.0200000000000002E-3</v>
      </c>
      <c r="Y116">
        <v>2.47E-3</v>
      </c>
      <c r="Z116">
        <v>2.47E-3</v>
      </c>
      <c r="AA116">
        <v>2.47E-3</v>
      </c>
      <c r="AB116">
        <v>0.47688191347967762</v>
      </c>
      <c r="AC116">
        <v>5.6681446271461784</v>
      </c>
      <c r="AD116">
        <v>214.27199999999999</v>
      </c>
      <c r="AE116">
        <v>5.5E-2</v>
      </c>
      <c r="AF116">
        <v>1271</v>
      </c>
      <c r="AG116">
        <v>3537</v>
      </c>
      <c r="AH116">
        <v>3743</v>
      </c>
      <c r="AI116">
        <v>3962</v>
      </c>
      <c r="AJ116" s="9">
        <f>(AF116-exterior_study!AF116)/exterior_study!AF116</f>
        <v>-3.6391205458680818E-2</v>
      </c>
      <c r="AK116" s="9">
        <f>(AG116-exterior_study!AG116)/exterior_study!AG116</f>
        <v>-2.8029678483099753E-2</v>
      </c>
      <c r="AL116" s="9">
        <f>(AH116-exterior_study!AH116)/exterior_study!AH116</f>
        <v>-2.6527958387516256E-2</v>
      </c>
      <c r="AM116" s="9">
        <f>(AI116-exterior_study!AI116)/exterior_study!AI116</f>
        <v>-2.4858478956436132E-2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4.3600000000000002E-3</v>
      </c>
      <c r="Q117">
        <v>3.62E-3</v>
      </c>
      <c r="R117">
        <v>7.4700000000000001E-3</v>
      </c>
      <c r="S117">
        <v>2.8900000000000002E-3</v>
      </c>
      <c r="T117">
        <v>2.47E-3</v>
      </c>
      <c r="U117">
        <v>2.47E-3</v>
      </c>
      <c r="V117">
        <v>2.5400000000000002E-3</v>
      </c>
      <c r="W117">
        <v>6.0200000000000002E-3</v>
      </c>
      <c r="X117">
        <v>6.0200000000000002E-3</v>
      </c>
      <c r="Y117">
        <v>2.47E-3</v>
      </c>
      <c r="Z117">
        <v>2.47E-3</v>
      </c>
      <c r="AA117">
        <v>2.47E-3</v>
      </c>
      <c r="AB117">
        <v>0.47688191347967762</v>
      </c>
      <c r="AC117">
        <v>5.6681446271461784</v>
      </c>
      <c r="AD117">
        <v>214.27199999999999</v>
      </c>
      <c r="AE117">
        <v>0.06</v>
      </c>
      <c r="AF117">
        <v>1205</v>
      </c>
      <c r="AG117">
        <v>3242</v>
      </c>
      <c r="AH117">
        <v>3431</v>
      </c>
      <c r="AI117">
        <v>3631</v>
      </c>
      <c r="AJ117" s="9">
        <f>(AF117-exterior_study!AF117)/exterior_study!AF117</f>
        <v>-3.7539936102236424E-2</v>
      </c>
      <c r="AK117" s="9">
        <f>(AG117-exterior_study!AG117)/exterior_study!AG117</f>
        <v>-2.817745803357314E-2</v>
      </c>
      <c r="AL117" s="9">
        <f>(AH117-exterior_study!AH117)/exterior_study!AH117</f>
        <v>-2.6666666666666668E-2</v>
      </c>
      <c r="AM117" s="9">
        <f>(AI117-exterior_study!AI117)/exterior_study!AI117</f>
        <v>-2.523489932885906E-2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4.3600000000000002E-3</v>
      </c>
      <c r="Q118">
        <v>3.62E-3</v>
      </c>
      <c r="R118">
        <v>7.4700000000000001E-3</v>
      </c>
      <c r="S118">
        <v>2.8900000000000002E-3</v>
      </c>
      <c r="T118">
        <v>2.47E-3</v>
      </c>
      <c r="U118">
        <v>2.47E-3</v>
      </c>
      <c r="V118">
        <v>2.5400000000000002E-3</v>
      </c>
      <c r="W118">
        <v>6.0200000000000002E-3</v>
      </c>
      <c r="X118">
        <v>6.0200000000000002E-3</v>
      </c>
      <c r="Y118">
        <v>2.47E-3</v>
      </c>
      <c r="Z118">
        <v>2.47E-3</v>
      </c>
      <c r="AA118">
        <v>2.47E-3</v>
      </c>
      <c r="AB118">
        <v>0.47688191347967762</v>
      </c>
      <c r="AC118">
        <v>5.6681446271461784</v>
      </c>
      <c r="AD118">
        <v>214.27199999999999</v>
      </c>
      <c r="AE118">
        <v>6.5000000000000002E-2</v>
      </c>
      <c r="AF118">
        <v>1145</v>
      </c>
      <c r="AG118">
        <v>2993</v>
      </c>
      <c r="AH118">
        <v>3167</v>
      </c>
      <c r="AI118">
        <v>3352</v>
      </c>
      <c r="AJ118" s="9">
        <f>(AF118-exterior_study!AF118)/exterior_study!AF118</f>
        <v>-3.8623005877413935E-2</v>
      </c>
      <c r="AK118" s="9">
        <f>(AG118-exterior_study!AG118)/exterior_study!AG118</f>
        <v>-2.7931146476128613E-2</v>
      </c>
      <c r="AL118" s="9">
        <f>(AH118-exterior_study!AH118)/exterior_study!AH118</f>
        <v>-2.6736324523663185E-2</v>
      </c>
      <c r="AM118" s="9">
        <f>(AI118-exterior_study!AI118)/exterior_study!AI118</f>
        <v>-2.501454333915067E-2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4.3600000000000002E-3</v>
      </c>
      <c r="Q119">
        <v>3.62E-3</v>
      </c>
      <c r="R119">
        <v>7.4700000000000001E-3</v>
      </c>
      <c r="S119">
        <v>2.8900000000000002E-3</v>
      </c>
      <c r="T119">
        <v>2.47E-3</v>
      </c>
      <c r="U119">
        <v>2.47E-3</v>
      </c>
      <c r="V119">
        <v>2.5400000000000002E-3</v>
      </c>
      <c r="W119">
        <v>6.0200000000000002E-3</v>
      </c>
      <c r="X119">
        <v>6.0200000000000002E-3</v>
      </c>
      <c r="Y119">
        <v>2.47E-3</v>
      </c>
      <c r="Z119">
        <v>2.47E-3</v>
      </c>
      <c r="AA119">
        <v>2.47E-3</v>
      </c>
      <c r="AB119">
        <v>0.47688191347967762</v>
      </c>
      <c r="AC119">
        <v>5.6681446271461784</v>
      </c>
      <c r="AD119">
        <v>214.27199999999999</v>
      </c>
      <c r="AE119">
        <v>7.0000000000000007E-2</v>
      </c>
      <c r="AF119">
        <v>1090</v>
      </c>
      <c r="AG119">
        <v>2779</v>
      </c>
      <c r="AH119">
        <v>2941</v>
      </c>
      <c r="AI119">
        <v>3113</v>
      </c>
      <c r="AJ119" s="9">
        <f>(AF119-exterior_study!AF119)/exterior_study!AF119</f>
        <v>-3.8800705467372132E-2</v>
      </c>
      <c r="AK119" s="9">
        <f>(AG119-exterior_study!AG119)/exterior_study!AG119</f>
        <v>-2.7981811822315496E-2</v>
      </c>
      <c r="AL119" s="9">
        <f>(AH119-exterior_study!AH119)/exterior_study!AH119</f>
        <v>-2.6481297583581597E-2</v>
      </c>
      <c r="AM119" s="9">
        <f>(AI119-exterior_study!AI119)/exterior_study!AI119</f>
        <v>-2.505480739116818E-2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4.3099999999999996E-3</v>
      </c>
      <c r="Q120">
        <v>3.5899999999999999E-3</v>
      </c>
      <c r="R120">
        <v>7.4000000000000003E-3</v>
      </c>
      <c r="S120">
        <v>2.8600000000000001E-3</v>
      </c>
      <c r="T120">
        <v>2.47E-3</v>
      </c>
      <c r="U120">
        <v>2.47E-3</v>
      </c>
      <c r="V120">
        <v>2.5100000000000001E-3</v>
      </c>
      <c r="W120">
        <v>5.9500000000000004E-3</v>
      </c>
      <c r="X120">
        <v>5.9500000000000004E-3</v>
      </c>
      <c r="Y120">
        <v>2.47E-3</v>
      </c>
      <c r="Z120">
        <v>2.47E-3</v>
      </c>
      <c r="AA120">
        <v>2.47E-3</v>
      </c>
      <c r="AB120">
        <v>0.47781335748585152</v>
      </c>
      <c r="AC120">
        <v>5.6736774264624623</v>
      </c>
      <c r="AD120">
        <v>214.27199999999999</v>
      </c>
      <c r="AE120">
        <v>0.03</v>
      </c>
      <c r="AF120">
        <v>1692</v>
      </c>
      <c r="AG120">
        <v>6484</v>
      </c>
      <c r="AH120">
        <v>6863</v>
      </c>
      <c r="AI120">
        <v>7263</v>
      </c>
      <c r="AJ120" s="9">
        <f>(AF120-exterior_study!AF120)/exterior_study!AF120</f>
        <v>-2.8702640642939151E-2</v>
      </c>
      <c r="AK120" s="9">
        <f>(AG120-exterior_study!AG120)/exterior_study!AG120</f>
        <v>-2.613397416641634E-2</v>
      </c>
      <c r="AL120" s="9">
        <f>(AH120-exterior_study!AH120)/exterior_study!AH120</f>
        <v>-2.4726445928662782E-2</v>
      </c>
      <c r="AM120" s="9">
        <f>(AI120-exterior_study!AI120)/exterior_study!AI120</f>
        <v>-2.3396530859217425E-2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4.3099999999999996E-3</v>
      </c>
      <c r="Q121">
        <v>3.5899999999999999E-3</v>
      </c>
      <c r="R121">
        <v>7.4000000000000003E-3</v>
      </c>
      <c r="S121">
        <v>2.8600000000000001E-3</v>
      </c>
      <c r="T121">
        <v>2.47E-3</v>
      </c>
      <c r="U121">
        <v>2.47E-3</v>
      </c>
      <c r="V121">
        <v>2.5100000000000001E-3</v>
      </c>
      <c r="W121">
        <v>5.9500000000000004E-3</v>
      </c>
      <c r="X121">
        <v>5.9500000000000004E-3</v>
      </c>
      <c r="Y121">
        <v>2.47E-3</v>
      </c>
      <c r="Z121">
        <v>2.47E-3</v>
      </c>
      <c r="AA121">
        <v>2.47E-3</v>
      </c>
      <c r="AB121">
        <v>0.47781335748585152</v>
      </c>
      <c r="AC121">
        <v>5.6736774264624623</v>
      </c>
      <c r="AD121">
        <v>214.27199999999999</v>
      </c>
      <c r="AE121">
        <v>3.5000000000000003E-2</v>
      </c>
      <c r="AF121">
        <v>1592</v>
      </c>
      <c r="AG121">
        <v>5558</v>
      </c>
      <c r="AH121">
        <v>5882</v>
      </c>
      <c r="AI121">
        <v>6225</v>
      </c>
      <c r="AJ121" s="9">
        <f>(AF121-exterior_study!AF121)/exterior_study!AF121</f>
        <v>-2.9859841560024376E-2</v>
      </c>
      <c r="AK121" s="9">
        <f>(AG121-exterior_study!AG121)/exterior_study!AG121</f>
        <v>-2.6108288067285788E-2</v>
      </c>
      <c r="AL121" s="9">
        <f>(AH121-exterior_study!AH121)/exterior_study!AH121</f>
        <v>-2.4867374005305039E-2</v>
      </c>
      <c r="AM121" s="9">
        <f>(AI121-exterior_study!AI121)/exterior_study!AI121</f>
        <v>-2.3529411764705882E-2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4.3099999999999996E-3</v>
      </c>
      <c r="Q122">
        <v>3.5899999999999999E-3</v>
      </c>
      <c r="R122">
        <v>7.4000000000000003E-3</v>
      </c>
      <c r="S122">
        <v>2.8600000000000001E-3</v>
      </c>
      <c r="T122">
        <v>2.47E-3</v>
      </c>
      <c r="U122">
        <v>2.47E-3</v>
      </c>
      <c r="V122">
        <v>2.5100000000000001E-3</v>
      </c>
      <c r="W122">
        <v>5.9500000000000004E-3</v>
      </c>
      <c r="X122">
        <v>5.9500000000000004E-3</v>
      </c>
      <c r="Y122">
        <v>2.47E-3</v>
      </c>
      <c r="Z122">
        <v>2.47E-3</v>
      </c>
      <c r="AA122">
        <v>2.47E-3</v>
      </c>
      <c r="AB122">
        <v>0.47781335748585152</v>
      </c>
      <c r="AC122">
        <v>5.6736774264624623</v>
      </c>
      <c r="AD122">
        <v>214.27199999999999</v>
      </c>
      <c r="AE122">
        <v>0.04</v>
      </c>
      <c r="AF122">
        <v>1502</v>
      </c>
      <c r="AG122">
        <v>4863</v>
      </c>
      <c r="AH122">
        <v>5147</v>
      </c>
      <c r="AI122">
        <v>5447</v>
      </c>
      <c r="AJ122" s="9">
        <f>(AF122-exterior_study!AF122)/exterior_study!AF122</f>
        <v>-3.0967741935483871E-2</v>
      </c>
      <c r="AK122" s="9">
        <f>(AG122-exterior_study!AG122)/exterior_study!AG122</f>
        <v>-2.6231477773327995E-2</v>
      </c>
      <c r="AL122" s="9">
        <f>(AH122-exterior_study!AH122)/exterior_study!AH122</f>
        <v>-2.4820007578628268E-2</v>
      </c>
      <c r="AM122" s="9">
        <f>(AI122-exterior_study!AI122)/exterior_study!AI122</f>
        <v>-2.3485120114736465E-2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4.3099999999999996E-3</v>
      </c>
      <c r="Q123">
        <v>3.5899999999999999E-3</v>
      </c>
      <c r="R123">
        <v>7.4000000000000003E-3</v>
      </c>
      <c r="S123">
        <v>2.8600000000000001E-3</v>
      </c>
      <c r="T123">
        <v>2.47E-3</v>
      </c>
      <c r="U123">
        <v>2.47E-3</v>
      </c>
      <c r="V123">
        <v>2.5100000000000001E-3</v>
      </c>
      <c r="W123">
        <v>5.9500000000000004E-3</v>
      </c>
      <c r="X123">
        <v>5.9500000000000004E-3</v>
      </c>
      <c r="Y123">
        <v>2.47E-3</v>
      </c>
      <c r="Z123">
        <v>2.47E-3</v>
      </c>
      <c r="AA123">
        <v>2.47E-3</v>
      </c>
      <c r="AB123">
        <v>0.47781335748585152</v>
      </c>
      <c r="AC123">
        <v>5.6736774264624623</v>
      </c>
      <c r="AD123">
        <v>214.27199999999999</v>
      </c>
      <c r="AE123">
        <v>4.4999999999999998E-2</v>
      </c>
      <c r="AF123">
        <v>1418</v>
      </c>
      <c r="AG123">
        <v>4323</v>
      </c>
      <c r="AH123">
        <v>4575</v>
      </c>
      <c r="AI123">
        <v>4842</v>
      </c>
      <c r="AJ123" s="9">
        <f>(AF123-exterior_study!AF123)/exterior_study!AF123</f>
        <v>-3.2081911262798635E-2</v>
      </c>
      <c r="AK123" s="9">
        <f>(AG123-exterior_study!AG123)/exterior_study!AG123</f>
        <v>-2.6132011714350079E-2</v>
      </c>
      <c r="AL123" s="9">
        <f>(AH123-exterior_study!AH123)/exterior_study!AH123</f>
        <v>-2.4728202941803452E-2</v>
      </c>
      <c r="AM123" s="9">
        <f>(AI123-exterior_study!AI123)/exterior_study!AI123</f>
        <v>-2.3396530859217425E-2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4.3099999999999996E-3</v>
      </c>
      <c r="Q124">
        <v>3.5899999999999999E-3</v>
      </c>
      <c r="R124">
        <v>7.4000000000000003E-3</v>
      </c>
      <c r="S124">
        <v>2.8600000000000001E-3</v>
      </c>
      <c r="T124">
        <v>2.47E-3</v>
      </c>
      <c r="U124">
        <v>2.47E-3</v>
      </c>
      <c r="V124">
        <v>2.5100000000000001E-3</v>
      </c>
      <c r="W124">
        <v>5.9500000000000004E-3</v>
      </c>
      <c r="X124">
        <v>5.9500000000000004E-3</v>
      </c>
      <c r="Y124">
        <v>2.47E-3</v>
      </c>
      <c r="Z124">
        <v>2.47E-3</v>
      </c>
      <c r="AA124">
        <v>2.47E-3</v>
      </c>
      <c r="AB124">
        <v>0.47781335748585152</v>
      </c>
      <c r="AC124">
        <v>5.6736774264624623</v>
      </c>
      <c r="AD124">
        <v>214.27199999999999</v>
      </c>
      <c r="AE124">
        <v>0.05</v>
      </c>
      <c r="AF124">
        <v>1341</v>
      </c>
      <c r="AG124">
        <v>3891</v>
      </c>
      <c r="AH124">
        <v>4118</v>
      </c>
      <c r="AI124">
        <v>4358</v>
      </c>
      <c r="AJ124" s="9">
        <f>(AF124-exterior_study!AF124)/exterior_study!AF124</f>
        <v>-3.3165104542177359E-2</v>
      </c>
      <c r="AK124" s="9">
        <f>(AG124-exterior_study!AG124)/exterior_study!AG124</f>
        <v>-2.6032540675844807E-2</v>
      </c>
      <c r="AL124" s="9">
        <f>(AH124-exterior_study!AH124)/exterior_study!AH124</f>
        <v>-2.4632875414495499E-2</v>
      </c>
      <c r="AM124" s="9">
        <f>(AI124-exterior_study!AI124)/exterior_study!AI124</f>
        <v>-2.3307933662034961E-2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4.3099999999999996E-3</v>
      </c>
      <c r="Q125">
        <v>3.5899999999999999E-3</v>
      </c>
      <c r="R125">
        <v>7.4000000000000003E-3</v>
      </c>
      <c r="S125">
        <v>2.8600000000000001E-3</v>
      </c>
      <c r="T125">
        <v>2.47E-3</v>
      </c>
      <c r="U125">
        <v>2.47E-3</v>
      </c>
      <c r="V125">
        <v>2.5100000000000001E-3</v>
      </c>
      <c r="W125">
        <v>5.9500000000000004E-3</v>
      </c>
      <c r="X125">
        <v>5.9500000000000004E-3</v>
      </c>
      <c r="Y125">
        <v>2.47E-3</v>
      </c>
      <c r="Z125">
        <v>2.47E-3</v>
      </c>
      <c r="AA125">
        <v>2.47E-3</v>
      </c>
      <c r="AB125">
        <v>0.47781335748585152</v>
      </c>
      <c r="AC125">
        <v>5.6736774264624623</v>
      </c>
      <c r="AD125">
        <v>214.27199999999999</v>
      </c>
      <c r="AE125">
        <v>5.5E-2</v>
      </c>
      <c r="AF125">
        <v>1271</v>
      </c>
      <c r="AG125">
        <v>3537</v>
      </c>
      <c r="AH125">
        <v>3743</v>
      </c>
      <c r="AI125">
        <v>3962</v>
      </c>
      <c r="AJ125" s="9">
        <f>(AF125-exterior_study!AF125)/exterior_study!AF125</f>
        <v>-3.3460076045627375E-2</v>
      </c>
      <c r="AK125" s="9">
        <f>(AG125-exterior_study!AG125)/exterior_study!AG125</f>
        <v>-2.6156387665198236E-2</v>
      </c>
      <c r="AL125" s="9">
        <f>(AH125-exterior_study!AH125)/exterior_study!AH125</f>
        <v>-2.4752475247524754E-2</v>
      </c>
      <c r="AM125" s="9">
        <f>(AI125-exterior_study!AI125)/exterior_study!AI125</f>
        <v>-2.3416317475967462E-2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4.3099999999999996E-3</v>
      </c>
      <c r="Q126">
        <v>3.5899999999999999E-3</v>
      </c>
      <c r="R126">
        <v>7.4000000000000003E-3</v>
      </c>
      <c r="S126">
        <v>2.8600000000000001E-3</v>
      </c>
      <c r="T126">
        <v>2.47E-3</v>
      </c>
      <c r="U126">
        <v>2.47E-3</v>
      </c>
      <c r="V126">
        <v>2.5100000000000001E-3</v>
      </c>
      <c r="W126">
        <v>5.9500000000000004E-3</v>
      </c>
      <c r="X126">
        <v>5.9500000000000004E-3</v>
      </c>
      <c r="Y126">
        <v>2.47E-3</v>
      </c>
      <c r="Z126">
        <v>2.47E-3</v>
      </c>
      <c r="AA126">
        <v>2.47E-3</v>
      </c>
      <c r="AB126">
        <v>0.47781335748585152</v>
      </c>
      <c r="AC126">
        <v>5.6736774264624623</v>
      </c>
      <c r="AD126">
        <v>214.27199999999999</v>
      </c>
      <c r="AE126">
        <v>0.06</v>
      </c>
      <c r="AF126">
        <v>1205</v>
      </c>
      <c r="AG126">
        <v>3242</v>
      </c>
      <c r="AH126">
        <v>3431</v>
      </c>
      <c r="AI126">
        <v>3631</v>
      </c>
      <c r="AJ126" s="9">
        <f>(AF126-exterior_study!AF126)/exterior_study!AF126</f>
        <v>-3.5228182546036831E-2</v>
      </c>
      <c r="AK126" s="9">
        <f>(AG126-exterior_study!AG126)/exterior_study!AG126</f>
        <v>-2.613397416641634E-2</v>
      </c>
      <c r="AL126" s="9">
        <f>(AH126-exterior_study!AH126)/exterior_study!AH126</f>
        <v>-2.4729960204661741E-2</v>
      </c>
      <c r="AM126" s="9">
        <f>(AI126-exterior_study!AI126)/exterior_study!AI126</f>
        <v>-2.3662274805055124E-2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4.3099999999999996E-3</v>
      </c>
      <c r="Q127">
        <v>3.5899999999999999E-3</v>
      </c>
      <c r="R127">
        <v>7.4000000000000003E-3</v>
      </c>
      <c r="S127">
        <v>2.8600000000000001E-3</v>
      </c>
      <c r="T127">
        <v>2.47E-3</v>
      </c>
      <c r="U127">
        <v>2.47E-3</v>
      </c>
      <c r="V127">
        <v>2.5100000000000001E-3</v>
      </c>
      <c r="W127">
        <v>5.9500000000000004E-3</v>
      </c>
      <c r="X127">
        <v>5.9500000000000004E-3</v>
      </c>
      <c r="Y127">
        <v>2.47E-3</v>
      </c>
      <c r="Z127">
        <v>2.47E-3</v>
      </c>
      <c r="AA127">
        <v>2.47E-3</v>
      </c>
      <c r="AB127">
        <v>0.47781335748585152</v>
      </c>
      <c r="AC127">
        <v>5.6736774264624623</v>
      </c>
      <c r="AD127">
        <v>214.27199999999999</v>
      </c>
      <c r="AE127">
        <v>6.5000000000000002E-2</v>
      </c>
      <c r="AF127">
        <v>1145</v>
      </c>
      <c r="AG127">
        <v>2993</v>
      </c>
      <c r="AH127">
        <v>3167</v>
      </c>
      <c r="AI127">
        <v>3352</v>
      </c>
      <c r="AJ127" s="9">
        <f>(AF127-exterior_study!AF127)/exterior_study!AF127</f>
        <v>-3.6195286195286197E-2</v>
      </c>
      <c r="AK127" s="9">
        <f>(AG127-exterior_study!AG127)/exterior_study!AG127</f>
        <v>-2.6033192320208266E-2</v>
      </c>
      <c r="AL127" s="9">
        <f>(AH127-exterior_study!AH127)/exterior_study!AH127</f>
        <v>-2.4938423645320198E-2</v>
      </c>
      <c r="AM127" s="9">
        <f>(AI127-exterior_study!AI127)/exterior_study!AI127</f>
        <v>-2.3310023310023312E-2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4.3099999999999996E-3</v>
      </c>
      <c r="Q128">
        <v>3.5899999999999999E-3</v>
      </c>
      <c r="R128">
        <v>7.4000000000000003E-3</v>
      </c>
      <c r="S128">
        <v>2.8600000000000001E-3</v>
      </c>
      <c r="T128">
        <v>2.47E-3</v>
      </c>
      <c r="U128">
        <v>2.47E-3</v>
      </c>
      <c r="V128">
        <v>2.5100000000000001E-3</v>
      </c>
      <c r="W128">
        <v>5.9500000000000004E-3</v>
      </c>
      <c r="X128">
        <v>5.9500000000000004E-3</v>
      </c>
      <c r="Y128">
        <v>2.47E-3</v>
      </c>
      <c r="Z128">
        <v>2.47E-3</v>
      </c>
      <c r="AA128">
        <v>2.47E-3</v>
      </c>
      <c r="AB128">
        <v>0.47781335748585152</v>
      </c>
      <c r="AC128">
        <v>5.6736774264624623</v>
      </c>
      <c r="AD128">
        <v>214.27199999999999</v>
      </c>
      <c r="AE128">
        <v>7.0000000000000007E-2</v>
      </c>
      <c r="AF128">
        <v>1090</v>
      </c>
      <c r="AG128">
        <v>2779</v>
      </c>
      <c r="AH128">
        <v>2941</v>
      </c>
      <c r="AI128">
        <v>3113</v>
      </c>
      <c r="AJ128" s="9">
        <f>(AF128-exterior_study!AF128)/exterior_study!AF128</f>
        <v>-3.6251105216622455E-2</v>
      </c>
      <c r="AK128" s="9">
        <f>(AG128-exterior_study!AG128)/exterior_study!AG128</f>
        <v>-2.6278906797477224E-2</v>
      </c>
      <c r="AL128" s="9">
        <f>(AH128-exterior_study!AH128)/exterior_study!AH128</f>
        <v>-2.4867374005305039E-2</v>
      </c>
      <c r="AM128" s="9">
        <f>(AI128-exterior_study!AI128)/exterior_study!AI128</f>
        <v>-2.3219328522121118E-2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4.28E-3</v>
      </c>
      <c r="Q129">
        <v>3.5500000000000002E-3</v>
      </c>
      <c r="R129">
        <v>7.3099999999999997E-3</v>
      </c>
      <c r="S129">
        <v>2.8400000000000001E-3</v>
      </c>
      <c r="T129">
        <v>2.47E-3</v>
      </c>
      <c r="U129">
        <v>2.47E-3</v>
      </c>
      <c r="V129">
        <v>2.49E-3</v>
      </c>
      <c r="W129">
        <v>5.8900000000000003E-3</v>
      </c>
      <c r="X129">
        <v>5.8900000000000003E-3</v>
      </c>
      <c r="Y129">
        <v>2.47E-3</v>
      </c>
      <c r="Z129">
        <v>2.47E-3</v>
      </c>
      <c r="AA129">
        <v>2.47E-3</v>
      </c>
      <c r="AB129">
        <v>0.47902750385868631</v>
      </c>
      <c r="AC129">
        <v>5.6808813944961916</v>
      </c>
      <c r="AD129">
        <v>214.27199999999999</v>
      </c>
      <c r="AE129">
        <v>0.03</v>
      </c>
      <c r="AF129">
        <v>1688</v>
      </c>
      <c r="AG129">
        <v>6472</v>
      </c>
      <c r="AH129">
        <v>6850</v>
      </c>
      <c r="AI129">
        <v>7251</v>
      </c>
      <c r="AJ129" s="9">
        <f>(AF129-exterior_study!AF129)/exterior_study!AF129</f>
        <v>-3.0998851894374284E-2</v>
      </c>
      <c r="AK129" s="9">
        <f>(AG129-exterior_study!AG129)/exterior_study!AG129</f>
        <v>-2.7936317212376088E-2</v>
      </c>
      <c r="AL129" s="9">
        <f>(AH129-exterior_study!AH129)/exterior_study!AH129</f>
        <v>-2.6573824072758278E-2</v>
      </c>
      <c r="AM129" s="9">
        <f>(AI129-exterior_study!AI129)/exterior_study!AI129</f>
        <v>-2.501008471157725E-2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4.28E-3</v>
      </c>
      <c r="Q130">
        <v>3.5500000000000002E-3</v>
      </c>
      <c r="R130">
        <v>7.3099999999999997E-3</v>
      </c>
      <c r="S130">
        <v>2.8400000000000001E-3</v>
      </c>
      <c r="T130">
        <v>2.47E-3</v>
      </c>
      <c r="U130">
        <v>2.47E-3</v>
      </c>
      <c r="V130">
        <v>2.49E-3</v>
      </c>
      <c r="W130">
        <v>5.8900000000000003E-3</v>
      </c>
      <c r="X130">
        <v>5.8900000000000003E-3</v>
      </c>
      <c r="Y130">
        <v>2.47E-3</v>
      </c>
      <c r="Z130">
        <v>2.47E-3</v>
      </c>
      <c r="AA130">
        <v>2.47E-3</v>
      </c>
      <c r="AB130">
        <v>0.47902750385868631</v>
      </c>
      <c r="AC130">
        <v>5.6808813944961916</v>
      </c>
      <c r="AD130">
        <v>214.27199999999999</v>
      </c>
      <c r="AE130">
        <v>3.5000000000000003E-2</v>
      </c>
      <c r="AF130">
        <v>1589</v>
      </c>
      <c r="AG130">
        <v>5547</v>
      </c>
      <c r="AH130">
        <v>5872</v>
      </c>
      <c r="AI130">
        <v>6215</v>
      </c>
      <c r="AJ130" s="9">
        <f>(AF130-exterior_study!AF130)/exterior_study!AF130</f>
        <v>-3.1687995124923825E-2</v>
      </c>
      <c r="AK130" s="9">
        <f>(AG130-exterior_study!AG130)/exterior_study!AG130</f>
        <v>-2.8035745575608902E-2</v>
      </c>
      <c r="AL130" s="9">
        <f>(AH130-exterior_study!AH130)/exterior_study!AH130</f>
        <v>-2.6525198938992044E-2</v>
      </c>
      <c r="AM130" s="9">
        <f>(AI130-exterior_study!AI130)/exterior_study!AI130</f>
        <v>-2.5098039215686273E-2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4.28E-3</v>
      </c>
      <c r="Q131">
        <v>3.5500000000000002E-3</v>
      </c>
      <c r="R131">
        <v>7.3099999999999997E-3</v>
      </c>
      <c r="S131">
        <v>2.8400000000000001E-3</v>
      </c>
      <c r="T131">
        <v>2.47E-3</v>
      </c>
      <c r="U131">
        <v>2.47E-3</v>
      </c>
      <c r="V131">
        <v>2.49E-3</v>
      </c>
      <c r="W131">
        <v>5.8900000000000003E-3</v>
      </c>
      <c r="X131">
        <v>5.8900000000000003E-3</v>
      </c>
      <c r="Y131">
        <v>2.47E-3</v>
      </c>
      <c r="Z131">
        <v>2.47E-3</v>
      </c>
      <c r="AA131">
        <v>2.47E-3</v>
      </c>
      <c r="AB131">
        <v>0.47902750385868631</v>
      </c>
      <c r="AC131">
        <v>5.6808813944961916</v>
      </c>
      <c r="AD131">
        <v>214.27199999999999</v>
      </c>
      <c r="AE131">
        <v>0.04</v>
      </c>
      <c r="AF131">
        <v>1498</v>
      </c>
      <c r="AG131">
        <v>4854</v>
      </c>
      <c r="AH131">
        <v>5138</v>
      </c>
      <c r="AI131">
        <v>5438</v>
      </c>
      <c r="AJ131" s="9">
        <f>(AF131-exterior_study!AF131)/exterior_study!AF131</f>
        <v>-3.3548387096774192E-2</v>
      </c>
      <c r="AK131" s="9">
        <f>(AG131-exterior_study!AG131)/exterior_study!AG131</f>
        <v>-2.803364036844213E-2</v>
      </c>
      <c r="AL131" s="9">
        <f>(AH131-exterior_study!AH131)/exterior_study!AH131</f>
        <v>-2.6525198938992044E-2</v>
      </c>
      <c r="AM131" s="9">
        <f>(AI131-exterior_study!AI131)/exterior_study!AI131</f>
        <v>-2.509860164933668E-2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4.28E-3</v>
      </c>
      <c r="Q132">
        <v>3.5500000000000002E-3</v>
      </c>
      <c r="R132">
        <v>7.3099999999999997E-3</v>
      </c>
      <c r="S132">
        <v>2.8400000000000001E-3</v>
      </c>
      <c r="T132">
        <v>2.47E-3</v>
      </c>
      <c r="U132">
        <v>2.47E-3</v>
      </c>
      <c r="V132">
        <v>2.49E-3</v>
      </c>
      <c r="W132">
        <v>5.8900000000000003E-3</v>
      </c>
      <c r="X132">
        <v>5.8900000000000003E-3</v>
      </c>
      <c r="Y132">
        <v>2.47E-3</v>
      </c>
      <c r="Z132">
        <v>2.47E-3</v>
      </c>
      <c r="AA132">
        <v>2.47E-3</v>
      </c>
      <c r="AB132">
        <v>0.47902750385868631</v>
      </c>
      <c r="AC132">
        <v>5.6808813944961916</v>
      </c>
      <c r="AD132">
        <v>214.27199999999999</v>
      </c>
      <c r="AE132">
        <v>4.4999999999999998E-2</v>
      </c>
      <c r="AF132">
        <v>1415</v>
      </c>
      <c r="AG132">
        <v>4315</v>
      </c>
      <c r="AH132">
        <v>4567</v>
      </c>
      <c r="AI132">
        <v>4834</v>
      </c>
      <c r="AJ132" s="9">
        <f>(AF132-exterior_study!AF132)/exterior_study!AF132</f>
        <v>-3.4129692832764506E-2</v>
      </c>
      <c r="AK132" s="9">
        <f>(AG132-exterior_study!AG132)/exterior_study!AG132</f>
        <v>-2.7934219418788014E-2</v>
      </c>
      <c r="AL132" s="9">
        <f>(AH132-exterior_study!AH132)/exterior_study!AH132</f>
        <v>-2.6433596248134725E-2</v>
      </c>
      <c r="AM132" s="9">
        <f>(AI132-exterior_study!AI132)/exterior_study!AI132</f>
        <v>-2.501008471157725E-2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4.28E-3</v>
      </c>
      <c r="Q133">
        <v>3.5500000000000002E-3</v>
      </c>
      <c r="R133">
        <v>7.3099999999999997E-3</v>
      </c>
      <c r="S133">
        <v>2.8400000000000001E-3</v>
      </c>
      <c r="T133">
        <v>2.47E-3</v>
      </c>
      <c r="U133">
        <v>2.47E-3</v>
      </c>
      <c r="V133">
        <v>2.49E-3</v>
      </c>
      <c r="W133">
        <v>5.8900000000000003E-3</v>
      </c>
      <c r="X133">
        <v>5.8900000000000003E-3</v>
      </c>
      <c r="Y133">
        <v>2.47E-3</v>
      </c>
      <c r="Z133">
        <v>2.47E-3</v>
      </c>
      <c r="AA133">
        <v>2.47E-3</v>
      </c>
      <c r="AB133">
        <v>0.47902750385868631</v>
      </c>
      <c r="AC133">
        <v>5.6808813944961916</v>
      </c>
      <c r="AD133">
        <v>214.27199999999999</v>
      </c>
      <c r="AE133">
        <v>0.05</v>
      </c>
      <c r="AF133">
        <v>1338</v>
      </c>
      <c r="AG133">
        <v>3883</v>
      </c>
      <c r="AH133">
        <v>4110</v>
      </c>
      <c r="AI133">
        <v>4350</v>
      </c>
      <c r="AJ133" s="9">
        <f>(AF133-exterior_study!AF133)/exterior_study!AF133</f>
        <v>-3.5328046142754144E-2</v>
      </c>
      <c r="AK133" s="9">
        <f>(AG133-exterior_study!AG133)/exterior_study!AG133</f>
        <v>-2.8035043804755945E-2</v>
      </c>
      <c r="AL133" s="9">
        <f>(AH133-exterior_study!AH133)/exterior_study!AH133</f>
        <v>-2.6527711984841308E-2</v>
      </c>
      <c r="AM133" s="9">
        <f>(AI133-exterior_study!AI133)/exterior_study!AI133</f>
        <v>-2.510085163603765E-2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4.28E-3</v>
      </c>
      <c r="Q134">
        <v>3.5500000000000002E-3</v>
      </c>
      <c r="R134">
        <v>7.3099999999999997E-3</v>
      </c>
      <c r="S134">
        <v>2.8400000000000001E-3</v>
      </c>
      <c r="T134">
        <v>2.47E-3</v>
      </c>
      <c r="U134">
        <v>2.47E-3</v>
      </c>
      <c r="V134">
        <v>2.49E-3</v>
      </c>
      <c r="W134">
        <v>5.8900000000000003E-3</v>
      </c>
      <c r="X134">
        <v>5.8900000000000003E-3</v>
      </c>
      <c r="Y134">
        <v>2.47E-3</v>
      </c>
      <c r="Z134">
        <v>2.47E-3</v>
      </c>
      <c r="AA134">
        <v>2.47E-3</v>
      </c>
      <c r="AB134">
        <v>0.47902750385868631</v>
      </c>
      <c r="AC134">
        <v>5.6808813944961916</v>
      </c>
      <c r="AD134">
        <v>214.27199999999999</v>
      </c>
      <c r="AE134">
        <v>5.5E-2</v>
      </c>
      <c r="AF134">
        <v>1268</v>
      </c>
      <c r="AG134">
        <v>3530</v>
      </c>
      <c r="AH134">
        <v>3737</v>
      </c>
      <c r="AI134">
        <v>3955</v>
      </c>
      <c r="AJ134" s="9">
        <f>(AF134-exterior_study!AF134)/exterior_study!AF134</f>
        <v>-3.5741444866920151E-2</v>
      </c>
      <c r="AK134" s="9">
        <f>(AG134-exterior_study!AG134)/exterior_study!AG134</f>
        <v>-2.8083700440528634E-2</v>
      </c>
      <c r="AL134" s="9">
        <f>(AH134-exterior_study!AH134)/exterior_study!AH134</f>
        <v>-2.6315789473684209E-2</v>
      </c>
      <c r="AM134" s="9">
        <f>(AI134-exterior_study!AI134)/exterior_study!AI134</f>
        <v>-2.5141730342617699E-2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4.28E-3</v>
      </c>
      <c r="Q135">
        <v>3.5500000000000002E-3</v>
      </c>
      <c r="R135">
        <v>7.3099999999999997E-3</v>
      </c>
      <c r="S135">
        <v>2.8400000000000001E-3</v>
      </c>
      <c r="T135">
        <v>2.47E-3</v>
      </c>
      <c r="U135">
        <v>2.47E-3</v>
      </c>
      <c r="V135">
        <v>2.49E-3</v>
      </c>
      <c r="W135">
        <v>5.8900000000000003E-3</v>
      </c>
      <c r="X135">
        <v>5.8900000000000003E-3</v>
      </c>
      <c r="Y135">
        <v>2.47E-3</v>
      </c>
      <c r="Z135">
        <v>2.47E-3</v>
      </c>
      <c r="AA135">
        <v>2.47E-3</v>
      </c>
      <c r="AB135">
        <v>0.47902750385868631</v>
      </c>
      <c r="AC135">
        <v>5.6808813944961916</v>
      </c>
      <c r="AD135">
        <v>214.27199999999999</v>
      </c>
      <c r="AE135">
        <v>0.06</v>
      </c>
      <c r="AF135">
        <v>1202</v>
      </c>
      <c r="AG135">
        <v>3236</v>
      </c>
      <c r="AH135">
        <v>3425</v>
      </c>
      <c r="AI135">
        <v>3625</v>
      </c>
      <c r="AJ135" s="9">
        <f>(AF135-exterior_study!AF135)/exterior_study!AF135</f>
        <v>-3.7630104083266613E-2</v>
      </c>
      <c r="AK135" s="9">
        <f>(AG135-exterior_study!AG135)/exterior_study!AG135</f>
        <v>-2.7936317212376088E-2</v>
      </c>
      <c r="AL135" s="9">
        <f>(AH135-exterior_study!AH135)/exterior_study!AH135</f>
        <v>-2.6435474701534963E-2</v>
      </c>
      <c r="AM135" s="9">
        <f>(AI135-exterior_study!AI135)/exterior_study!AI135</f>
        <v>-2.5275611723581608E-2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4.28E-3</v>
      </c>
      <c r="Q136">
        <v>3.5500000000000002E-3</v>
      </c>
      <c r="R136">
        <v>7.3099999999999997E-3</v>
      </c>
      <c r="S136">
        <v>2.8400000000000001E-3</v>
      </c>
      <c r="T136">
        <v>2.47E-3</v>
      </c>
      <c r="U136">
        <v>2.47E-3</v>
      </c>
      <c r="V136">
        <v>2.49E-3</v>
      </c>
      <c r="W136">
        <v>5.8900000000000003E-3</v>
      </c>
      <c r="X136">
        <v>5.8900000000000003E-3</v>
      </c>
      <c r="Y136">
        <v>2.47E-3</v>
      </c>
      <c r="Z136">
        <v>2.47E-3</v>
      </c>
      <c r="AA136">
        <v>2.47E-3</v>
      </c>
      <c r="AB136">
        <v>0.47902750385868631</v>
      </c>
      <c r="AC136">
        <v>5.6808813944961916</v>
      </c>
      <c r="AD136">
        <v>214.27199999999999</v>
      </c>
      <c r="AE136">
        <v>6.5000000000000002E-2</v>
      </c>
      <c r="AF136">
        <v>1142</v>
      </c>
      <c r="AG136">
        <v>2987</v>
      </c>
      <c r="AH136">
        <v>3162</v>
      </c>
      <c r="AI136">
        <v>3346</v>
      </c>
      <c r="AJ136" s="9">
        <f>(AF136-exterior_study!AF136)/exterior_study!AF136</f>
        <v>-3.8720538720538718E-2</v>
      </c>
      <c r="AK136" s="9">
        <f>(AG136-exterior_study!AG136)/exterior_study!AG136</f>
        <v>-2.7985681744223886E-2</v>
      </c>
      <c r="AL136" s="9">
        <f>(AH136-exterior_study!AH136)/exterior_study!AH136</f>
        <v>-2.647783251231527E-2</v>
      </c>
      <c r="AM136" s="9">
        <f>(AI136-exterior_study!AI136)/exterior_study!AI136</f>
        <v>-2.505827505827506E-2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4.28E-3</v>
      </c>
      <c r="Q137">
        <v>3.5500000000000002E-3</v>
      </c>
      <c r="R137">
        <v>7.3099999999999997E-3</v>
      </c>
      <c r="S137">
        <v>2.8400000000000001E-3</v>
      </c>
      <c r="T137">
        <v>2.47E-3</v>
      </c>
      <c r="U137">
        <v>2.47E-3</v>
      </c>
      <c r="V137">
        <v>2.49E-3</v>
      </c>
      <c r="W137">
        <v>5.8900000000000003E-3</v>
      </c>
      <c r="X137">
        <v>5.8900000000000003E-3</v>
      </c>
      <c r="Y137">
        <v>2.47E-3</v>
      </c>
      <c r="Z137">
        <v>2.47E-3</v>
      </c>
      <c r="AA137">
        <v>2.47E-3</v>
      </c>
      <c r="AB137">
        <v>0.47902750385868631</v>
      </c>
      <c r="AC137">
        <v>5.6808813944961916</v>
      </c>
      <c r="AD137">
        <v>214.27199999999999</v>
      </c>
      <c r="AE137">
        <v>7.0000000000000007E-2</v>
      </c>
      <c r="AF137">
        <v>1087</v>
      </c>
      <c r="AG137">
        <v>2774</v>
      </c>
      <c r="AH137">
        <v>2936</v>
      </c>
      <c r="AI137">
        <v>3107</v>
      </c>
      <c r="AJ137" s="9">
        <f>(AF137-exterior_study!AF137)/exterior_study!AF137</f>
        <v>-3.8903625110521665E-2</v>
      </c>
      <c r="AK137" s="9">
        <f>(AG137-exterior_study!AG137)/exterior_study!AG137</f>
        <v>-2.8030833917309039E-2</v>
      </c>
      <c r="AL137" s="9">
        <f>(AH137-exterior_study!AH137)/exterior_study!AH137</f>
        <v>-2.6525198938992044E-2</v>
      </c>
      <c r="AM137" s="9">
        <f>(AI137-exterior_study!AI137)/exterior_study!AI137</f>
        <v>-2.5101976780671477E-2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3.9899999999999996E-3</v>
      </c>
      <c r="Q138">
        <v>3.31E-3</v>
      </c>
      <c r="R138">
        <v>6.8300000000000001E-3</v>
      </c>
      <c r="S138">
        <v>2.64E-3</v>
      </c>
      <c r="T138">
        <v>2.4499999999999999E-3</v>
      </c>
      <c r="U138">
        <v>2.4499999999999999E-3</v>
      </c>
      <c r="V138">
        <v>2.4499999999999999E-3</v>
      </c>
      <c r="W138">
        <v>5.5100000000000001E-3</v>
      </c>
      <c r="X138">
        <v>5.5100000000000001E-3</v>
      </c>
      <c r="Y138">
        <v>2.4499999999999999E-3</v>
      </c>
      <c r="Z138">
        <v>2.4499999999999999E-3</v>
      </c>
      <c r="AA138">
        <v>2.4499999999999999E-3</v>
      </c>
      <c r="AB138">
        <v>0.48797037037037028</v>
      </c>
      <c r="AC138">
        <v>5.5691328939247393</v>
      </c>
      <c r="AD138">
        <v>228.672</v>
      </c>
      <c r="AE138">
        <v>0.03</v>
      </c>
      <c r="AF138">
        <v>1618</v>
      </c>
      <c r="AG138">
        <v>6192</v>
      </c>
      <c r="AH138">
        <v>6547</v>
      </c>
      <c r="AI138">
        <v>6922</v>
      </c>
      <c r="AJ138" s="9">
        <f>(AF138-exterior_study!AF138)/exterior_study!AF138</f>
        <v>-3.1137724550898204E-2</v>
      </c>
      <c r="AK138" s="9">
        <f>(AG138-exterior_study!AG138)/exterior_study!AG138</f>
        <v>-2.8248587570621469E-2</v>
      </c>
      <c r="AL138" s="9">
        <f>(AH138-exterior_study!AH138)/exterior_study!AH138</f>
        <v>-2.6757841534116249E-2</v>
      </c>
      <c r="AM138" s="9">
        <f>(AI138-exterior_study!AI138)/exterior_study!AI138</f>
        <v>-2.5207717222926349E-2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3.9899999999999996E-3</v>
      </c>
      <c r="Q139">
        <v>3.31E-3</v>
      </c>
      <c r="R139">
        <v>6.8300000000000001E-3</v>
      </c>
      <c r="S139">
        <v>2.64E-3</v>
      </c>
      <c r="T139">
        <v>2.4499999999999999E-3</v>
      </c>
      <c r="U139">
        <v>2.4499999999999999E-3</v>
      </c>
      <c r="V139">
        <v>2.4499999999999999E-3</v>
      </c>
      <c r="W139">
        <v>5.5100000000000001E-3</v>
      </c>
      <c r="X139">
        <v>5.5100000000000001E-3</v>
      </c>
      <c r="Y139">
        <v>2.4499999999999999E-3</v>
      </c>
      <c r="Z139">
        <v>2.4499999999999999E-3</v>
      </c>
      <c r="AA139">
        <v>2.4499999999999999E-3</v>
      </c>
      <c r="AB139">
        <v>0.48797037037037028</v>
      </c>
      <c r="AC139">
        <v>5.5691328939247393</v>
      </c>
      <c r="AD139">
        <v>228.672</v>
      </c>
      <c r="AE139">
        <v>3.5000000000000003E-2</v>
      </c>
      <c r="AF139">
        <v>1525</v>
      </c>
      <c r="AG139">
        <v>5307</v>
      </c>
      <c r="AH139">
        <v>5611</v>
      </c>
      <c r="AI139">
        <v>5933</v>
      </c>
      <c r="AJ139" s="9">
        <f>(AF139-exterior_study!AF139)/exterior_study!AF139</f>
        <v>-3.2360406091370558E-2</v>
      </c>
      <c r="AK139" s="9">
        <f>(AG139-exterior_study!AG139)/exterior_study!AG139</f>
        <v>-2.8377883559135848E-2</v>
      </c>
      <c r="AL139" s="9">
        <f>(AH139-exterior_study!AH139)/exterior_study!AH139</f>
        <v>-2.6881720430107527E-2</v>
      </c>
      <c r="AM139" s="9">
        <f>(AI139-exterior_study!AI139)/exterior_study!AI139</f>
        <v>-2.5299819287005094E-2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3.9899999999999996E-3</v>
      </c>
      <c r="Q140">
        <v>3.31E-3</v>
      </c>
      <c r="R140">
        <v>6.8300000000000001E-3</v>
      </c>
      <c r="S140">
        <v>2.64E-3</v>
      </c>
      <c r="T140">
        <v>2.4499999999999999E-3</v>
      </c>
      <c r="U140">
        <v>2.4499999999999999E-3</v>
      </c>
      <c r="V140">
        <v>2.4499999999999999E-3</v>
      </c>
      <c r="W140">
        <v>5.5100000000000001E-3</v>
      </c>
      <c r="X140">
        <v>5.5100000000000001E-3</v>
      </c>
      <c r="Y140">
        <v>2.4499999999999999E-3</v>
      </c>
      <c r="Z140">
        <v>2.4499999999999999E-3</v>
      </c>
      <c r="AA140">
        <v>2.4499999999999999E-3</v>
      </c>
      <c r="AB140">
        <v>0.48797037037037028</v>
      </c>
      <c r="AC140">
        <v>5.5691328939247393</v>
      </c>
      <c r="AD140">
        <v>228.672</v>
      </c>
      <c r="AE140">
        <v>0.04</v>
      </c>
      <c r="AF140">
        <v>1439</v>
      </c>
      <c r="AG140">
        <v>4644</v>
      </c>
      <c r="AH140">
        <v>4910</v>
      </c>
      <c r="AI140">
        <v>5191</v>
      </c>
      <c r="AJ140" s="9">
        <f>(AF140-exterior_study!AF140)/exterior_study!AF140</f>
        <v>-3.3579583613163197E-2</v>
      </c>
      <c r="AK140" s="9">
        <f>(AG140-exterior_study!AG140)/exterior_study!AG140</f>
        <v>-2.8248587570621469E-2</v>
      </c>
      <c r="AL140" s="9">
        <f>(AH140-exterior_study!AH140)/exterior_study!AH140</f>
        <v>-2.6759167492566897E-2</v>
      </c>
      <c r="AM140" s="9">
        <f>(AI140-exterior_study!AI140)/exterior_study!AI140</f>
        <v>-2.5347352609838527E-2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3.9899999999999996E-3</v>
      </c>
      <c r="Q141">
        <v>3.31E-3</v>
      </c>
      <c r="R141">
        <v>6.8300000000000001E-3</v>
      </c>
      <c r="S141">
        <v>2.64E-3</v>
      </c>
      <c r="T141">
        <v>2.4499999999999999E-3</v>
      </c>
      <c r="U141">
        <v>2.4499999999999999E-3</v>
      </c>
      <c r="V141">
        <v>2.4499999999999999E-3</v>
      </c>
      <c r="W141">
        <v>5.5100000000000001E-3</v>
      </c>
      <c r="X141">
        <v>5.5100000000000001E-3</v>
      </c>
      <c r="Y141">
        <v>2.4499999999999999E-3</v>
      </c>
      <c r="Z141">
        <v>2.4499999999999999E-3</v>
      </c>
      <c r="AA141">
        <v>2.4499999999999999E-3</v>
      </c>
      <c r="AB141">
        <v>0.48797037037037028</v>
      </c>
      <c r="AC141">
        <v>5.5691328939247393</v>
      </c>
      <c r="AD141">
        <v>228.672</v>
      </c>
      <c r="AE141">
        <v>4.4999999999999998E-2</v>
      </c>
      <c r="AF141">
        <v>1360</v>
      </c>
      <c r="AG141">
        <v>4128</v>
      </c>
      <c r="AH141">
        <v>4364</v>
      </c>
      <c r="AI141">
        <v>4614</v>
      </c>
      <c r="AJ141" s="9">
        <f>(AF141-exterior_study!AF141)/exterior_study!AF141</f>
        <v>-3.47764371894961E-2</v>
      </c>
      <c r="AK141" s="9">
        <f>(AG141-exterior_study!AG141)/exterior_study!AG141</f>
        <v>-2.8248587570621469E-2</v>
      </c>
      <c r="AL141" s="9">
        <f>(AH141-exterior_study!AH141)/exterior_study!AH141</f>
        <v>-2.6761819803746655E-2</v>
      </c>
      <c r="AM141" s="9">
        <f>(AI141-exterior_study!AI141)/exterior_study!AI141</f>
        <v>-2.5348542458808618E-2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3.9899999999999996E-3</v>
      </c>
      <c r="Q142">
        <v>3.31E-3</v>
      </c>
      <c r="R142">
        <v>6.8300000000000001E-3</v>
      </c>
      <c r="S142">
        <v>2.64E-3</v>
      </c>
      <c r="T142">
        <v>2.4499999999999999E-3</v>
      </c>
      <c r="U142">
        <v>2.4499999999999999E-3</v>
      </c>
      <c r="V142">
        <v>2.4499999999999999E-3</v>
      </c>
      <c r="W142">
        <v>5.5100000000000001E-3</v>
      </c>
      <c r="X142">
        <v>5.5100000000000001E-3</v>
      </c>
      <c r="Y142">
        <v>2.4499999999999999E-3</v>
      </c>
      <c r="Z142">
        <v>2.4499999999999999E-3</v>
      </c>
      <c r="AA142">
        <v>2.4499999999999999E-3</v>
      </c>
      <c r="AB142">
        <v>0.48797037037037028</v>
      </c>
      <c r="AC142">
        <v>5.5691328939247393</v>
      </c>
      <c r="AD142">
        <v>228.672</v>
      </c>
      <c r="AE142">
        <v>0.05</v>
      </c>
      <c r="AF142">
        <v>1287</v>
      </c>
      <c r="AG142">
        <v>3715</v>
      </c>
      <c r="AH142">
        <v>3928</v>
      </c>
      <c r="AI142">
        <v>4153</v>
      </c>
      <c r="AJ142" s="9">
        <f>(AF142-exterior_study!AF142)/exterior_study!AF142</f>
        <v>-3.5955056179775284E-2</v>
      </c>
      <c r="AK142" s="9">
        <f>(AG142-exterior_study!AG142)/exterior_study!AG142</f>
        <v>-2.8250065393669893E-2</v>
      </c>
      <c r="AL142" s="9">
        <f>(AH142-exterior_study!AH142)/exterior_study!AH142</f>
        <v>-2.6759167492566897E-2</v>
      </c>
      <c r="AM142" s="9">
        <f>(AI142-exterior_study!AI142)/exterior_study!AI142</f>
        <v>-2.5346162872565126E-2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3.9899999999999996E-3</v>
      </c>
      <c r="Q143">
        <v>3.31E-3</v>
      </c>
      <c r="R143">
        <v>6.8300000000000001E-3</v>
      </c>
      <c r="S143">
        <v>2.64E-3</v>
      </c>
      <c r="T143">
        <v>2.4499999999999999E-3</v>
      </c>
      <c r="U143">
        <v>2.4499999999999999E-3</v>
      </c>
      <c r="V143">
        <v>2.4499999999999999E-3</v>
      </c>
      <c r="W143">
        <v>5.5100000000000001E-3</v>
      </c>
      <c r="X143">
        <v>5.5100000000000001E-3</v>
      </c>
      <c r="Y143">
        <v>2.4499999999999999E-3</v>
      </c>
      <c r="Z143">
        <v>2.4499999999999999E-3</v>
      </c>
      <c r="AA143">
        <v>2.4499999999999999E-3</v>
      </c>
      <c r="AB143">
        <v>0.48797037037037028</v>
      </c>
      <c r="AC143">
        <v>5.5691328939247393</v>
      </c>
      <c r="AD143">
        <v>228.672</v>
      </c>
      <c r="AE143">
        <v>5.5E-2</v>
      </c>
      <c r="AF143">
        <v>1220</v>
      </c>
      <c r="AG143">
        <v>3377</v>
      </c>
      <c r="AH143">
        <v>3571</v>
      </c>
      <c r="AI143">
        <v>3775</v>
      </c>
      <c r="AJ143" s="9">
        <f>(AF143-exterior_study!AF143)/exterior_study!AF143</f>
        <v>-3.7095501183898975E-2</v>
      </c>
      <c r="AK143" s="9">
        <f>(AG143-exterior_study!AG143)/exterior_study!AG143</f>
        <v>-2.8481012658227847E-2</v>
      </c>
      <c r="AL143" s="9">
        <f>(AH143-exterior_study!AH143)/exterior_study!AH143</f>
        <v>-2.6710275279367673E-2</v>
      </c>
      <c r="AM143" s="9">
        <f>(AI143-exterior_study!AI143)/exterior_study!AI143</f>
        <v>-2.5303382390911438E-2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3.9899999999999996E-3</v>
      </c>
      <c r="Q144">
        <v>3.31E-3</v>
      </c>
      <c r="R144">
        <v>6.8300000000000001E-3</v>
      </c>
      <c r="S144">
        <v>2.64E-3</v>
      </c>
      <c r="T144">
        <v>2.4499999999999999E-3</v>
      </c>
      <c r="U144">
        <v>2.4499999999999999E-3</v>
      </c>
      <c r="V144">
        <v>2.4499999999999999E-3</v>
      </c>
      <c r="W144">
        <v>5.5100000000000001E-3</v>
      </c>
      <c r="X144">
        <v>5.5100000000000001E-3</v>
      </c>
      <c r="Y144">
        <v>2.4499999999999999E-3</v>
      </c>
      <c r="Z144">
        <v>2.4499999999999999E-3</v>
      </c>
      <c r="AA144">
        <v>2.4499999999999999E-3</v>
      </c>
      <c r="AB144">
        <v>0.48797037037037028</v>
      </c>
      <c r="AC144">
        <v>5.5691328939247393</v>
      </c>
      <c r="AD144">
        <v>228.672</v>
      </c>
      <c r="AE144">
        <v>0.06</v>
      </c>
      <c r="AF144">
        <v>1158</v>
      </c>
      <c r="AG144">
        <v>3096</v>
      </c>
      <c r="AH144">
        <v>3273</v>
      </c>
      <c r="AI144">
        <v>3461</v>
      </c>
      <c r="AJ144" s="9">
        <f>(AF144-exterior_study!AF144)/exterior_study!AF144</f>
        <v>-3.8205980066445183E-2</v>
      </c>
      <c r="AK144" s="9">
        <f>(AG144-exterior_study!AG144)/exterior_study!AG144</f>
        <v>-2.8248587570621469E-2</v>
      </c>
      <c r="AL144" s="9">
        <f>(AH144-exterior_study!AH144)/exterior_study!AH144</f>
        <v>-2.6761819803746655E-2</v>
      </c>
      <c r="AM144" s="9">
        <f>(AI144-exterior_study!AI144)/exterior_study!AI144</f>
        <v>-2.5344973246972685E-2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3.9899999999999996E-3</v>
      </c>
      <c r="Q145">
        <v>3.31E-3</v>
      </c>
      <c r="R145">
        <v>6.8300000000000001E-3</v>
      </c>
      <c r="S145">
        <v>2.64E-3</v>
      </c>
      <c r="T145">
        <v>2.4499999999999999E-3</v>
      </c>
      <c r="U145">
        <v>2.4499999999999999E-3</v>
      </c>
      <c r="V145">
        <v>2.4499999999999999E-3</v>
      </c>
      <c r="W145">
        <v>5.5100000000000001E-3</v>
      </c>
      <c r="X145">
        <v>5.5100000000000001E-3</v>
      </c>
      <c r="Y145">
        <v>2.4499999999999999E-3</v>
      </c>
      <c r="Z145">
        <v>2.4499999999999999E-3</v>
      </c>
      <c r="AA145">
        <v>2.4499999999999999E-3</v>
      </c>
      <c r="AB145">
        <v>0.48797037037037028</v>
      </c>
      <c r="AC145">
        <v>5.5691328939247393</v>
      </c>
      <c r="AD145">
        <v>228.672</v>
      </c>
      <c r="AE145">
        <v>6.5000000000000002E-2</v>
      </c>
      <c r="AF145">
        <v>1101</v>
      </c>
      <c r="AG145">
        <v>2858</v>
      </c>
      <c r="AH145">
        <v>3021</v>
      </c>
      <c r="AI145">
        <v>3195</v>
      </c>
      <c r="AJ145" s="9">
        <f>(AF145-exterior_study!AF145)/exterior_study!AF145</f>
        <v>-3.9267015706806283E-2</v>
      </c>
      <c r="AK145" s="9">
        <f>(AG145-exterior_study!AG145)/exterior_study!AG145</f>
        <v>-2.8221693301598096E-2</v>
      </c>
      <c r="AL145" s="9">
        <f>(AH145-exterior_study!AH145)/exterior_study!AH145</f>
        <v>-2.7053140096618359E-2</v>
      </c>
      <c r="AM145" s="9">
        <f>(AI145-exterior_study!AI145)/exterior_study!AI145</f>
        <v>-2.5320317266625991E-2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3.9899999999999996E-3</v>
      </c>
      <c r="Q146">
        <v>3.31E-3</v>
      </c>
      <c r="R146">
        <v>6.8300000000000001E-3</v>
      </c>
      <c r="S146">
        <v>2.64E-3</v>
      </c>
      <c r="T146">
        <v>2.4499999999999999E-3</v>
      </c>
      <c r="U146">
        <v>2.4499999999999999E-3</v>
      </c>
      <c r="V146">
        <v>2.4499999999999999E-3</v>
      </c>
      <c r="W146">
        <v>5.5100000000000001E-3</v>
      </c>
      <c r="X146">
        <v>5.5100000000000001E-3</v>
      </c>
      <c r="Y146">
        <v>2.4499999999999999E-3</v>
      </c>
      <c r="Z146">
        <v>2.4499999999999999E-3</v>
      </c>
      <c r="AA146">
        <v>2.4499999999999999E-3</v>
      </c>
      <c r="AB146">
        <v>0.48797037037037028</v>
      </c>
      <c r="AC146">
        <v>5.5691328939247393</v>
      </c>
      <c r="AD146">
        <v>228.672</v>
      </c>
      <c r="AE146">
        <v>7.0000000000000007E-2</v>
      </c>
      <c r="AF146">
        <v>1049</v>
      </c>
      <c r="AG146">
        <v>2654</v>
      </c>
      <c r="AH146">
        <v>2806</v>
      </c>
      <c r="AI146">
        <v>2966</v>
      </c>
      <c r="AJ146" s="9">
        <f>(AF146-exterior_study!AF146)/exterior_study!AF146</f>
        <v>-3.9377289377289376E-2</v>
      </c>
      <c r="AK146" s="9">
        <f>(AG146-exterior_study!AG146)/exterior_study!AG146</f>
        <v>-2.8194800439399488E-2</v>
      </c>
      <c r="AL146" s="9">
        <f>(AH146-exterior_study!AH146)/exterior_study!AH146</f>
        <v>-2.6708289975719737E-2</v>
      </c>
      <c r="AM146" s="9">
        <f>(AI146-exterior_study!AI146)/exterior_study!AI146</f>
        <v>-2.5303976339139007E-2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3.9500000000000004E-3</v>
      </c>
      <c r="Q147">
        <v>3.2799999999999999E-3</v>
      </c>
      <c r="R147">
        <v>6.7600000000000004E-3</v>
      </c>
      <c r="S147">
        <v>2.6099999999999999E-3</v>
      </c>
      <c r="T147">
        <v>2.4499999999999999E-3</v>
      </c>
      <c r="U147">
        <v>2.4499999999999999E-3</v>
      </c>
      <c r="V147">
        <v>2.4499999999999999E-3</v>
      </c>
      <c r="W147">
        <v>5.45E-3</v>
      </c>
      <c r="X147">
        <v>5.45E-3</v>
      </c>
      <c r="Y147">
        <v>2.4499999999999999E-3</v>
      </c>
      <c r="Z147">
        <v>2.4499999999999999E-3</v>
      </c>
      <c r="AA147">
        <v>2.4499999999999999E-3</v>
      </c>
      <c r="AB147">
        <v>0.49051568627450981</v>
      </c>
      <c r="AC147">
        <v>6.171390095147582</v>
      </c>
      <c r="AD147">
        <v>228.672</v>
      </c>
      <c r="AE147">
        <v>0.03</v>
      </c>
      <c r="AF147">
        <v>1435</v>
      </c>
      <c r="AG147">
        <v>5369</v>
      </c>
      <c r="AH147">
        <v>5893</v>
      </c>
      <c r="AI147">
        <v>6268</v>
      </c>
      <c r="AJ147" s="9">
        <f>(AF147-exterior_study!AF147)/exterior_study!AF147</f>
        <v>-3.0405405405405407E-2</v>
      </c>
      <c r="AK147" s="9">
        <f>(AG147-exterior_study!AG147)/exterior_study!AG147</f>
        <v>-5.7243195785776996E-2</v>
      </c>
      <c r="AL147" s="9">
        <f>(AH147-exterior_study!AH147)/exterior_study!AH147</f>
        <v>-2.723671178606801E-2</v>
      </c>
      <c r="AM147" s="9">
        <f>(AI147-exterior_study!AI147)/exterior_study!AI147</f>
        <v>-2.5648997357376031E-2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3.9500000000000004E-3</v>
      </c>
      <c r="Q148">
        <v>3.2799999999999999E-3</v>
      </c>
      <c r="R148">
        <v>6.7600000000000004E-3</v>
      </c>
      <c r="S148">
        <v>2.6099999999999999E-3</v>
      </c>
      <c r="T148">
        <v>2.4499999999999999E-3</v>
      </c>
      <c r="U148">
        <v>2.4499999999999999E-3</v>
      </c>
      <c r="V148">
        <v>2.4499999999999999E-3</v>
      </c>
      <c r="W148">
        <v>5.45E-3</v>
      </c>
      <c r="X148">
        <v>5.45E-3</v>
      </c>
      <c r="Y148">
        <v>2.4499999999999999E-3</v>
      </c>
      <c r="Z148">
        <v>2.4499999999999999E-3</v>
      </c>
      <c r="AA148">
        <v>2.4499999999999999E-3</v>
      </c>
      <c r="AB148">
        <v>0.49051568627450981</v>
      </c>
      <c r="AC148">
        <v>6.171390095147582</v>
      </c>
      <c r="AD148">
        <v>228.672</v>
      </c>
      <c r="AE148">
        <v>3.5000000000000003E-2</v>
      </c>
      <c r="AF148">
        <v>1345</v>
      </c>
      <c r="AG148">
        <v>4613</v>
      </c>
      <c r="AH148">
        <v>5051</v>
      </c>
      <c r="AI148">
        <v>5373</v>
      </c>
      <c r="AJ148" s="9">
        <f>(AF148-exterior_study!AF148)/exterior_study!AF148</f>
        <v>-3.1677465802735782E-2</v>
      </c>
      <c r="AK148" s="9">
        <f>(AG148-exterior_study!AG148)/exterior_study!AG148</f>
        <v>-5.4906781397254661E-2</v>
      </c>
      <c r="AL148" s="9">
        <f>(AH148-exterior_study!AH148)/exterior_study!AH148</f>
        <v>-2.7157164869029277E-2</v>
      </c>
      <c r="AM148" s="9">
        <f>(AI148-exterior_study!AI148)/exterior_study!AI148</f>
        <v>-2.5571273122959738E-2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3.9500000000000004E-3</v>
      </c>
      <c r="Q149">
        <v>3.2799999999999999E-3</v>
      </c>
      <c r="R149">
        <v>6.7600000000000004E-3</v>
      </c>
      <c r="S149">
        <v>2.6099999999999999E-3</v>
      </c>
      <c r="T149">
        <v>2.4499999999999999E-3</v>
      </c>
      <c r="U149">
        <v>2.4499999999999999E-3</v>
      </c>
      <c r="V149">
        <v>2.4499999999999999E-3</v>
      </c>
      <c r="W149">
        <v>5.45E-3</v>
      </c>
      <c r="X149">
        <v>5.45E-3</v>
      </c>
      <c r="Y149">
        <v>2.4499999999999999E-3</v>
      </c>
      <c r="Z149">
        <v>2.4499999999999999E-3</v>
      </c>
      <c r="AA149">
        <v>2.4499999999999999E-3</v>
      </c>
      <c r="AB149">
        <v>0.49051568627450981</v>
      </c>
      <c r="AC149">
        <v>6.171390095147582</v>
      </c>
      <c r="AD149">
        <v>228.672</v>
      </c>
      <c r="AE149">
        <v>0.04</v>
      </c>
      <c r="AF149">
        <v>1263</v>
      </c>
      <c r="AG149">
        <v>4045</v>
      </c>
      <c r="AH149">
        <v>4420</v>
      </c>
      <c r="AI149">
        <v>4701</v>
      </c>
      <c r="AJ149" s="9">
        <f>(AF149-exterior_study!AF149)/exterior_study!AF149</f>
        <v>-3.2924961715160794E-2</v>
      </c>
      <c r="AK149" s="9">
        <f>(AG149-exterior_study!AG149)/exterior_study!AG149</f>
        <v>-5.3136704119850185E-2</v>
      </c>
      <c r="AL149" s="9">
        <f>(AH149-exterior_study!AH149)/exterior_study!AH149</f>
        <v>-2.7074620294959276E-2</v>
      </c>
      <c r="AM149" s="9">
        <f>(AI149-exterior_study!AI149)/exterior_study!AI149</f>
        <v>-2.5699481865284975E-2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3.9500000000000004E-3</v>
      </c>
      <c r="Q150">
        <v>3.2799999999999999E-3</v>
      </c>
      <c r="R150">
        <v>6.7600000000000004E-3</v>
      </c>
      <c r="S150">
        <v>2.6099999999999999E-3</v>
      </c>
      <c r="T150">
        <v>2.4499999999999999E-3</v>
      </c>
      <c r="U150">
        <v>2.4499999999999999E-3</v>
      </c>
      <c r="V150">
        <v>2.4499999999999999E-3</v>
      </c>
      <c r="W150">
        <v>5.45E-3</v>
      </c>
      <c r="X150">
        <v>5.45E-3</v>
      </c>
      <c r="Y150">
        <v>2.4499999999999999E-3</v>
      </c>
      <c r="Z150">
        <v>2.4499999999999999E-3</v>
      </c>
      <c r="AA150">
        <v>2.4499999999999999E-3</v>
      </c>
      <c r="AB150">
        <v>0.49051568627450981</v>
      </c>
      <c r="AC150">
        <v>6.171390095147582</v>
      </c>
      <c r="AD150">
        <v>228.672</v>
      </c>
      <c r="AE150">
        <v>4.4999999999999998E-2</v>
      </c>
      <c r="AF150">
        <v>1188</v>
      </c>
      <c r="AG150">
        <v>3602</v>
      </c>
      <c r="AH150">
        <v>3929</v>
      </c>
      <c r="AI150">
        <v>4179</v>
      </c>
      <c r="AJ150" s="9">
        <f>(AF150-exterior_study!AF150)/exterior_study!AF150</f>
        <v>-3.4146341463414637E-2</v>
      </c>
      <c r="AK150" s="9">
        <f>(AG150-exterior_study!AG150)/exterior_study!AG150</f>
        <v>-5.1606108478146395E-2</v>
      </c>
      <c r="AL150" s="9">
        <f>(AH150-exterior_study!AH150)/exterior_study!AH150</f>
        <v>-2.6993561168895494E-2</v>
      </c>
      <c r="AM150" s="9">
        <f>(AI150-exterior_study!AI150)/exterior_study!AI150</f>
        <v>-2.5647003963627884E-2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3.9500000000000004E-3</v>
      </c>
      <c r="Q151">
        <v>3.2799999999999999E-3</v>
      </c>
      <c r="R151">
        <v>6.7600000000000004E-3</v>
      </c>
      <c r="S151">
        <v>2.6099999999999999E-3</v>
      </c>
      <c r="T151">
        <v>2.4499999999999999E-3</v>
      </c>
      <c r="U151">
        <v>2.4499999999999999E-3</v>
      </c>
      <c r="V151">
        <v>2.4499999999999999E-3</v>
      </c>
      <c r="W151">
        <v>5.45E-3</v>
      </c>
      <c r="X151">
        <v>5.45E-3</v>
      </c>
      <c r="Y151">
        <v>2.4499999999999999E-3</v>
      </c>
      <c r="Z151">
        <v>2.4499999999999999E-3</v>
      </c>
      <c r="AA151">
        <v>2.4499999999999999E-3</v>
      </c>
      <c r="AB151">
        <v>0.49051568627450981</v>
      </c>
      <c r="AC151">
        <v>6.171390095147582</v>
      </c>
      <c r="AD151">
        <v>228.672</v>
      </c>
      <c r="AE151">
        <v>0.05</v>
      </c>
      <c r="AF151">
        <v>1120</v>
      </c>
      <c r="AG151">
        <v>3247</v>
      </c>
      <c r="AH151">
        <v>3536</v>
      </c>
      <c r="AI151">
        <v>3761</v>
      </c>
      <c r="AJ151" s="9">
        <f>(AF151-exterior_study!AF151)/exterior_study!AF151</f>
        <v>-3.5314384151593457E-2</v>
      </c>
      <c r="AK151" s="9">
        <f>(AG151-exterior_study!AG151)/exterior_study!AG151</f>
        <v>-5.0029256875365712E-2</v>
      </c>
      <c r="AL151" s="9">
        <f>(AH151-exterior_study!AH151)/exterior_study!AH151</f>
        <v>-2.7235213204951855E-2</v>
      </c>
      <c r="AM151" s="9">
        <f>(AI151-exterior_study!AI151)/exterior_study!AI151</f>
        <v>-2.5647668393782384E-2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3.9500000000000004E-3</v>
      </c>
      <c r="Q152">
        <v>3.2799999999999999E-3</v>
      </c>
      <c r="R152">
        <v>6.7600000000000004E-3</v>
      </c>
      <c r="S152">
        <v>2.6099999999999999E-3</v>
      </c>
      <c r="T152">
        <v>2.4499999999999999E-3</v>
      </c>
      <c r="U152">
        <v>2.4499999999999999E-3</v>
      </c>
      <c r="V152">
        <v>2.4499999999999999E-3</v>
      </c>
      <c r="W152">
        <v>5.45E-3</v>
      </c>
      <c r="X152">
        <v>5.45E-3</v>
      </c>
      <c r="Y152">
        <v>2.4499999999999999E-3</v>
      </c>
      <c r="Z152">
        <v>2.4499999999999999E-3</v>
      </c>
      <c r="AA152">
        <v>2.4499999999999999E-3</v>
      </c>
      <c r="AB152">
        <v>0.49051568627450981</v>
      </c>
      <c r="AC152">
        <v>6.171390095147582</v>
      </c>
      <c r="AD152">
        <v>228.672</v>
      </c>
      <c r="AE152">
        <v>5.5E-2</v>
      </c>
      <c r="AF152">
        <v>1057</v>
      </c>
      <c r="AG152">
        <v>2955</v>
      </c>
      <c r="AH152">
        <v>3214</v>
      </c>
      <c r="AI152">
        <v>3419</v>
      </c>
      <c r="AJ152" s="9">
        <f>(AF152-exterior_study!AF152)/exterior_study!AF152</f>
        <v>-3.6463081130355512E-2</v>
      </c>
      <c r="AK152" s="9">
        <f>(AG152-exterior_study!AG152)/exterior_study!AG152</f>
        <v>-4.8921789507563568E-2</v>
      </c>
      <c r="AL152" s="9">
        <f>(AH152-exterior_study!AH152)/exterior_study!AH152</f>
        <v>-2.7239709443099273E-2</v>
      </c>
      <c r="AM152" s="9">
        <f>(AI152-exterior_study!AI152)/exterior_study!AI152</f>
        <v>-2.5648332858364205E-2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3.9500000000000004E-3</v>
      </c>
      <c r="Q153">
        <v>3.2799999999999999E-3</v>
      </c>
      <c r="R153">
        <v>6.7600000000000004E-3</v>
      </c>
      <c r="S153">
        <v>2.6099999999999999E-3</v>
      </c>
      <c r="T153">
        <v>2.4499999999999999E-3</v>
      </c>
      <c r="U153">
        <v>2.4499999999999999E-3</v>
      </c>
      <c r="V153">
        <v>2.4499999999999999E-3</v>
      </c>
      <c r="W153">
        <v>5.45E-3</v>
      </c>
      <c r="X153">
        <v>5.45E-3</v>
      </c>
      <c r="Y153">
        <v>2.4499999999999999E-3</v>
      </c>
      <c r="Z153">
        <v>2.4499999999999999E-3</v>
      </c>
      <c r="AA153">
        <v>2.4499999999999999E-3</v>
      </c>
      <c r="AB153">
        <v>0.49051568627450981</v>
      </c>
      <c r="AC153">
        <v>6.171390095147582</v>
      </c>
      <c r="AD153">
        <v>228.672</v>
      </c>
      <c r="AE153">
        <v>0.06</v>
      </c>
      <c r="AF153">
        <v>1000</v>
      </c>
      <c r="AG153">
        <v>2712</v>
      </c>
      <c r="AH153">
        <v>2947</v>
      </c>
      <c r="AI153">
        <v>3134</v>
      </c>
      <c r="AJ153" s="9">
        <f>(AF153-exterior_study!AF153)/exterior_study!AF153</f>
        <v>-3.7536092396535131E-2</v>
      </c>
      <c r="AK153" s="9">
        <f>(AG153-exterior_study!AG153)/exterior_study!AG153</f>
        <v>-4.7752808988764044E-2</v>
      </c>
      <c r="AL153" s="9">
        <f>(AH153-exterior_study!AH153)/exterior_study!AH153</f>
        <v>-2.7071640805546384E-2</v>
      </c>
      <c r="AM153" s="9">
        <f>(AI153-exterior_study!AI153)/exterior_study!AI153</f>
        <v>-2.5497512437810944E-2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3.9500000000000004E-3</v>
      </c>
      <c r="Q154">
        <v>3.2799999999999999E-3</v>
      </c>
      <c r="R154">
        <v>6.7600000000000004E-3</v>
      </c>
      <c r="S154">
        <v>2.6099999999999999E-3</v>
      </c>
      <c r="T154">
        <v>2.4499999999999999E-3</v>
      </c>
      <c r="U154">
        <v>2.4499999999999999E-3</v>
      </c>
      <c r="V154">
        <v>2.4499999999999999E-3</v>
      </c>
      <c r="W154">
        <v>5.45E-3</v>
      </c>
      <c r="X154">
        <v>5.45E-3</v>
      </c>
      <c r="Y154">
        <v>2.4499999999999999E-3</v>
      </c>
      <c r="Z154">
        <v>2.4499999999999999E-3</v>
      </c>
      <c r="AA154">
        <v>2.4499999999999999E-3</v>
      </c>
      <c r="AB154">
        <v>0.49051568627450981</v>
      </c>
      <c r="AC154">
        <v>6.171390095147582</v>
      </c>
      <c r="AD154">
        <v>228.672</v>
      </c>
      <c r="AE154">
        <v>6.5000000000000002E-2</v>
      </c>
      <c r="AF154">
        <v>948</v>
      </c>
      <c r="AG154">
        <v>2506</v>
      </c>
      <c r="AH154">
        <v>2720</v>
      </c>
      <c r="AI154">
        <v>2893</v>
      </c>
      <c r="AJ154" s="9">
        <f>(AF154-exterior_study!AF154)/exterior_study!AF154</f>
        <v>-3.7563451776649749E-2</v>
      </c>
      <c r="AK154" s="9">
        <f>(AG154-exterior_study!AG154)/exterior_study!AG154</f>
        <v>-4.714828897338403E-2</v>
      </c>
      <c r="AL154" s="9">
        <f>(AH154-exterior_study!AH154)/exterior_study!AH154</f>
        <v>-2.7181688125894134E-2</v>
      </c>
      <c r="AM154" s="9">
        <f>(AI154-exterior_study!AI154)/exterior_study!AI154</f>
        <v>-2.5597844392051195E-2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3.9500000000000004E-3</v>
      </c>
      <c r="Q155">
        <v>3.2799999999999999E-3</v>
      </c>
      <c r="R155">
        <v>6.7600000000000004E-3</v>
      </c>
      <c r="S155">
        <v>2.6099999999999999E-3</v>
      </c>
      <c r="T155">
        <v>2.4499999999999999E-3</v>
      </c>
      <c r="U155">
        <v>2.4499999999999999E-3</v>
      </c>
      <c r="V155">
        <v>2.4499999999999999E-3</v>
      </c>
      <c r="W155">
        <v>5.45E-3</v>
      </c>
      <c r="X155">
        <v>5.45E-3</v>
      </c>
      <c r="Y155">
        <v>2.4499999999999999E-3</v>
      </c>
      <c r="Z155">
        <v>2.4499999999999999E-3</v>
      </c>
      <c r="AA155">
        <v>2.4499999999999999E-3</v>
      </c>
      <c r="AB155">
        <v>0.49051568627450981</v>
      </c>
      <c r="AC155">
        <v>6.171390095147582</v>
      </c>
      <c r="AD155">
        <v>228.672</v>
      </c>
      <c r="AE155">
        <v>7.0000000000000007E-2</v>
      </c>
      <c r="AF155">
        <v>899</v>
      </c>
      <c r="AG155">
        <v>2328</v>
      </c>
      <c r="AH155">
        <v>2526</v>
      </c>
      <c r="AI155">
        <v>2686</v>
      </c>
      <c r="AJ155" s="9">
        <f>(AF155-exterior_study!AF155)/exterior_study!AF155</f>
        <v>-3.9529914529914528E-2</v>
      </c>
      <c r="AK155" s="9">
        <f>(AG155-exterior_study!AG155)/exterior_study!AG155</f>
        <v>-4.6683046683046681E-2</v>
      </c>
      <c r="AL155" s="9">
        <f>(AH155-exterior_study!AH155)/exterior_study!AH155</f>
        <v>-2.6964560862865947E-2</v>
      </c>
      <c r="AM155" s="9">
        <f>(AI155-exterior_study!AI155)/exterior_study!AI155</f>
        <v>-2.5752629669931085E-2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3.9100000000000003E-3</v>
      </c>
      <c r="Q156">
        <v>3.2499999999999999E-3</v>
      </c>
      <c r="R156">
        <v>6.6899999999999998E-3</v>
      </c>
      <c r="S156">
        <v>2.5899999999999999E-3</v>
      </c>
      <c r="T156">
        <v>2.4499999999999999E-3</v>
      </c>
      <c r="U156">
        <v>2.4499999999999999E-3</v>
      </c>
      <c r="V156">
        <v>2.4499999999999999E-3</v>
      </c>
      <c r="W156">
        <v>5.3899999999999998E-3</v>
      </c>
      <c r="X156">
        <v>5.3899999999999998E-3</v>
      </c>
      <c r="Y156">
        <v>2.4499999999999999E-3</v>
      </c>
      <c r="Z156">
        <v>2.4499999999999999E-3</v>
      </c>
      <c r="AA156">
        <v>2.4499999999999999E-3</v>
      </c>
      <c r="AB156">
        <v>0.49352244008714602</v>
      </c>
      <c r="AC156">
        <v>6.1902758333721764</v>
      </c>
      <c r="AD156">
        <v>228.672</v>
      </c>
      <c r="AE156">
        <v>0.03</v>
      </c>
      <c r="AF156">
        <v>1429</v>
      </c>
      <c r="AG156">
        <v>5329</v>
      </c>
      <c r="AH156">
        <v>5873</v>
      </c>
      <c r="AI156">
        <v>6248</v>
      </c>
      <c r="AJ156" s="9">
        <f>(AF156-exterior_study!AF156)/exterior_study!AF156</f>
        <v>-3.0529172320217096E-2</v>
      </c>
      <c r="AK156" s="9">
        <f>(AG156-exterior_study!AG156)/exterior_study!AG156</f>
        <v>-5.7481429076759814E-2</v>
      </c>
      <c r="AL156" s="9">
        <f>(AH156-exterior_study!AH156)/exterior_study!AH156</f>
        <v>-2.7165810833195296E-2</v>
      </c>
      <c r="AM156" s="9">
        <f>(AI156-exterior_study!AI156)/exterior_study!AI156</f>
        <v>-2.5577043044291953E-2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3.9100000000000003E-3</v>
      </c>
      <c r="Q157">
        <v>3.2499999999999999E-3</v>
      </c>
      <c r="R157">
        <v>6.6899999999999998E-3</v>
      </c>
      <c r="S157">
        <v>2.5899999999999999E-3</v>
      </c>
      <c r="T157">
        <v>2.4499999999999999E-3</v>
      </c>
      <c r="U157">
        <v>2.4499999999999999E-3</v>
      </c>
      <c r="V157">
        <v>2.4499999999999999E-3</v>
      </c>
      <c r="W157">
        <v>5.3899999999999998E-3</v>
      </c>
      <c r="X157">
        <v>5.3899999999999998E-3</v>
      </c>
      <c r="Y157">
        <v>2.4499999999999999E-3</v>
      </c>
      <c r="Z157">
        <v>2.4499999999999999E-3</v>
      </c>
      <c r="AA157">
        <v>2.4499999999999999E-3</v>
      </c>
      <c r="AB157">
        <v>0.49352244008714602</v>
      </c>
      <c r="AC157">
        <v>6.1902758333721764</v>
      </c>
      <c r="AD157">
        <v>228.672</v>
      </c>
      <c r="AE157">
        <v>3.5000000000000003E-2</v>
      </c>
      <c r="AF157">
        <v>1339</v>
      </c>
      <c r="AG157">
        <v>4580</v>
      </c>
      <c r="AH157">
        <v>5034</v>
      </c>
      <c r="AI157">
        <v>5355</v>
      </c>
      <c r="AJ157" s="9">
        <f>(AF157-exterior_study!AF157)/exterior_study!AF157</f>
        <v>-3.2514450867052021E-2</v>
      </c>
      <c r="AK157" s="9">
        <f>(AG157-exterior_study!AG157)/exterior_study!AG157</f>
        <v>-5.5280528052805283E-2</v>
      </c>
      <c r="AL157" s="9">
        <f>(AH157-exterior_study!AH157)/exterior_study!AH157</f>
        <v>-2.7058368766911482E-2</v>
      </c>
      <c r="AM157" s="9">
        <f>(AI157-exterior_study!AI157)/exterior_study!AI157</f>
        <v>-2.5655021834061136E-2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3.9100000000000003E-3</v>
      </c>
      <c r="Q158">
        <v>3.2499999999999999E-3</v>
      </c>
      <c r="R158">
        <v>6.6899999999999998E-3</v>
      </c>
      <c r="S158">
        <v>2.5899999999999999E-3</v>
      </c>
      <c r="T158">
        <v>2.4499999999999999E-3</v>
      </c>
      <c r="U158">
        <v>2.4499999999999999E-3</v>
      </c>
      <c r="V158">
        <v>2.4499999999999999E-3</v>
      </c>
      <c r="W158">
        <v>5.3899999999999998E-3</v>
      </c>
      <c r="X158">
        <v>5.3899999999999998E-3</v>
      </c>
      <c r="Y158">
        <v>2.4499999999999999E-3</v>
      </c>
      <c r="Z158">
        <v>2.4499999999999999E-3</v>
      </c>
      <c r="AA158">
        <v>2.4499999999999999E-3</v>
      </c>
      <c r="AB158">
        <v>0.49352244008714602</v>
      </c>
      <c r="AC158">
        <v>6.1902758333721764</v>
      </c>
      <c r="AD158">
        <v>228.672</v>
      </c>
      <c r="AE158">
        <v>0.04</v>
      </c>
      <c r="AF158">
        <v>1257</v>
      </c>
      <c r="AG158">
        <v>4017</v>
      </c>
      <c r="AH158">
        <v>4405</v>
      </c>
      <c r="AI158">
        <v>4686</v>
      </c>
      <c r="AJ158" s="9">
        <f>(AF158-exterior_study!AF158)/exterior_study!AF158</f>
        <v>-3.3820138355111454E-2</v>
      </c>
      <c r="AK158" s="9">
        <f>(AG158-exterior_study!AG158)/exterior_study!AG158</f>
        <v>-5.326419985859062E-2</v>
      </c>
      <c r="AL158" s="9">
        <f>(AH158-exterior_study!AH158)/exterior_study!AH158</f>
        <v>-2.7164310954063603E-2</v>
      </c>
      <c r="AM158" s="9">
        <f>(AI158-exterior_study!AI158)/exterior_study!AI158</f>
        <v>-2.5577043044291953E-2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3.9100000000000003E-3</v>
      </c>
      <c r="Q159">
        <v>3.2499999999999999E-3</v>
      </c>
      <c r="R159">
        <v>6.6899999999999998E-3</v>
      </c>
      <c r="S159">
        <v>2.5899999999999999E-3</v>
      </c>
      <c r="T159">
        <v>2.4499999999999999E-3</v>
      </c>
      <c r="U159">
        <v>2.4499999999999999E-3</v>
      </c>
      <c r="V159">
        <v>2.4499999999999999E-3</v>
      </c>
      <c r="W159">
        <v>5.3899999999999998E-3</v>
      </c>
      <c r="X159">
        <v>5.3899999999999998E-3</v>
      </c>
      <c r="Y159">
        <v>2.4499999999999999E-3</v>
      </c>
      <c r="Z159">
        <v>2.4499999999999999E-3</v>
      </c>
      <c r="AA159">
        <v>2.4499999999999999E-3</v>
      </c>
      <c r="AB159">
        <v>0.49352244008714602</v>
      </c>
      <c r="AC159">
        <v>6.1902758333721764</v>
      </c>
      <c r="AD159">
        <v>228.672</v>
      </c>
      <c r="AE159">
        <v>4.4999999999999998E-2</v>
      </c>
      <c r="AF159">
        <v>1183</v>
      </c>
      <c r="AG159">
        <v>3578</v>
      </c>
      <c r="AH159">
        <v>3915</v>
      </c>
      <c r="AI159">
        <v>4165</v>
      </c>
      <c r="AJ159" s="9">
        <f>(AF159-exterior_study!AF159)/exterior_study!AF159</f>
        <v>-3.4285714285714287E-2</v>
      </c>
      <c r="AK159" s="9">
        <f>(AG159-exterior_study!AG159)/exterior_study!AG159</f>
        <v>-5.1683010866684337E-2</v>
      </c>
      <c r="AL159" s="9">
        <f>(AH159-exterior_study!AH159)/exterior_study!AH159</f>
        <v>-2.7087475149105367E-2</v>
      </c>
      <c r="AM159" s="9">
        <f>(AI159-exterior_study!AI159)/exterior_study!AI159</f>
        <v>-2.5730994152046785E-2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3.9100000000000003E-3</v>
      </c>
      <c r="Q160">
        <v>3.2499999999999999E-3</v>
      </c>
      <c r="R160">
        <v>6.6899999999999998E-3</v>
      </c>
      <c r="S160">
        <v>2.5899999999999999E-3</v>
      </c>
      <c r="T160">
        <v>2.4499999999999999E-3</v>
      </c>
      <c r="U160">
        <v>2.4499999999999999E-3</v>
      </c>
      <c r="V160">
        <v>2.4499999999999999E-3</v>
      </c>
      <c r="W160">
        <v>5.3899999999999998E-3</v>
      </c>
      <c r="X160">
        <v>5.3899999999999998E-3</v>
      </c>
      <c r="Y160">
        <v>2.4499999999999999E-3</v>
      </c>
      <c r="Z160">
        <v>2.4499999999999999E-3</v>
      </c>
      <c r="AA160">
        <v>2.4499999999999999E-3</v>
      </c>
      <c r="AB160">
        <v>0.49352244008714602</v>
      </c>
      <c r="AC160">
        <v>6.1902758333721764</v>
      </c>
      <c r="AD160">
        <v>228.672</v>
      </c>
      <c r="AE160">
        <v>0.05</v>
      </c>
      <c r="AF160">
        <v>1115</v>
      </c>
      <c r="AG160">
        <v>3225</v>
      </c>
      <c r="AH160">
        <v>3524</v>
      </c>
      <c r="AI160">
        <v>3749</v>
      </c>
      <c r="AJ160" s="9">
        <f>(AF160-exterior_study!AF160)/exterior_study!AF160</f>
        <v>-3.5467128027681663E-2</v>
      </c>
      <c r="AK160" s="9">
        <f>(AG160-exterior_study!AG160)/exterior_study!AG160</f>
        <v>-5.0632911392405063E-2</v>
      </c>
      <c r="AL160" s="9">
        <f>(AH160-exterior_study!AH160)/exterior_study!AH160</f>
        <v>-2.7056874654886803E-2</v>
      </c>
      <c r="AM160" s="9">
        <f>(AI160-exterior_study!AI160)/exterior_study!AI160</f>
        <v>-2.547439563296075E-2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3.9100000000000003E-3</v>
      </c>
      <c r="Q161">
        <v>3.2499999999999999E-3</v>
      </c>
      <c r="R161">
        <v>6.6899999999999998E-3</v>
      </c>
      <c r="S161">
        <v>2.5899999999999999E-3</v>
      </c>
      <c r="T161">
        <v>2.4499999999999999E-3</v>
      </c>
      <c r="U161">
        <v>2.4499999999999999E-3</v>
      </c>
      <c r="V161">
        <v>2.4499999999999999E-3</v>
      </c>
      <c r="W161">
        <v>5.3899999999999998E-3</v>
      </c>
      <c r="X161">
        <v>5.3899999999999998E-3</v>
      </c>
      <c r="Y161">
        <v>2.4499999999999999E-3</v>
      </c>
      <c r="Z161">
        <v>2.4499999999999999E-3</v>
      </c>
      <c r="AA161">
        <v>2.4499999999999999E-3</v>
      </c>
      <c r="AB161">
        <v>0.49352244008714602</v>
      </c>
      <c r="AC161">
        <v>6.1902758333721764</v>
      </c>
      <c r="AD161">
        <v>228.672</v>
      </c>
      <c r="AE161">
        <v>5.5E-2</v>
      </c>
      <c r="AF161">
        <v>1053</v>
      </c>
      <c r="AG161">
        <v>2936</v>
      </c>
      <c r="AH161">
        <v>3203</v>
      </c>
      <c r="AI161">
        <v>3408</v>
      </c>
      <c r="AJ161" s="9">
        <f>(AF161-exterior_study!AF161)/exterior_study!AF161</f>
        <v>-3.5714285714285712E-2</v>
      </c>
      <c r="AK161" s="9">
        <f>(AG161-exterior_study!AG161)/exterior_study!AG161</f>
        <v>-4.9222797927461141E-2</v>
      </c>
      <c r="AL161" s="9">
        <f>(AH161-exterior_study!AH161)/exterior_study!AH161</f>
        <v>-2.7330701488004858E-2</v>
      </c>
      <c r="AM161" s="9">
        <f>(AI161-exterior_study!AI161)/exterior_study!AI161</f>
        <v>-2.5450386045181583E-2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3.9100000000000003E-3</v>
      </c>
      <c r="Q162">
        <v>3.2499999999999999E-3</v>
      </c>
      <c r="R162">
        <v>6.6899999999999998E-3</v>
      </c>
      <c r="S162">
        <v>2.5899999999999999E-3</v>
      </c>
      <c r="T162">
        <v>2.4499999999999999E-3</v>
      </c>
      <c r="U162">
        <v>2.4499999999999999E-3</v>
      </c>
      <c r="V162">
        <v>2.4499999999999999E-3</v>
      </c>
      <c r="W162">
        <v>5.3899999999999998E-3</v>
      </c>
      <c r="X162">
        <v>5.3899999999999998E-3</v>
      </c>
      <c r="Y162">
        <v>2.4499999999999999E-3</v>
      </c>
      <c r="Z162">
        <v>2.4499999999999999E-3</v>
      </c>
      <c r="AA162">
        <v>2.4499999999999999E-3</v>
      </c>
      <c r="AB162">
        <v>0.49352244008714602</v>
      </c>
      <c r="AC162">
        <v>6.1902758333721764</v>
      </c>
      <c r="AD162">
        <v>228.672</v>
      </c>
      <c r="AE162">
        <v>0.06</v>
      </c>
      <c r="AF162">
        <v>995</v>
      </c>
      <c r="AG162">
        <v>2695</v>
      </c>
      <c r="AH162">
        <v>2936</v>
      </c>
      <c r="AI162">
        <v>3124</v>
      </c>
      <c r="AJ162" s="9">
        <f>(AF162-exterior_study!AF162)/exterior_study!AF162</f>
        <v>-3.7717601547388784E-2</v>
      </c>
      <c r="AK162" s="9">
        <f>(AG162-exterior_study!AG162)/exterior_study!AG162</f>
        <v>-4.8039561992228898E-2</v>
      </c>
      <c r="AL162" s="9">
        <f>(AH162-exterior_study!AH162)/exterior_study!AH162</f>
        <v>-2.7170311464546057E-2</v>
      </c>
      <c r="AM162" s="9">
        <f>(AI162-exterior_study!AI162)/exterior_study!AI162</f>
        <v>-2.5577043044291953E-2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3.9100000000000003E-3</v>
      </c>
      <c r="Q163">
        <v>3.2499999999999999E-3</v>
      </c>
      <c r="R163">
        <v>6.6899999999999998E-3</v>
      </c>
      <c r="S163">
        <v>2.5899999999999999E-3</v>
      </c>
      <c r="T163">
        <v>2.4499999999999999E-3</v>
      </c>
      <c r="U163">
        <v>2.4499999999999999E-3</v>
      </c>
      <c r="V163">
        <v>2.4499999999999999E-3</v>
      </c>
      <c r="W163">
        <v>5.3899999999999998E-3</v>
      </c>
      <c r="X163">
        <v>5.3899999999999998E-3</v>
      </c>
      <c r="Y163">
        <v>2.4499999999999999E-3</v>
      </c>
      <c r="Z163">
        <v>2.4499999999999999E-3</v>
      </c>
      <c r="AA163">
        <v>2.4499999999999999E-3</v>
      </c>
      <c r="AB163">
        <v>0.49352244008714602</v>
      </c>
      <c r="AC163">
        <v>6.1902758333721764</v>
      </c>
      <c r="AD163">
        <v>228.672</v>
      </c>
      <c r="AE163">
        <v>6.5000000000000002E-2</v>
      </c>
      <c r="AF163">
        <v>943</v>
      </c>
      <c r="AG163">
        <v>2491</v>
      </c>
      <c r="AH163">
        <v>2711</v>
      </c>
      <c r="AI163">
        <v>2884</v>
      </c>
      <c r="AJ163" s="9">
        <f>(AF163-exterior_study!AF163)/exterior_study!AF163</f>
        <v>-3.8735983690112129E-2</v>
      </c>
      <c r="AK163" s="9">
        <f>(AG163-exterior_study!AG163)/exterior_study!AG163</f>
        <v>-4.7418738049713194E-2</v>
      </c>
      <c r="AL163" s="9">
        <f>(AH163-exterior_study!AH163)/exterior_study!AH163</f>
        <v>-2.6920315865039485E-2</v>
      </c>
      <c r="AM163" s="9">
        <f>(AI163-exterior_study!AI163)/exterior_study!AI163</f>
        <v>-2.5346400811084826E-2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3.9100000000000003E-3</v>
      </c>
      <c r="Q164">
        <v>3.2499999999999999E-3</v>
      </c>
      <c r="R164">
        <v>6.6899999999999998E-3</v>
      </c>
      <c r="S164">
        <v>2.5899999999999999E-3</v>
      </c>
      <c r="T164">
        <v>2.4499999999999999E-3</v>
      </c>
      <c r="U164">
        <v>2.4499999999999999E-3</v>
      </c>
      <c r="V164">
        <v>2.4499999999999999E-3</v>
      </c>
      <c r="W164">
        <v>5.3899999999999998E-3</v>
      </c>
      <c r="X164">
        <v>5.3899999999999998E-3</v>
      </c>
      <c r="Y164">
        <v>2.4499999999999999E-3</v>
      </c>
      <c r="Z164">
        <v>2.4499999999999999E-3</v>
      </c>
      <c r="AA164">
        <v>2.4499999999999999E-3</v>
      </c>
      <c r="AB164">
        <v>0.49352244008714602</v>
      </c>
      <c r="AC164">
        <v>6.1902758333721764</v>
      </c>
      <c r="AD164">
        <v>228.672</v>
      </c>
      <c r="AE164">
        <v>7.0000000000000007E-2</v>
      </c>
      <c r="AF164">
        <v>895</v>
      </c>
      <c r="AG164">
        <v>2314</v>
      </c>
      <c r="AH164">
        <v>2517</v>
      </c>
      <c r="AI164">
        <v>2678</v>
      </c>
      <c r="AJ164" s="9">
        <f>(AF164-exterior_study!AF164)/exterior_study!AF164</f>
        <v>-3.8668098818474758E-2</v>
      </c>
      <c r="AK164" s="9">
        <f>(AG164-exterior_study!AG164)/exterior_study!AG164</f>
        <v>-4.6952224052718289E-2</v>
      </c>
      <c r="AL164" s="9">
        <f>(AH164-exterior_study!AH164)/exterior_study!AH164</f>
        <v>-2.7058368766911482E-2</v>
      </c>
      <c r="AM164" s="9">
        <f>(AI164-exterior_study!AI164)/exterior_study!AI164</f>
        <v>-2.5473071324599708E-2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3.8600000000000001E-3</v>
      </c>
      <c r="Q165">
        <v>3.2200000000000002E-3</v>
      </c>
      <c r="R165">
        <v>6.6299999999999996E-3</v>
      </c>
      <c r="S165">
        <v>2.5600000000000002E-3</v>
      </c>
      <c r="T165">
        <v>2.4499999999999999E-3</v>
      </c>
      <c r="U165">
        <v>2.4499999999999999E-3</v>
      </c>
      <c r="V165">
        <v>2.4499999999999999E-3</v>
      </c>
      <c r="W165">
        <v>5.3200000000000001E-3</v>
      </c>
      <c r="X165">
        <v>5.3200000000000001E-3</v>
      </c>
      <c r="Y165">
        <v>2.4499999999999999E-3</v>
      </c>
      <c r="Z165">
        <v>2.4499999999999999E-3</v>
      </c>
      <c r="AA165">
        <v>2.4499999999999999E-3</v>
      </c>
      <c r="AB165">
        <v>0.49670152505446619</v>
      </c>
      <c r="AC165">
        <v>6.2101815368210307</v>
      </c>
      <c r="AD165">
        <v>228.672</v>
      </c>
      <c r="AE165">
        <v>0.03</v>
      </c>
      <c r="AF165">
        <v>1424</v>
      </c>
      <c r="AG165">
        <v>5288</v>
      </c>
      <c r="AH165">
        <v>5853</v>
      </c>
      <c r="AI165">
        <v>6228</v>
      </c>
      <c r="AJ165" s="9">
        <f>(AF165-exterior_study!AF165)/exterior_study!AF165</f>
        <v>-3.0633083730428862E-2</v>
      </c>
      <c r="AK165" s="9">
        <f>(AG165-exterior_study!AG165)/exterior_study!AG165</f>
        <v>-5.7901300552289328E-2</v>
      </c>
      <c r="AL165" s="9">
        <f>(AH165-exterior_study!AH165)/exterior_study!AH165</f>
        <v>-2.7094414893617021E-2</v>
      </c>
      <c r="AM165" s="9">
        <f>(AI165-exterior_study!AI165)/exterior_study!AI165</f>
        <v>-2.5504615866061651E-2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3.8600000000000001E-3</v>
      </c>
      <c r="Q166">
        <v>3.2200000000000002E-3</v>
      </c>
      <c r="R166">
        <v>6.6299999999999996E-3</v>
      </c>
      <c r="S166">
        <v>2.5600000000000002E-3</v>
      </c>
      <c r="T166">
        <v>2.4499999999999999E-3</v>
      </c>
      <c r="U166">
        <v>2.4499999999999999E-3</v>
      </c>
      <c r="V166">
        <v>2.4499999999999999E-3</v>
      </c>
      <c r="W166">
        <v>5.3200000000000001E-3</v>
      </c>
      <c r="X166">
        <v>5.3200000000000001E-3</v>
      </c>
      <c r="Y166">
        <v>2.4499999999999999E-3</v>
      </c>
      <c r="Z166">
        <v>2.4499999999999999E-3</v>
      </c>
      <c r="AA166">
        <v>2.4499999999999999E-3</v>
      </c>
      <c r="AB166">
        <v>0.49670152505446619</v>
      </c>
      <c r="AC166">
        <v>6.2101815368210307</v>
      </c>
      <c r="AD166">
        <v>228.672</v>
      </c>
      <c r="AE166">
        <v>3.5000000000000003E-2</v>
      </c>
      <c r="AF166">
        <v>1334</v>
      </c>
      <c r="AG166">
        <v>4546</v>
      </c>
      <c r="AH166">
        <v>5017</v>
      </c>
      <c r="AI166">
        <v>5338</v>
      </c>
      <c r="AJ166" s="9">
        <f>(AF166-exterior_study!AF166)/exterior_study!AF166</f>
        <v>-3.1930333817126268E-2</v>
      </c>
      <c r="AK166" s="9">
        <f>(AG166-exterior_study!AG166)/exterior_study!AG166</f>
        <v>-5.5670959700872456E-2</v>
      </c>
      <c r="AL166" s="9">
        <f>(AH166-exterior_study!AH166)/exterior_study!AH166</f>
        <v>-2.69588828549263E-2</v>
      </c>
      <c r="AM166" s="9">
        <f>(AI166-exterior_study!AI166)/exterior_study!AI166</f>
        <v>-2.5556772544724351E-2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3.8600000000000001E-3</v>
      </c>
      <c r="Q167">
        <v>3.2200000000000002E-3</v>
      </c>
      <c r="R167">
        <v>6.6299999999999996E-3</v>
      </c>
      <c r="S167">
        <v>2.5600000000000002E-3</v>
      </c>
      <c r="T167">
        <v>2.4499999999999999E-3</v>
      </c>
      <c r="U167">
        <v>2.4499999999999999E-3</v>
      </c>
      <c r="V167">
        <v>2.4499999999999999E-3</v>
      </c>
      <c r="W167">
        <v>5.3200000000000001E-3</v>
      </c>
      <c r="X167">
        <v>5.3200000000000001E-3</v>
      </c>
      <c r="Y167">
        <v>2.4499999999999999E-3</v>
      </c>
      <c r="Z167">
        <v>2.4499999999999999E-3</v>
      </c>
      <c r="AA167">
        <v>2.4499999999999999E-3</v>
      </c>
      <c r="AB167">
        <v>0.49670152505446619</v>
      </c>
      <c r="AC167">
        <v>6.2101815368210307</v>
      </c>
      <c r="AD167">
        <v>228.672</v>
      </c>
      <c r="AE167">
        <v>0.04</v>
      </c>
      <c r="AF167">
        <v>1252</v>
      </c>
      <c r="AG167">
        <v>3988</v>
      </c>
      <c r="AH167">
        <v>4390</v>
      </c>
      <c r="AI167">
        <v>4671</v>
      </c>
      <c r="AJ167" s="9">
        <f>(AF167-exterior_study!AF167)/exterior_study!AF167</f>
        <v>-3.3204633204633204E-2</v>
      </c>
      <c r="AK167" s="9">
        <f>(AG167-exterior_study!AG167)/exterior_study!AG167</f>
        <v>-5.3855278766310792E-2</v>
      </c>
      <c r="AL167" s="9">
        <f>(AH167-exterior_study!AH167)/exterior_study!AH167</f>
        <v>-2.7039007092198582E-2</v>
      </c>
      <c r="AM167" s="9">
        <f>(AI167-exterior_study!AI167)/exterior_study!AI167</f>
        <v>-2.5453786772376381E-2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3.8600000000000001E-3</v>
      </c>
      <c r="Q168">
        <v>3.2200000000000002E-3</v>
      </c>
      <c r="R168">
        <v>6.6299999999999996E-3</v>
      </c>
      <c r="S168">
        <v>2.5600000000000002E-3</v>
      </c>
      <c r="T168">
        <v>2.4499999999999999E-3</v>
      </c>
      <c r="U168">
        <v>2.4499999999999999E-3</v>
      </c>
      <c r="V168">
        <v>2.4499999999999999E-3</v>
      </c>
      <c r="W168">
        <v>5.3200000000000001E-3</v>
      </c>
      <c r="X168">
        <v>5.3200000000000001E-3</v>
      </c>
      <c r="Y168">
        <v>2.4499999999999999E-3</v>
      </c>
      <c r="Z168">
        <v>2.4499999999999999E-3</v>
      </c>
      <c r="AA168">
        <v>2.4499999999999999E-3</v>
      </c>
      <c r="AB168">
        <v>0.49670152505446619</v>
      </c>
      <c r="AC168">
        <v>6.2101815368210307</v>
      </c>
      <c r="AD168">
        <v>228.672</v>
      </c>
      <c r="AE168">
        <v>4.4999999999999998E-2</v>
      </c>
      <c r="AF168">
        <v>1178</v>
      </c>
      <c r="AG168">
        <v>3553</v>
      </c>
      <c r="AH168">
        <v>3902</v>
      </c>
      <c r="AI168">
        <v>4152</v>
      </c>
      <c r="AJ168" s="9">
        <f>(AF168-exterior_study!AF168)/exterior_study!AF168</f>
        <v>-3.4426229508196723E-2</v>
      </c>
      <c r="AK168" s="9">
        <f>(AG168-exterior_study!AG168)/exterior_study!AG168</f>
        <v>-5.2280608162176577E-2</v>
      </c>
      <c r="AL168" s="9">
        <f>(AH168-exterior_study!AH168)/exterior_study!AH168</f>
        <v>-2.7175268012964347E-2</v>
      </c>
      <c r="AM168" s="9">
        <f>(AI168-exterior_study!AI168)/exterior_study!AI168</f>
        <v>-2.5580849565829619E-2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3.8600000000000001E-3</v>
      </c>
      <c r="Q169">
        <v>3.2200000000000002E-3</v>
      </c>
      <c r="R169">
        <v>6.6299999999999996E-3</v>
      </c>
      <c r="S169">
        <v>2.5600000000000002E-3</v>
      </c>
      <c r="T169">
        <v>2.4499999999999999E-3</v>
      </c>
      <c r="U169">
        <v>2.4499999999999999E-3</v>
      </c>
      <c r="V169">
        <v>2.4499999999999999E-3</v>
      </c>
      <c r="W169">
        <v>5.3200000000000001E-3</v>
      </c>
      <c r="X169">
        <v>5.3200000000000001E-3</v>
      </c>
      <c r="Y169">
        <v>2.4499999999999999E-3</v>
      </c>
      <c r="Z169">
        <v>2.4499999999999999E-3</v>
      </c>
      <c r="AA169">
        <v>2.4499999999999999E-3</v>
      </c>
      <c r="AB169">
        <v>0.49670152505446619</v>
      </c>
      <c r="AC169">
        <v>6.2101815368210307</v>
      </c>
      <c r="AD169">
        <v>228.672</v>
      </c>
      <c r="AE169">
        <v>0.05</v>
      </c>
      <c r="AF169">
        <v>1110</v>
      </c>
      <c r="AG169">
        <v>3204</v>
      </c>
      <c r="AH169">
        <v>3512</v>
      </c>
      <c r="AI169">
        <v>3737</v>
      </c>
      <c r="AJ169" s="9">
        <f>(AF169-exterior_study!AF169)/exterior_study!AF169</f>
        <v>-3.5621198957428324E-2</v>
      </c>
      <c r="AK169" s="9">
        <f>(AG169-exterior_study!AG169)/exterior_study!AG169</f>
        <v>-5.0666666666666665E-2</v>
      </c>
      <c r="AL169" s="9">
        <f>(AH169-exterior_study!AH169)/exterior_study!AH169</f>
        <v>-2.7146814404432132E-2</v>
      </c>
      <c r="AM169" s="9">
        <f>(AI169-exterior_study!AI169)/exterior_study!AI169</f>
        <v>-2.5554106910039114E-2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3.8600000000000001E-3</v>
      </c>
      <c r="Q170">
        <v>3.2200000000000002E-3</v>
      </c>
      <c r="R170">
        <v>6.6299999999999996E-3</v>
      </c>
      <c r="S170">
        <v>2.5600000000000002E-3</v>
      </c>
      <c r="T170">
        <v>2.4499999999999999E-3</v>
      </c>
      <c r="U170">
        <v>2.4499999999999999E-3</v>
      </c>
      <c r="V170">
        <v>2.4499999999999999E-3</v>
      </c>
      <c r="W170">
        <v>5.3200000000000001E-3</v>
      </c>
      <c r="X170">
        <v>5.3200000000000001E-3</v>
      </c>
      <c r="Y170">
        <v>2.4499999999999999E-3</v>
      </c>
      <c r="Z170">
        <v>2.4499999999999999E-3</v>
      </c>
      <c r="AA170">
        <v>2.4499999999999999E-3</v>
      </c>
      <c r="AB170">
        <v>0.49670152505446619</v>
      </c>
      <c r="AC170">
        <v>6.2101815368210307</v>
      </c>
      <c r="AD170">
        <v>228.672</v>
      </c>
      <c r="AE170">
        <v>5.5E-2</v>
      </c>
      <c r="AF170">
        <v>1048</v>
      </c>
      <c r="AG170">
        <v>2917</v>
      </c>
      <c r="AH170">
        <v>3193</v>
      </c>
      <c r="AI170">
        <v>3397</v>
      </c>
      <c r="AJ170" s="9">
        <f>(AF170-exterior_study!AF170)/exterior_study!AF170</f>
        <v>-3.5878564857405704E-2</v>
      </c>
      <c r="AK170" s="9">
        <f>(AG170-exterior_study!AG170)/exterior_study!AG170</f>
        <v>-4.952753339850114E-2</v>
      </c>
      <c r="AL170" s="9">
        <f>(AH170-exterior_study!AH170)/exterior_study!AH170</f>
        <v>-2.682109113075282E-2</v>
      </c>
      <c r="AM170" s="9">
        <f>(AI170-exterior_study!AI170)/exterior_study!AI170</f>
        <v>-2.5530694205393001E-2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3.8600000000000001E-3</v>
      </c>
      <c r="Q171">
        <v>3.2200000000000002E-3</v>
      </c>
      <c r="R171">
        <v>6.6299999999999996E-3</v>
      </c>
      <c r="S171">
        <v>2.5600000000000002E-3</v>
      </c>
      <c r="T171">
        <v>2.4499999999999999E-3</v>
      </c>
      <c r="U171">
        <v>2.4499999999999999E-3</v>
      </c>
      <c r="V171">
        <v>2.4499999999999999E-3</v>
      </c>
      <c r="W171">
        <v>5.3200000000000001E-3</v>
      </c>
      <c r="X171">
        <v>5.3200000000000001E-3</v>
      </c>
      <c r="Y171">
        <v>2.4499999999999999E-3</v>
      </c>
      <c r="Z171">
        <v>2.4499999999999999E-3</v>
      </c>
      <c r="AA171">
        <v>2.4499999999999999E-3</v>
      </c>
      <c r="AB171">
        <v>0.49670152505446619</v>
      </c>
      <c r="AC171">
        <v>6.2101815368210307</v>
      </c>
      <c r="AD171">
        <v>228.672</v>
      </c>
      <c r="AE171">
        <v>0.06</v>
      </c>
      <c r="AF171">
        <v>991</v>
      </c>
      <c r="AG171">
        <v>2677</v>
      </c>
      <c r="AH171">
        <v>2926</v>
      </c>
      <c r="AI171">
        <v>3114</v>
      </c>
      <c r="AJ171" s="9">
        <f>(AF171-exterior_study!AF171)/exterior_study!AF171</f>
        <v>-3.69290573372206E-2</v>
      </c>
      <c r="AK171" s="9">
        <f>(AG171-exterior_study!AG171)/exterior_study!AG171</f>
        <v>-4.8685145700071077E-2</v>
      </c>
      <c r="AL171" s="9">
        <f>(AH171-exterior_study!AH171)/exterior_study!AH171</f>
        <v>-2.7260638297872342E-2</v>
      </c>
      <c r="AM171" s="9">
        <f>(AI171-exterior_study!AI171)/exterior_study!AI171</f>
        <v>-2.5657071339173967E-2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3.8600000000000001E-3</v>
      </c>
      <c r="Q172">
        <v>3.2200000000000002E-3</v>
      </c>
      <c r="R172">
        <v>6.6299999999999996E-3</v>
      </c>
      <c r="S172">
        <v>2.5600000000000002E-3</v>
      </c>
      <c r="T172">
        <v>2.4499999999999999E-3</v>
      </c>
      <c r="U172">
        <v>2.4499999999999999E-3</v>
      </c>
      <c r="V172">
        <v>2.4499999999999999E-3</v>
      </c>
      <c r="W172">
        <v>5.3200000000000001E-3</v>
      </c>
      <c r="X172">
        <v>5.3200000000000001E-3</v>
      </c>
      <c r="Y172">
        <v>2.4499999999999999E-3</v>
      </c>
      <c r="Z172">
        <v>2.4499999999999999E-3</v>
      </c>
      <c r="AA172">
        <v>2.4499999999999999E-3</v>
      </c>
      <c r="AB172">
        <v>0.49670152505446619</v>
      </c>
      <c r="AC172">
        <v>6.2101815368210307</v>
      </c>
      <c r="AD172">
        <v>228.672</v>
      </c>
      <c r="AE172">
        <v>6.5000000000000002E-2</v>
      </c>
      <c r="AF172">
        <v>939</v>
      </c>
      <c r="AG172">
        <v>2475</v>
      </c>
      <c r="AH172">
        <v>2701</v>
      </c>
      <c r="AI172">
        <v>2874</v>
      </c>
      <c r="AJ172" s="9">
        <f>(AF172-exterior_study!AF172)/exterior_study!AF172</f>
        <v>-3.7909836065573771E-2</v>
      </c>
      <c r="AK172" s="9">
        <f>(AG172-exterior_study!AG172)/exterior_study!AG172</f>
        <v>-4.7710657945363603E-2</v>
      </c>
      <c r="AL172" s="9">
        <f>(AH172-exterior_study!AH172)/exterior_study!AH172</f>
        <v>-2.7367662945624774E-2</v>
      </c>
      <c r="AM172" s="9">
        <f>(AI172-exterior_study!AI172)/exterior_study!AI172</f>
        <v>-2.5762711864406779E-2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3.8600000000000001E-3</v>
      </c>
      <c r="Q173">
        <v>3.2200000000000002E-3</v>
      </c>
      <c r="R173">
        <v>6.6299999999999996E-3</v>
      </c>
      <c r="S173">
        <v>2.5600000000000002E-3</v>
      </c>
      <c r="T173">
        <v>2.4499999999999999E-3</v>
      </c>
      <c r="U173">
        <v>2.4499999999999999E-3</v>
      </c>
      <c r="V173">
        <v>2.4499999999999999E-3</v>
      </c>
      <c r="W173">
        <v>5.3200000000000001E-3</v>
      </c>
      <c r="X173">
        <v>5.3200000000000001E-3</v>
      </c>
      <c r="Y173">
        <v>2.4499999999999999E-3</v>
      </c>
      <c r="Z173">
        <v>2.4499999999999999E-3</v>
      </c>
      <c r="AA173">
        <v>2.4499999999999999E-3</v>
      </c>
      <c r="AB173">
        <v>0.49670152505446619</v>
      </c>
      <c r="AC173">
        <v>6.2101815368210307</v>
      </c>
      <c r="AD173">
        <v>228.672</v>
      </c>
      <c r="AE173">
        <v>7.0000000000000007E-2</v>
      </c>
      <c r="AF173">
        <v>891</v>
      </c>
      <c r="AG173">
        <v>2300</v>
      </c>
      <c r="AH173">
        <v>2508</v>
      </c>
      <c r="AI173">
        <v>2669</v>
      </c>
      <c r="AJ173" s="9">
        <f>(AF173-exterior_study!AF173)/exterior_study!AF173</f>
        <v>-3.8834951456310676E-2</v>
      </c>
      <c r="AK173" s="9">
        <f>(AG173-exterior_study!AG173)/exterior_study!AG173</f>
        <v>-4.7224523612261808E-2</v>
      </c>
      <c r="AL173" s="9">
        <f>(AH173-exterior_study!AH173)/exterior_study!AH173</f>
        <v>-2.7152831652443754E-2</v>
      </c>
      <c r="AM173" s="9">
        <f>(AI173-exterior_study!AI173)/exterior_study!AI173</f>
        <v>-2.5556772544724351E-2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3.82E-3</v>
      </c>
      <c r="Q174">
        <v>3.1900000000000001E-3</v>
      </c>
      <c r="R174">
        <v>6.5500000000000003E-3</v>
      </c>
      <c r="S174">
        <v>2.5400000000000002E-3</v>
      </c>
      <c r="T174">
        <v>2.4499999999999999E-3</v>
      </c>
      <c r="U174">
        <v>2.4499999999999999E-3</v>
      </c>
      <c r="V174">
        <v>2.4499999999999999E-3</v>
      </c>
      <c r="W174">
        <v>5.2599999999999999E-3</v>
      </c>
      <c r="X174">
        <v>5.2599999999999999E-3</v>
      </c>
      <c r="Y174">
        <v>2.4499999999999999E-3</v>
      </c>
      <c r="Z174">
        <v>2.4499999999999999E-3</v>
      </c>
      <c r="AA174">
        <v>2.4499999999999999E-3</v>
      </c>
      <c r="AB174">
        <v>0.50050196078431364</v>
      </c>
      <c r="AC174">
        <v>6.2338943914094473</v>
      </c>
      <c r="AD174">
        <v>228.672</v>
      </c>
      <c r="AE174">
        <v>0.03</v>
      </c>
      <c r="AF174">
        <v>1418</v>
      </c>
      <c r="AG174">
        <v>5248</v>
      </c>
      <c r="AH174">
        <v>5833</v>
      </c>
      <c r="AI174">
        <v>6208</v>
      </c>
      <c r="AJ174" s="9">
        <f>(AF174-exterior_study!AF174)/exterior_study!AF174</f>
        <v>-3.0758714969241284E-2</v>
      </c>
      <c r="AK174" s="9">
        <f>(AG174-exterior_study!AG174)/exterior_study!AG174</f>
        <v>-5.831688498115916E-2</v>
      </c>
      <c r="AL174" s="9">
        <f>(AH174-exterior_study!AH174)/exterior_study!AH174</f>
        <v>-2.7022518765638031E-2</v>
      </c>
      <c r="AM174" s="9">
        <f>(AI174-exterior_study!AI174)/exterior_study!AI174</f>
        <v>-2.543171114599686E-2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3.82E-3</v>
      </c>
      <c r="Q175">
        <v>3.1900000000000001E-3</v>
      </c>
      <c r="R175">
        <v>6.5500000000000003E-3</v>
      </c>
      <c r="S175">
        <v>2.5400000000000002E-3</v>
      </c>
      <c r="T175">
        <v>2.4499999999999999E-3</v>
      </c>
      <c r="U175">
        <v>2.4499999999999999E-3</v>
      </c>
      <c r="V175">
        <v>2.4499999999999999E-3</v>
      </c>
      <c r="W175">
        <v>5.2599999999999999E-3</v>
      </c>
      <c r="X175">
        <v>5.2599999999999999E-3</v>
      </c>
      <c r="Y175">
        <v>2.4499999999999999E-3</v>
      </c>
      <c r="Z175">
        <v>2.4499999999999999E-3</v>
      </c>
      <c r="AA175">
        <v>2.4499999999999999E-3</v>
      </c>
      <c r="AB175">
        <v>0.50050196078431364</v>
      </c>
      <c r="AC175">
        <v>6.2338943914094473</v>
      </c>
      <c r="AD175">
        <v>228.672</v>
      </c>
      <c r="AE175">
        <v>3.5000000000000003E-2</v>
      </c>
      <c r="AF175">
        <v>1329</v>
      </c>
      <c r="AG175">
        <v>4513</v>
      </c>
      <c r="AH175">
        <v>5000</v>
      </c>
      <c r="AI175">
        <v>5321</v>
      </c>
      <c r="AJ175" s="9">
        <f>(AF175-exterior_study!AF175)/exterior_study!AF175</f>
        <v>-3.134110787172012E-2</v>
      </c>
      <c r="AK175" s="9">
        <f>(AG175-exterior_study!AG175)/exterior_study!AG175</f>
        <v>-5.6055218573520187E-2</v>
      </c>
      <c r="AL175" s="9">
        <f>(AH175-exterior_study!AH175)/exterior_study!AH175</f>
        <v>-2.7048063825647013E-2</v>
      </c>
      <c r="AM175" s="9">
        <f>(AI175-exterior_study!AI175)/exterior_study!AI175</f>
        <v>-2.5457875457875458E-2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3.82E-3</v>
      </c>
      <c r="Q176">
        <v>3.1900000000000001E-3</v>
      </c>
      <c r="R176">
        <v>6.5500000000000003E-3</v>
      </c>
      <c r="S176">
        <v>2.5400000000000002E-3</v>
      </c>
      <c r="T176">
        <v>2.4499999999999999E-3</v>
      </c>
      <c r="U176">
        <v>2.4499999999999999E-3</v>
      </c>
      <c r="V176">
        <v>2.4499999999999999E-3</v>
      </c>
      <c r="W176">
        <v>5.2599999999999999E-3</v>
      </c>
      <c r="X176">
        <v>5.2599999999999999E-3</v>
      </c>
      <c r="Y176">
        <v>2.4499999999999999E-3</v>
      </c>
      <c r="Z176">
        <v>2.4499999999999999E-3</v>
      </c>
      <c r="AA176">
        <v>2.4499999999999999E-3</v>
      </c>
      <c r="AB176">
        <v>0.50050196078431364</v>
      </c>
      <c r="AC176">
        <v>6.2338943914094473</v>
      </c>
      <c r="AD176">
        <v>228.672</v>
      </c>
      <c r="AE176">
        <v>0.04</v>
      </c>
      <c r="AF176">
        <v>1247</v>
      </c>
      <c r="AG176">
        <v>3960</v>
      </c>
      <c r="AH176">
        <v>4375</v>
      </c>
      <c r="AI176">
        <v>4656</v>
      </c>
      <c r="AJ176" s="9">
        <f>(AF176-exterior_study!AF176)/exterior_study!AF176</f>
        <v>-3.3333333333333333E-2</v>
      </c>
      <c r="AK176" s="9">
        <f>(AG176-exterior_study!AG176)/exterior_study!AG176</f>
        <v>-5.4215428707905425E-2</v>
      </c>
      <c r="AL176" s="9">
        <f>(AH176-exterior_study!AH176)/exterior_study!AH176</f>
        <v>-2.6912811387900356E-2</v>
      </c>
      <c r="AM176" s="9">
        <f>(AI176-exterior_study!AI176)/exterior_study!AI176</f>
        <v>-2.5533696107157805E-2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3.82E-3</v>
      </c>
      <c r="Q177">
        <v>3.1900000000000001E-3</v>
      </c>
      <c r="R177">
        <v>6.5500000000000003E-3</v>
      </c>
      <c r="S177">
        <v>2.5400000000000002E-3</v>
      </c>
      <c r="T177">
        <v>2.4499999999999999E-3</v>
      </c>
      <c r="U177">
        <v>2.4499999999999999E-3</v>
      </c>
      <c r="V177">
        <v>2.4499999999999999E-3</v>
      </c>
      <c r="W177">
        <v>5.2599999999999999E-3</v>
      </c>
      <c r="X177">
        <v>5.2599999999999999E-3</v>
      </c>
      <c r="Y177">
        <v>2.4499999999999999E-3</v>
      </c>
      <c r="Z177">
        <v>2.4499999999999999E-3</v>
      </c>
      <c r="AA177">
        <v>2.4499999999999999E-3</v>
      </c>
      <c r="AB177">
        <v>0.50050196078431364</v>
      </c>
      <c r="AC177">
        <v>6.2338943914094473</v>
      </c>
      <c r="AD177">
        <v>228.672</v>
      </c>
      <c r="AE177">
        <v>4.4999999999999998E-2</v>
      </c>
      <c r="AF177">
        <v>1173</v>
      </c>
      <c r="AG177">
        <v>3529</v>
      </c>
      <c r="AH177">
        <v>3889</v>
      </c>
      <c r="AI177">
        <v>4139</v>
      </c>
      <c r="AJ177" s="9">
        <f>(AF177-exterior_study!AF177)/exterior_study!AF177</f>
        <v>-3.3772652388797363E-2</v>
      </c>
      <c r="AK177" s="9">
        <f>(AG177-exterior_study!AG177)/exterior_study!AG177</f>
        <v>-5.2363050483351235E-2</v>
      </c>
      <c r="AL177" s="9">
        <f>(AH177-exterior_study!AH177)/exterior_study!AH177</f>
        <v>-2.7020265198899173E-2</v>
      </c>
      <c r="AM177" s="9">
        <f>(AI177-exterior_study!AI177)/exterior_study!AI177</f>
        <v>-2.542971509300683E-2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3.82E-3</v>
      </c>
      <c r="Q178">
        <v>3.1900000000000001E-3</v>
      </c>
      <c r="R178">
        <v>6.5500000000000003E-3</v>
      </c>
      <c r="S178">
        <v>2.5400000000000002E-3</v>
      </c>
      <c r="T178">
        <v>2.4499999999999999E-3</v>
      </c>
      <c r="U178">
        <v>2.4499999999999999E-3</v>
      </c>
      <c r="V178">
        <v>2.4499999999999999E-3</v>
      </c>
      <c r="W178">
        <v>5.2599999999999999E-3</v>
      </c>
      <c r="X178">
        <v>5.2599999999999999E-3</v>
      </c>
      <c r="Y178">
        <v>2.4499999999999999E-3</v>
      </c>
      <c r="Z178">
        <v>2.4499999999999999E-3</v>
      </c>
      <c r="AA178">
        <v>2.4499999999999999E-3</v>
      </c>
      <c r="AB178">
        <v>0.50050196078431364</v>
      </c>
      <c r="AC178">
        <v>6.2338943914094473</v>
      </c>
      <c r="AD178">
        <v>228.672</v>
      </c>
      <c r="AE178">
        <v>0.05</v>
      </c>
      <c r="AF178">
        <v>1105</v>
      </c>
      <c r="AG178">
        <v>3182</v>
      </c>
      <c r="AH178">
        <v>3500</v>
      </c>
      <c r="AI178">
        <v>3725</v>
      </c>
      <c r="AJ178" s="9">
        <f>(AF178-exterior_study!AF178)/exterior_study!AF178</f>
        <v>-3.4934497816593885E-2</v>
      </c>
      <c r="AK178" s="9">
        <f>(AG178-exterior_study!AG178)/exterior_study!AG178</f>
        <v>-5.128205128205128E-2</v>
      </c>
      <c r="AL178" s="9">
        <f>(AH178-exterior_study!AH178)/exterior_study!AH178</f>
        <v>-2.6966916875173757E-2</v>
      </c>
      <c r="AM178" s="9">
        <f>(AI178-exterior_study!AI178)/exterior_study!AI178</f>
        <v>-2.5379382522239664E-2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3.82E-3</v>
      </c>
      <c r="Q179">
        <v>3.1900000000000001E-3</v>
      </c>
      <c r="R179">
        <v>6.5500000000000003E-3</v>
      </c>
      <c r="S179">
        <v>2.5400000000000002E-3</v>
      </c>
      <c r="T179">
        <v>2.4499999999999999E-3</v>
      </c>
      <c r="U179">
        <v>2.4499999999999999E-3</v>
      </c>
      <c r="V179">
        <v>2.4499999999999999E-3</v>
      </c>
      <c r="W179">
        <v>5.2599999999999999E-3</v>
      </c>
      <c r="X179">
        <v>5.2599999999999999E-3</v>
      </c>
      <c r="Y179">
        <v>2.4499999999999999E-3</v>
      </c>
      <c r="Z179">
        <v>2.4499999999999999E-3</v>
      </c>
      <c r="AA179">
        <v>2.4499999999999999E-3</v>
      </c>
      <c r="AB179">
        <v>0.50050196078431364</v>
      </c>
      <c r="AC179">
        <v>6.2338943914094473<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 <c r="AI179">
        <v>3386</v>
      </c>
      <c r="AJ179" s="9">
        <f>(AF179-exterior_study!AF179)/exterior_study!AF179</f>
        <v>-3.6044362292051754E-2</v>
      </c>
      <c r="AK179" s="9">
        <f>(AG179-exterior_study!AG179)/exterior_study!AG179</f>
        <v>-4.9836065573770495E-2</v>
      </c>
      <c r="AL179" s="9">
        <f>(AH179-exterior_study!AH179)/exterior_study!AH179</f>
        <v>-2.6911314984709479E-2</v>
      </c>
      <c r="AM179" s="9">
        <f>(AI179-exterior_study!AI179)/exterior_study!AI179</f>
        <v>-2.5611510791366907E-2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3.82E-3</v>
      </c>
      <c r="Q180">
        <v>3.1900000000000001E-3</v>
      </c>
      <c r="R180">
        <v>6.5500000000000003E-3</v>
      </c>
      <c r="S180">
        <v>2.5400000000000002E-3</v>
      </c>
      <c r="T180">
        <v>2.4499999999999999E-3</v>
      </c>
      <c r="U180">
        <v>2.4499999999999999E-3</v>
      </c>
      <c r="V180">
        <v>2.4499999999999999E-3</v>
      </c>
      <c r="W180">
        <v>5.2599999999999999E-3</v>
      </c>
      <c r="X180">
        <v>5.2599999999999999E-3</v>
      </c>
      <c r="Y180">
        <v>2.4499999999999999E-3</v>
      </c>
      <c r="Z180">
        <v>2.4499999999999999E-3</v>
      </c>
      <c r="AA180">
        <v>2.4499999999999999E-3</v>
      </c>
      <c r="AB180">
        <v>0.50050196078431364</v>
      </c>
      <c r="AC180">
        <v>6.2338943914094473</v>
      </c>
      <c r="AD180">
        <v>228.672</v>
      </c>
      <c r="AE180">
        <v>0.06</v>
      </c>
      <c r="AF180">
        <v>986</v>
      </c>
      <c r="AG180">
        <v>2660</v>
      </c>
      <c r="AH180">
        <v>2917</v>
      </c>
      <c r="AI180">
        <v>3104</v>
      </c>
      <c r="AJ180" s="9">
        <f>(AF180-exterior_study!AF180)/exterior_study!AF180</f>
        <v>-3.7109375E-2</v>
      </c>
      <c r="AK180" s="9">
        <f>(AG180-exterior_study!AG180)/exterior_study!AG180</f>
        <v>-4.8981051126206647E-2</v>
      </c>
      <c r="AL180" s="9">
        <f>(AH180-exterior_study!AH180)/exterior_study!AH180</f>
        <v>-2.7018012008005337E-2</v>
      </c>
      <c r="AM180" s="9">
        <f>(AI180-exterior_study!AI180)/exterior_study!AI180</f>
        <v>-2.543171114599686E-2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3.82E-3</v>
      </c>
      <c r="Q181">
        <v>3.1900000000000001E-3</v>
      </c>
      <c r="R181">
        <v>6.5500000000000003E-3</v>
      </c>
      <c r="S181">
        <v>2.5400000000000002E-3</v>
      </c>
      <c r="T181">
        <v>2.4499999999999999E-3</v>
      </c>
      <c r="U181">
        <v>2.4499999999999999E-3</v>
      </c>
      <c r="V181">
        <v>2.4499999999999999E-3</v>
      </c>
      <c r="W181">
        <v>5.2599999999999999E-3</v>
      </c>
      <c r="X181">
        <v>5.2599999999999999E-3</v>
      </c>
      <c r="Y181">
        <v>2.4499999999999999E-3</v>
      </c>
      <c r="Z181">
        <v>2.4499999999999999E-3</v>
      </c>
      <c r="AA181">
        <v>2.4499999999999999E-3</v>
      </c>
      <c r="AB181">
        <v>0.50050196078431364</v>
      </c>
      <c r="AC181">
        <v>6.2338943914094473</v>
      </c>
      <c r="AD181">
        <v>228.672</v>
      </c>
      <c r="AE181">
        <v>6.5000000000000002E-2</v>
      </c>
      <c r="AF181">
        <v>934</v>
      </c>
      <c r="AG181">
        <v>2460</v>
      </c>
      <c r="AH181">
        <v>2692</v>
      </c>
      <c r="AI181">
        <v>2865</v>
      </c>
      <c r="AJ181" s="9">
        <f>(AF181-exterior_study!AF181)/exterior_study!AF181</f>
        <v>-3.8105046343975282E-2</v>
      </c>
      <c r="AK181" s="9">
        <f>(AG181-exterior_study!AG181)/exterior_study!AG181</f>
        <v>-4.7987616099071206E-2</v>
      </c>
      <c r="AL181" s="9">
        <f>(AH181-exterior_study!AH181)/exterior_study!AH181</f>
        <v>-2.7105168052041922E-2</v>
      </c>
      <c r="AM181" s="9">
        <f>(AI181-exterior_study!AI181)/exterior_study!AI181</f>
        <v>-2.5510204081632654E-2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3.82E-3</v>
      </c>
      <c r="Q182">
        <v>3.1900000000000001E-3</v>
      </c>
      <c r="R182">
        <v>6.5500000000000003E-3</v>
      </c>
      <c r="S182">
        <v>2.5400000000000002E-3</v>
      </c>
      <c r="T182">
        <v>2.4499999999999999E-3</v>
      </c>
      <c r="U182">
        <v>2.4499999999999999E-3</v>
      </c>
      <c r="V182">
        <v>2.4499999999999999E-3</v>
      </c>
      <c r="W182">
        <v>5.2599999999999999E-3</v>
      </c>
      <c r="X182">
        <v>5.2599999999999999E-3</v>
      </c>
      <c r="Y182">
        <v>2.4499999999999999E-3</v>
      </c>
      <c r="Z182">
        <v>2.4499999999999999E-3</v>
      </c>
      <c r="AA182">
        <v>2.4499999999999999E-3</v>
      </c>
      <c r="AB182">
        <v>0.50050196078431364</v>
      </c>
      <c r="AC182">
        <v>6.2338943914094473</v>
      </c>
      <c r="AD182">
        <v>228.672</v>
      </c>
      <c r="AE182">
        <v>7.0000000000000007E-2</v>
      </c>
      <c r="AF182">
        <v>886</v>
      </c>
      <c r="AG182">
        <v>2286</v>
      </c>
      <c r="AH182">
        <v>2500</v>
      </c>
      <c r="AI182">
        <v>2661</v>
      </c>
      <c r="AJ182" s="9">
        <f>(AF182-exterior_study!AF182)/exterior_study!AF182</f>
        <v>-3.9045553145336226E-2</v>
      </c>
      <c r="AK182" s="9">
        <f>(AG182-exterior_study!AG182)/exterior_study!AG182</f>
        <v>-4.7102959566486038E-2</v>
      </c>
      <c r="AL182" s="9">
        <f>(AH182-exterior_study!AH182)/exterior_study!AH182</f>
        <v>-2.6858699883223043E-2</v>
      </c>
      <c r="AM182" s="9">
        <f>(AI182-exterior_study!AI182)/exterior_study!AI182</f>
        <v>-2.5274725274725275E-2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3.6099999999999999E-3</v>
      </c>
      <c r="Q183">
        <v>3.0000000000000001E-3</v>
      </c>
      <c r="R183">
        <v>6.1599999999999997E-3</v>
      </c>
      <c r="S183">
        <v>2.4399999999999999E-3</v>
      </c>
      <c r="T183">
        <v>2.4399999999999999E-3</v>
      </c>
      <c r="U183">
        <v>2.4399999999999999E-3</v>
      </c>
      <c r="V183">
        <v>2.4399999999999999E-3</v>
      </c>
      <c r="W183">
        <v>4.9800000000000001E-3</v>
      </c>
      <c r="X183">
        <v>4.9800000000000001E-3</v>
      </c>
      <c r="Y183">
        <v>2.4399999999999999E-3</v>
      </c>
      <c r="Z183">
        <v>2.4399999999999999E-3</v>
      </c>
      <c r="AA183">
        <v>2.4399999999999999E-3</v>
      </c>
      <c r="AB183">
        <v>0.52221643784466909</v>
      </c>
      <c r="AC183">
        <v>6.1559947038376794</v>
      </c>
      <c r="AD183">
        <v>243.072</v>
      </c>
      <c r="AE183">
        <v>0.03</v>
      </c>
      <c r="AF183">
        <v>1352</v>
      </c>
      <c r="AG183">
        <v>5070</v>
      </c>
      <c r="AH183">
        <v>5554</v>
      </c>
      <c r="AI183">
        <v>5906</v>
      </c>
      <c r="AJ183" s="9">
        <f>(AF183-exterior_study!AF183)/exterior_study!AF183</f>
        <v>-3.2904148783977114E-2</v>
      </c>
      <c r="AK183" s="9">
        <f>(AG183-exterior_study!AG183)/exterior_study!AG183</f>
        <v>-5.8670627552914967E-2</v>
      </c>
      <c r="AL183" s="9">
        <f>(AH183-exterior_study!AH183)/exterior_study!AH183</f>
        <v>-2.8851197761846477E-2</v>
      </c>
      <c r="AM183" s="9">
        <f>(AI183-exterior_study!AI183)/exterior_study!AI183</f>
        <v>-2.7338603425559948E-2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3.6099999999999999E-3</v>
      </c>
      <c r="Q184">
        <v>3.0000000000000001E-3</v>
      </c>
      <c r="R184">
        <v>6.1599999999999997E-3</v>
      </c>
      <c r="S184">
        <v>2.4399999999999999E-3</v>
      </c>
      <c r="T184">
        <v>2.4399999999999999E-3</v>
      </c>
      <c r="U184">
        <v>2.4399999999999999E-3</v>
      </c>
      <c r="V184">
        <v>2.4399999999999999E-3</v>
      </c>
      <c r="W184">
        <v>4.9800000000000001E-3</v>
      </c>
      <c r="X184">
        <v>4.9800000000000001E-3</v>
      </c>
      <c r="Y184">
        <v>2.4399999999999999E-3</v>
      </c>
      <c r="Z184">
        <v>2.4399999999999999E-3</v>
      </c>
      <c r="AA184">
        <v>2.4399999999999999E-3</v>
      </c>
      <c r="AB184">
        <v>0.52221643784466909</v>
      </c>
      <c r="AC184">
        <v>6.1559947038376794</v>
      </c>
      <c r="AD184">
        <v>243.072</v>
      </c>
      <c r="AE184">
        <v>3.5000000000000003E-2</v>
      </c>
      <c r="AF184">
        <v>1268</v>
      </c>
      <c r="AG184">
        <v>4356</v>
      </c>
      <c r="AH184">
        <v>4760</v>
      </c>
      <c r="AI184">
        <v>5063</v>
      </c>
      <c r="AJ184" s="9">
        <f>(AF184-exterior_study!AF184)/exterior_study!AF184</f>
        <v>-3.3536585365853661E-2</v>
      </c>
      <c r="AK184" s="9">
        <f>(AG184-exterior_study!AG184)/exterior_study!AG184</f>
        <v>-5.6530214424951264E-2</v>
      </c>
      <c r="AL184" s="9">
        <f>(AH184-exterior_study!AH184)/exterior_study!AH184</f>
        <v>-2.8967768257853937E-2</v>
      </c>
      <c r="AM184" s="9">
        <f>(AI184-exterior_study!AI184)/exterior_study!AI184</f>
        <v>-2.7094542659492699E-2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3.6099999999999999E-3</v>
      </c>
      <c r="Q185">
        <v>3.0000000000000001E-3</v>
      </c>
      <c r="R185">
        <v>6.1599999999999997E-3</v>
      </c>
      <c r="S185">
        <v>2.4399999999999999E-3</v>
      </c>
      <c r="T185">
        <v>2.4399999999999999E-3</v>
      </c>
      <c r="U185">
        <v>2.4399999999999999E-3</v>
      </c>
      <c r="V185">
        <v>2.4399999999999999E-3</v>
      </c>
      <c r="W185">
        <v>4.9800000000000001E-3</v>
      </c>
      <c r="X185">
        <v>4.9800000000000001E-3</v>
      </c>
      <c r="Y185">
        <v>2.4399999999999999E-3</v>
      </c>
      <c r="Z185">
        <v>2.4399999999999999E-3</v>
      </c>
      <c r="AA185">
        <v>2.4399999999999999E-3</v>
      </c>
      <c r="AB185">
        <v>0.52221643784466909</v>
      </c>
      <c r="AC185">
        <v>6.1559947038376794</v>
      </c>
      <c r="AD185">
        <v>243.072</v>
      </c>
      <c r="AE185">
        <v>0.04</v>
      </c>
      <c r="AF185">
        <v>1190</v>
      </c>
      <c r="AG185">
        <v>3819</v>
      </c>
      <c r="AH185">
        <v>4165</v>
      </c>
      <c r="AI185">
        <v>4430</v>
      </c>
      <c r="AJ185" s="9">
        <f>(AF185-exterior_study!AF185)/exterior_study!AF185</f>
        <v>-3.5656401944894653E-2</v>
      </c>
      <c r="AK185" s="9">
        <f>(AG185-exterior_study!AG185)/exterior_study!AG185</f>
        <v>-5.4702970297029703E-2</v>
      </c>
      <c r="AL185" s="9">
        <f>(AH185-exterior_study!AH185)/exterior_study!AH185</f>
        <v>-2.8911168104453253E-2</v>
      </c>
      <c r="AM185" s="9">
        <f>(AI185-exterior_study!AI185)/exterior_study!AI185</f>
        <v>-2.7228809837505488E-2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3.6099999999999999E-3</v>
      </c>
      <c r="Q186">
        <v>3.0000000000000001E-3</v>
      </c>
      <c r="R186">
        <v>6.1599999999999997E-3</v>
      </c>
      <c r="S186">
        <v>2.4399999999999999E-3</v>
      </c>
      <c r="T186">
        <v>2.4399999999999999E-3</v>
      </c>
      <c r="U186">
        <v>2.4399999999999999E-3</v>
      </c>
      <c r="V186">
        <v>2.4399999999999999E-3</v>
      </c>
      <c r="W186">
        <v>4.9800000000000001E-3</v>
      </c>
      <c r="X186">
        <v>4.9800000000000001E-3</v>
      </c>
      <c r="Y186">
        <v>2.4399999999999999E-3</v>
      </c>
      <c r="Z186">
        <v>2.4399999999999999E-3</v>
      </c>
      <c r="AA186">
        <v>2.4399999999999999E-3</v>
      </c>
      <c r="AB186">
        <v>0.52221643784466909</v>
      </c>
      <c r="AC186">
        <v>6.1559947038376794</v>
      </c>
      <c r="AD186">
        <v>243.072</v>
      </c>
      <c r="AE186">
        <v>4.4999999999999998E-2</v>
      </c>
      <c r="AF186">
        <v>1120</v>
      </c>
      <c r="AG186">
        <v>3400</v>
      </c>
      <c r="AH186">
        <v>3702</v>
      </c>
      <c r="AI186">
        <v>3938</v>
      </c>
      <c r="AJ186" s="9">
        <f>(AF186-exterior_study!AF186)/exterior_study!AF186</f>
        <v>-3.6973344797936368E-2</v>
      </c>
      <c r="AK186" s="9">
        <f>(AG186-exterior_study!AG186)/exterior_study!AG186</f>
        <v>-5.3188526872737396E-2</v>
      </c>
      <c r="AL186" s="9">
        <f>(AH186-exterior_study!AH186)/exterior_study!AH186</f>
        <v>-2.8856243441762856E-2</v>
      </c>
      <c r="AM186" s="9">
        <f>(AI186-exterior_study!AI186)/exterior_study!AI186</f>
        <v>-2.717391304347826E-2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3.6099999999999999E-3</v>
      </c>
      <c r="Q187">
        <v>3.0000000000000001E-3</v>
      </c>
      <c r="R187">
        <v>6.1599999999999997E-3</v>
      </c>
      <c r="S187">
        <v>2.4399999999999999E-3</v>
      </c>
      <c r="T187">
        <v>2.4399999999999999E-3</v>
      </c>
      <c r="U187">
        <v>2.4399999999999999E-3</v>
      </c>
      <c r="V187">
        <v>2.4399999999999999E-3</v>
      </c>
      <c r="W187">
        <v>4.9800000000000001E-3</v>
      </c>
      <c r="X187">
        <v>4.9800000000000001E-3</v>
      </c>
      <c r="Y187">
        <v>2.4399999999999999E-3</v>
      </c>
      <c r="Z187">
        <v>2.4399999999999999E-3</v>
      </c>
      <c r="AA187">
        <v>2.4399999999999999E-3</v>
      </c>
      <c r="AB187">
        <v>0.52221643784466909</v>
      </c>
      <c r="AC187">
        <v>6.1559947038376794</v>
      </c>
      <c r="AD187">
        <v>243.072</v>
      </c>
      <c r="AE187">
        <v>0.05</v>
      </c>
      <c r="AF187">
        <v>1056</v>
      </c>
      <c r="AG187">
        <v>3065</v>
      </c>
      <c r="AH187">
        <v>3332</v>
      </c>
      <c r="AI187">
        <v>3544</v>
      </c>
      <c r="AJ187" s="9">
        <f>(AF187-exterior_study!AF187)/exterior_study!AF187</f>
        <v>-3.7374658158614404E-2</v>
      </c>
      <c r="AK187" s="9">
        <f>(AG187-exterior_study!AG187)/exterior_study!AG187</f>
        <v>-5.1670792079207918E-2</v>
      </c>
      <c r="AL187" s="9">
        <f>(AH187-exterior_study!AH187)/exterior_study!AH187</f>
        <v>-2.88545613523754E-2</v>
      </c>
      <c r="AM187" s="9">
        <f>(AI187-exterior_study!AI187)/exterior_study!AI187</f>
        <v>-2.7175404886082898E-2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3.6099999999999999E-3</v>
      </c>
      <c r="Q188">
        <v>3.0000000000000001E-3</v>
      </c>
      <c r="R188">
        <v>6.1599999999999997E-3</v>
      </c>
      <c r="S188">
        <v>2.4399999999999999E-3</v>
      </c>
      <c r="T188">
        <v>2.4399999999999999E-3</v>
      </c>
      <c r="U188">
        <v>2.4399999999999999E-3</v>
      </c>
      <c r="V188">
        <v>2.4399999999999999E-3</v>
      </c>
      <c r="W188">
        <v>4.9800000000000001E-3</v>
      </c>
      <c r="X188">
        <v>4.9800000000000001E-3</v>
      </c>
      <c r="Y188">
        <v>2.4399999999999999E-3</v>
      </c>
      <c r="Z188">
        <v>2.4399999999999999E-3</v>
      </c>
      <c r="AA188">
        <v>2.4399999999999999E-3</v>
      </c>
      <c r="AB188">
        <v>0.52221643784466909</v>
      </c>
      <c r="AC188">
        <v>6.1559947038376794</v>
      </c>
      <c r="AD188">
        <v>243.072</v>
      </c>
      <c r="AE188">
        <v>5.5E-2</v>
      </c>
      <c r="AF188">
        <v>997</v>
      </c>
      <c r="AG188">
        <v>2790</v>
      </c>
      <c r="AH188">
        <v>3029</v>
      </c>
      <c r="AI188">
        <v>3222</v>
      </c>
      <c r="AJ188" s="9">
        <f>(AF188-exterior_study!AF188)/exterior_study!AF188</f>
        <v>-3.8572806171648988E-2</v>
      </c>
      <c r="AK188" s="9">
        <f>(AG188-exterior_study!AG188)/exterior_study!AG188</f>
        <v>-5.0374404356705239E-2</v>
      </c>
      <c r="AL188" s="9">
        <f>(AH188-exterior_study!AH188)/exterior_study!AH188</f>
        <v>-2.8855402372555305E-2</v>
      </c>
      <c r="AM188" s="9">
        <f>(AI188-exterior_study!AI188)/exterior_study!AI188</f>
        <v>-2.717391304347826E-2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3.6099999999999999E-3</v>
      </c>
      <c r="Q189">
        <v>3.0000000000000001E-3</v>
      </c>
      <c r="R189">
        <v>6.1599999999999997E-3</v>
      </c>
      <c r="S189">
        <v>2.4399999999999999E-3</v>
      </c>
      <c r="T189">
        <v>2.4399999999999999E-3</v>
      </c>
      <c r="U189">
        <v>2.4399999999999999E-3</v>
      </c>
      <c r="V189">
        <v>2.4399999999999999E-3</v>
      </c>
      <c r="W189">
        <v>4.9800000000000001E-3</v>
      </c>
      <c r="X189">
        <v>4.9800000000000001E-3</v>
      </c>
      <c r="Y189">
        <v>2.4399999999999999E-3</v>
      </c>
      <c r="Z189">
        <v>2.4399999999999999E-3</v>
      </c>
      <c r="AA189">
        <v>2.4399999999999999E-3</v>
      </c>
      <c r="AB189">
        <v>0.52221643784466909</v>
      </c>
      <c r="AC189">
        <v>6.1559947038376794</v>
      </c>
      <c r="AD189">
        <v>243.072</v>
      </c>
      <c r="AE189">
        <v>0.06</v>
      </c>
      <c r="AF189">
        <v>943</v>
      </c>
      <c r="AG189">
        <v>2559</v>
      </c>
      <c r="AH189">
        <v>2777</v>
      </c>
      <c r="AI189">
        <v>2953</v>
      </c>
      <c r="AJ189" s="9">
        <f>(AF189-exterior_study!AF189)/exterior_study!AF189</f>
        <v>-3.9714867617107942E-2</v>
      </c>
      <c r="AK189" s="9">
        <f>(AG189-exterior_study!AG189)/exterior_study!AG189</f>
        <v>-4.9758633494244336E-2</v>
      </c>
      <c r="AL189" s="9">
        <f>(AH189-exterior_study!AH189)/exterior_study!AH189</f>
        <v>-2.8681357117873382E-2</v>
      </c>
      <c r="AM189" s="9">
        <f>(AI189-exterior_study!AI189)/exterior_study!AI189</f>
        <v>-2.7338603425559948E-2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3.6099999999999999E-3</v>
      </c>
      <c r="Q190">
        <v>3.0000000000000001E-3</v>
      </c>
      <c r="R190">
        <v>6.1599999999999997E-3</v>
      </c>
      <c r="S190">
        <v>2.4399999999999999E-3</v>
      </c>
      <c r="T190">
        <v>2.4399999999999999E-3</v>
      </c>
      <c r="U190">
        <v>2.4399999999999999E-3</v>
      </c>
      <c r="V190">
        <v>2.4399999999999999E-3</v>
      </c>
      <c r="W190">
        <v>4.9800000000000001E-3</v>
      </c>
      <c r="X190">
        <v>4.9800000000000001E-3</v>
      </c>
      <c r="Y190">
        <v>2.4399999999999999E-3</v>
      </c>
      <c r="Z190">
        <v>2.4399999999999999E-3</v>
      </c>
      <c r="AA190">
        <v>2.4399999999999999E-3</v>
      </c>
      <c r="AB190">
        <v>0.52221643784466909</v>
      </c>
      <c r="AC190">
        <v>6.1559947038376794</v>
      </c>
      <c r="AD190">
        <v>243.072</v>
      </c>
      <c r="AE190">
        <v>6.5000000000000002E-2</v>
      </c>
      <c r="AF190">
        <v>894</v>
      </c>
      <c r="AG190">
        <v>2364</v>
      </c>
      <c r="AH190">
        <v>2563</v>
      </c>
      <c r="AI190">
        <v>2726</v>
      </c>
      <c r="AJ190" s="9">
        <f>(AF190-exterior_study!AF190)/exterior_study!AF190</f>
        <v>-4.07725321888412E-2</v>
      </c>
      <c r="AK190" s="9">
        <f>(AG190-exterior_study!AG190)/exterior_study!AG190</f>
        <v>-4.9074818986323411E-2</v>
      </c>
      <c r="AL190" s="9">
        <f>(AH190-exterior_study!AH190)/exterior_study!AH190</f>
        <v>-2.8798787419477074E-2</v>
      </c>
      <c r="AM190" s="9">
        <f>(AI190-exterior_study!AI190)/exterior_study!AI190</f>
        <v>-2.7123483226266953E-2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3.6099999999999999E-3</v>
      </c>
      <c r="Q191">
        <v>3.0000000000000001E-3</v>
      </c>
      <c r="R191">
        <v>6.1599999999999997E-3</v>
      </c>
      <c r="S191">
        <v>2.4399999999999999E-3</v>
      </c>
      <c r="T191">
        <v>2.4399999999999999E-3</v>
      </c>
      <c r="U191">
        <v>2.4399999999999999E-3</v>
      </c>
      <c r="V191">
        <v>2.4399999999999999E-3</v>
      </c>
      <c r="W191">
        <v>4.9800000000000001E-3</v>
      </c>
      <c r="X191">
        <v>4.9800000000000001E-3</v>
      </c>
      <c r="Y191">
        <v>2.4399999999999999E-3</v>
      </c>
      <c r="Z191">
        <v>2.4399999999999999E-3</v>
      </c>
      <c r="AA191">
        <v>2.4399999999999999E-3</v>
      </c>
      <c r="AB191">
        <v>0.52221643784466909</v>
      </c>
      <c r="AC191">
        <v>6.1559947038376794</v>
      </c>
      <c r="AD191">
        <v>243.072</v>
      </c>
      <c r="AE191">
        <v>7.0000000000000007E-2</v>
      </c>
      <c r="AF191">
        <v>848</v>
      </c>
      <c r="AG191">
        <v>2197</v>
      </c>
      <c r="AH191">
        <v>2380</v>
      </c>
      <c r="AI191">
        <v>2531</v>
      </c>
      <c r="AJ191" s="9">
        <f>(AF191-exterior_study!AF191)/exterior_study!AF191</f>
        <v>-4.1807909604519772E-2</v>
      </c>
      <c r="AK191" s="9">
        <f>(AG191-exterior_study!AG191)/exterior_study!AG191</f>
        <v>-4.8093587521663775E-2</v>
      </c>
      <c r="AL191" s="9">
        <f>(AH191-exterior_study!AH191)/exterior_study!AH191</f>
        <v>-2.8967768257853937E-2</v>
      </c>
      <c r="AM191" s="9">
        <f>(AI191-exterior_study!AI191)/exterior_study!AI191</f>
        <v>-2.7286702536510377E-2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3.5799999999999998E-3</v>
      </c>
      <c r="Q192">
        <v>2.98E-3</v>
      </c>
      <c r="R192">
        <v>6.1000000000000004E-3</v>
      </c>
      <c r="S192">
        <v>2.4399999999999999E-3</v>
      </c>
      <c r="T192">
        <v>2.4399999999999999E-3</v>
      </c>
      <c r="U192">
        <v>2.4399999999999999E-3</v>
      </c>
      <c r="V192">
        <v>2.4399999999999999E-3</v>
      </c>
      <c r="W192">
        <v>4.9100000000000003E-3</v>
      </c>
      <c r="X192">
        <v>4.9100000000000003E-3</v>
      </c>
      <c r="Y192">
        <v>2.4399999999999999E-3</v>
      </c>
      <c r="Z192">
        <v>2.4399999999999999E-3</v>
      </c>
      <c r="AA192">
        <v>2.4399999999999999E-3</v>
      </c>
      <c r="AB192">
        <v>0.52987599092371318</v>
      </c>
      <c r="AC192">
        <v>6.8537109299335244</v>
      </c>
      <c r="AD192">
        <v>243.072</v>
      </c>
      <c r="AE192">
        <v>0.03</v>
      </c>
      <c r="AF192">
        <v>1189</v>
      </c>
      <c r="AG192">
        <v>3751</v>
      </c>
      <c r="AH192">
        <v>4949</v>
      </c>
      <c r="AI192">
        <v>5300</v>
      </c>
      <c r="AJ192" s="9">
        <f>(AF192-exterior_study!AF192)/exterior_study!AF192</f>
        <v>-3.1758957654723127E-2</v>
      </c>
      <c r="AK192" s="9">
        <f>(AG192-exterior_study!AG192)/exterior_study!AG192</f>
        <v>-8.4004884004884012E-2</v>
      </c>
      <c r="AL192" s="9">
        <f>(AH192-exterior_study!AH192)/exterior_study!AH192</f>
        <v>-2.9227147901137701E-2</v>
      </c>
      <c r="AM192" s="9">
        <f>(AI192-exterior_study!AI192)/exterior_study!AI192</f>
        <v>-2.7344466874655901E-2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3.5799999999999998E-3</v>
      </c>
      <c r="Q193">
        <v>2.98E-3</v>
      </c>
      <c r="R193">
        <v>6.1000000000000004E-3</v>
      </c>
      <c r="S193">
        <v>2.4399999999999999E-3</v>
      </c>
      <c r="T193">
        <v>2.4399999999999999E-3</v>
      </c>
      <c r="U193">
        <v>2.4399999999999999E-3</v>
      </c>
      <c r="V193">
        <v>2.4399999999999999E-3</v>
      </c>
      <c r="W193">
        <v>4.9100000000000003E-3</v>
      </c>
      <c r="X193">
        <v>4.9100000000000003E-3</v>
      </c>
      <c r="Y193">
        <v>2.4399999999999999E-3</v>
      </c>
      <c r="Z193">
        <v>2.4399999999999999E-3</v>
      </c>
      <c r="AA193">
        <v>2.4399999999999999E-3</v>
      </c>
      <c r="AB193">
        <v>0.52987599092371318</v>
      </c>
      <c r="AC193">
        <v>6.8537109299335244</v>
      </c>
      <c r="AD193">
        <v>243.072</v>
      </c>
      <c r="AE193">
        <v>3.5000000000000003E-2</v>
      </c>
      <c r="AF193">
        <v>1108</v>
      </c>
      <c r="AG193">
        <v>3268</v>
      </c>
      <c r="AH193">
        <v>4242</v>
      </c>
      <c r="AI193">
        <v>4543</v>
      </c>
      <c r="AJ193" s="9">
        <f>(AF193-exterior_study!AF193)/exterior_study!AF193</f>
        <v>-3.4001743679163032E-2</v>
      </c>
      <c r="AK193" s="9">
        <f>(AG193-exterior_study!AG193)/exterior_study!AG193</f>
        <v>-7.969586032103633E-2</v>
      </c>
      <c r="AL193" s="9">
        <f>(AH193-exterior_study!AH193)/exterior_study!AH193</f>
        <v>-2.9068436713206684E-2</v>
      </c>
      <c r="AM193" s="9">
        <f>(AI193-exterior_study!AI193)/exterior_study!AI193</f>
        <v>-2.7403125669021623E-2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3.5799999999999998E-3</v>
      </c>
      <c r="Q194">
        <v>2.98E-3</v>
      </c>
      <c r="R194">
        <v>6.1000000000000004E-3</v>
      </c>
      <c r="S194">
        <v>2.4399999999999999E-3</v>
      </c>
      <c r="T194">
        <v>2.4399999999999999E-3</v>
      </c>
      <c r="U194">
        <v>2.4399999999999999E-3</v>
      </c>
      <c r="V194">
        <v>2.4399999999999999E-3</v>
      </c>
      <c r="W194">
        <v>4.9100000000000003E-3</v>
      </c>
      <c r="X194">
        <v>4.9100000000000003E-3</v>
      </c>
      <c r="Y194">
        <v>2.4399999999999999E-3</v>
      </c>
      <c r="Z194">
        <v>2.4399999999999999E-3</v>
      </c>
      <c r="AA194">
        <v>2.4399999999999999E-3</v>
      </c>
      <c r="AB194">
        <v>0.52987599092371318</v>
      </c>
      <c r="AC194">
        <v>6.8537109299335244</v>
      </c>
      <c r="AD194">
        <v>243.072</v>
      </c>
      <c r="AE194">
        <v>0.04</v>
      </c>
      <c r="AF194">
        <v>1035</v>
      </c>
      <c r="AG194">
        <v>2899</v>
      </c>
      <c r="AH194">
        <v>3712</v>
      </c>
      <c r="AI194">
        <v>3975</v>
      </c>
      <c r="AJ194" s="9">
        <f>(AF194-exterior_study!AF194)/exterior_study!AF194</f>
        <v>-3.5414725069897485E-2</v>
      </c>
      <c r="AK194" s="9">
        <f>(AG194-exterior_study!AG194)/exterior_study!AG194</f>
        <v>-7.6457470532016569E-2</v>
      </c>
      <c r="AL194" s="9">
        <f>(AH194-exterior_study!AH194)/exterior_study!AH194</f>
        <v>-2.9034789432382944E-2</v>
      </c>
      <c r="AM194" s="9">
        <f>(AI194-exterior_study!AI194)/exterior_study!AI194</f>
        <v>-2.7403963787619282E-2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3.5799999999999998E-3</v>
      </c>
      <c r="Q195">
        <v>2.98E-3</v>
      </c>
      <c r="R195">
        <v>6.1000000000000004E-3</v>
      </c>
      <c r="S195">
        <v>2.4399999999999999E-3</v>
      </c>
      <c r="T195">
        <v>2.4399999999999999E-3</v>
      </c>
      <c r="U195">
        <v>2.4399999999999999E-3</v>
      </c>
      <c r="V195">
        <v>2.4399999999999999E-3</v>
      </c>
      <c r="W195">
        <v>4.9100000000000003E-3</v>
      </c>
      <c r="X195">
        <v>4.9100000000000003E-3</v>
      </c>
      <c r="Y195">
        <v>2.4399999999999999E-3</v>
      </c>
      <c r="Z195">
        <v>2.4399999999999999E-3</v>
      </c>
      <c r="AA195">
        <v>2.4399999999999999E-3</v>
      </c>
      <c r="AB195">
        <v>0.52987599092371318</v>
      </c>
      <c r="AC195">
        <v>6.8537109299335244</v>
      </c>
      <c r="AD195">
        <v>243.072</v>
      </c>
      <c r="AE195">
        <v>4.4999999999999998E-2</v>
      </c>
      <c r="AF195">
        <v>969</v>
      </c>
      <c r="AG195">
        <v>2606</v>
      </c>
      <c r="AH195">
        <v>3300</v>
      </c>
      <c r="AI195">
        <v>3533</v>
      </c>
      <c r="AJ195" s="9">
        <f>(AF195-exterior_study!AF195)/exterior_study!AF195</f>
        <v>-3.6779324055666002E-2</v>
      </c>
      <c r="AK195" s="9">
        <f>(AG195-exterior_study!AG195)/exterior_study!AG195</f>
        <v>-7.3586917881265548E-2</v>
      </c>
      <c r="AL195" s="9">
        <f>(AH195-exterior_study!AH195)/exterior_study!AH195</f>
        <v>-2.8840494408475574E-2</v>
      </c>
      <c r="AM195" s="9">
        <f>(AI195-exterior_study!AI195)/exterior_study!AI195</f>
        <v>-2.7525461051472612E-2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3.5799999999999998E-3</v>
      </c>
      <c r="Q196">
        <v>2.98E-3</v>
      </c>
      <c r="R196">
        <v>6.1000000000000004E-3</v>
      </c>
      <c r="S196">
        <v>2.4399999999999999E-3</v>
      </c>
      <c r="T196">
        <v>2.4399999999999999E-3</v>
      </c>
      <c r="U196">
        <v>2.4399999999999999E-3</v>
      </c>
      <c r="V196">
        <v>2.4399999999999999E-3</v>
      </c>
      <c r="W196">
        <v>4.9100000000000003E-3</v>
      </c>
      <c r="X196">
        <v>4.9100000000000003E-3</v>
      </c>
      <c r="Y196">
        <v>2.4399999999999999E-3</v>
      </c>
      <c r="Z196">
        <v>2.4399999999999999E-3</v>
      </c>
      <c r="AA196">
        <v>2.4399999999999999E-3</v>
      </c>
      <c r="AB196">
        <v>0.52987599092371318</v>
      </c>
      <c r="AC196">
        <v>6.8537109299335244</v>
      </c>
      <c r="AD196">
        <v>243.072</v>
      </c>
      <c r="AE196">
        <v>0.05</v>
      </c>
      <c r="AF196">
        <v>910</v>
      </c>
      <c r="AG196">
        <v>2369</v>
      </c>
      <c r="AH196">
        <v>2970</v>
      </c>
      <c r="AI196">
        <v>3180</v>
      </c>
      <c r="AJ196" s="9">
        <f>(AF196-exterior_study!AF196)/exterior_study!AF196</f>
        <v>-3.7037037037037035E-2</v>
      </c>
      <c r="AK196" s="9">
        <f>(AG196-exterior_study!AG196)/exterior_study!AG196</f>
        <v>-7.0980392156862748E-2</v>
      </c>
      <c r="AL196" s="9">
        <f>(AH196-exterior_study!AH196)/exterior_study!AH196</f>
        <v>-2.9094475318731612E-2</v>
      </c>
      <c r="AM196" s="9">
        <f>(AI196-exterior_study!AI196)/exterior_study!AI196</f>
        <v>-2.7225451208320588E-2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3.5799999999999998E-3</v>
      </c>
      <c r="Q197">
        <v>2.98E-3</v>
      </c>
      <c r="R197">
        <v>6.1000000000000004E-3</v>
      </c>
      <c r="S197">
        <v>2.4399999999999999E-3</v>
      </c>
      <c r="T197">
        <v>2.4399999999999999E-3</v>
      </c>
      <c r="U197">
        <v>2.4399999999999999E-3</v>
      </c>
      <c r="V197">
        <v>2.4399999999999999E-3</v>
      </c>
      <c r="W197">
        <v>4.9100000000000003E-3</v>
      </c>
      <c r="X197">
        <v>4.9100000000000003E-3</v>
      </c>
      <c r="Y197">
        <v>2.4399999999999999E-3</v>
      </c>
      <c r="Z197">
        <v>2.4399999999999999E-3</v>
      </c>
      <c r="AA197">
        <v>2.4399999999999999E-3</v>
      </c>
      <c r="AB197">
        <v>0.52987599092371318</v>
      </c>
      <c r="AC197">
        <v>6.8537109299335244</v>
      </c>
      <c r="AD197">
        <v>243.072</v>
      </c>
      <c r="AE197">
        <v>5.5E-2</v>
      </c>
      <c r="AF197">
        <v>855</v>
      </c>
      <c r="AG197">
        <v>2171</v>
      </c>
      <c r="AH197">
        <v>2700</v>
      </c>
      <c r="AI197">
        <v>2891</v>
      </c>
      <c r="AJ197" s="9">
        <f>(AF197-exterior_study!AF197)/exterior_study!AF197</f>
        <v>-3.8245219347581551E-2</v>
      </c>
      <c r="AK197" s="9">
        <f>(AG197-exterior_study!AG197)/exterior_study!AG197</f>
        <v>-6.9438491213030432E-2</v>
      </c>
      <c r="AL197" s="9">
        <f>(AH197-exterior_study!AH197)/exterior_study!AH197</f>
        <v>-2.8776978417266189E-2</v>
      </c>
      <c r="AM197" s="9">
        <f>(AI197-exterior_study!AI197)/exterior_study!AI197</f>
        <v>-2.7254374158815611E-2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3.5799999999999998E-3</v>
      </c>
      <c r="Q198">
        <v>2.98E-3</v>
      </c>
      <c r="R198">
        <v>6.1000000000000004E-3</v>
      </c>
      <c r="S198">
        <v>2.4399999999999999E-3</v>
      </c>
      <c r="T198">
        <v>2.4399999999999999E-3</v>
      </c>
      <c r="U198">
        <v>2.4399999999999999E-3</v>
      </c>
      <c r="V198">
        <v>2.4399999999999999E-3</v>
      </c>
      <c r="W198">
        <v>4.9100000000000003E-3</v>
      </c>
      <c r="X198">
        <v>4.9100000000000003E-3</v>
      </c>
      <c r="Y198">
        <v>2.4399999999999999E-3</v>
      </c>
      <c r="Z198">
        <v>2.4399999999999999E-3</v>
      </c>
      <c r="AA198">
        <v>2.4399999999999999E-3</v>
      </c>
      <c r="AB198">
        <v>0.52987599092371318</v>
      </c>
      <c r="AC198">
        <v>6.8537109299335244</v>
      </c>
      <c r="AD198">
        <v>243.072</v>
      </c>
      <c r="AE198">
        <v>0.06</v>
      </c>
      <c r="AF198">
        <v>806</v>
      </c>
      <c r="AG198">
        <v>2004</v>
      </c>
      <c r="AH198">
        <v>2475</v>
      </c>
      <c r="AI198">
        <v>2650</v>
      </c>
      <c r="AJ198" s="9">
        <f>(AF198-exterior_study!AF198)/exterior_study!AF198</f>
        <v>-3.9332538736591177E-2</v>
      </c>
      <c r="AK198" s="9">
        <f>(AG198-exterior_study!AG198)/exterior_study!AG198</f>
        <v>-6.747324336900884E-2</v>
      </c>
      <c r="AL198" s="9">
        <f>(AH198-exterior_study!AH198)/exterior_study!AH198</f>
        <v>-2.9030992546096507E-2</v>
      </c>
      <c r="AM198" s="9">
        <f>(AI198-exterior_study!AI198)/exterior_study!AI198</f>
        <v>-2.7522935779816515E-2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3.5799999999999998E-3</v>
      </c>
      <c r="Q199">
        <v>2.98E-3</v>
      </c>
      <c r="R199">
        <v>6.1000000000000004E-3</v>
      </c>
      <c r="S199">
        <v>2.4399999999999999E-3</v>
      </c>
      <c r="T199">
        <v>2.4399999999999999E-3</v>
      </c>
      <c r="U199">
        <v>2.4399999999999999E-3</v>
      </c>
      <c r="V199">
        <v>2.4399999999999999E-3</v>
      </c>
      <c r="W199">
        <v>4.9100000000000003E-3</v>
      </c>
      <c r="X199">
        <v>4.9100000000000003E-3</v>
      </c>
      <c r="Y199">
        <v>2.4399999999999999E-3</v>
      </c>
      <c r="Z199">
        <v>2.4399999999999999E-3</v>
      </c>
      <c r="AA199">
        <v>2.4399999999999999E-3</v>
      </c>
      <c r="AB199">
        <v>0.52987599092371318</v>
      </c>
      <c r="AC199">
        <v>6.8537109299335244</v>
      </c>
      <c r="AD199">
        <v>243.072</v>
      </c>
      <c r="AE199">
        <v>6.5000000000000002E-2</v>
      </c>
      <c r="AF199">
        <v>761</v>
      </c>
      <c r="AG199">
        <v>1861</v>
      </c>
      <c r="AH199">
        <v>2284</v>
      </c>
      <c r="AI199">
        <v>2446</v>
      </c>
      <c r="AJ199" s="9">
        <f>(AF199-exterior_study!AF199)/exterior_study!AF199</f>
        <v>-4.0353089533417402E-2</v>
      </c>
      <c r="AK199" s="9">
        <f>(AG199-exterior_study!AG199)/exterior_study!AG199</f>
        <v>-6.576305220883534E-2</v>
      </c>
      <c r="AL199" s="9">
        <f>(AH199-exterior_study!AH199)/exterior_study!AH199</f>
        <v>-2.9324266893327667E-2</v>
      </c>
      <c r="AM199" s="9">
        <f>(AI199-exterior_study!AI199)/exterior_study!AI199</f>
        <v>-2.7435387673956261E-2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3.5799999999999998E-3</v>
      </c>
      <c r="Q200">
        <v>2.98E-3</v>
      </c>
      <c r="R200">
        <v>6.1000000000000004E-3</v>
      </c>
      <c r="S200">
        <v>2.4399999999999999E-3</v>
      </c>
      <c r="T200">
        <v>2.4399999999999999E-3</v>
      </c>
      <c r="U200">
        <v>2.4399999999999999E-3</v>
      </c>
      <c r="V200">
        <v>2.4399999999999999E-3</v>
      </c>
      <c r="W200">
        <v>4.9100000000000003E-3</v>
      </c>
      <c r="X200">
        <v>4.9100000000000003E-3</v>
      </c>
      <c r="Y200">
        <v>2.4399999999999999E-3</v>
      </c>
      <c r="Z200">
        <v>2.4399999999999999E-3</v>
      </c>
      <c r="AA200">
        <v>2.4399999999999999E-3</v>
      </c>
      <c r="AB200">
        <v>0.52987599092371318</v>
      </c>
      <c r="AC200">
        <v>6.8537109299335244</v>
      </c>
      <c r="AD200">
        <v>243.072</v>
      </c>
      <c r="AE200">
        <v>7.0000000000000007E-2</v>
      </c>
      <c r="AF200">
        <v>720</v>
      </c>
      <c r="AG200">
        <v>1737</v>
      </c>
      <c r="AH200">
        <v>2121</v>
      </c>
      <c r="AI200">
        <v>2272</v>
      </c>
      <c r="AJ200" s="9">
        <f>(AF200-exterior_study!AF200)/exterior_study!AF200</f>
        <v>-4.1278295605858856E-2</v>
      </c>
      <c r="AK200" s="9">
        <f>(AG200-exterior_study!AG200)/exterior_study!AG200</f>
        <v>-6.4620355411954766E-2</v>
      </c>
      <c r="AL200" s="9">
        <f>(AH200-exterior_study!AH200)/exterior_study!AH200</f>
        <v>-2.9290617848970253E-2</v>
      </c>
      <c r="AM200" s="9">
        <f>(AI200-exterior_study!AI200)/exterior_study!AI200</f>
        <v>-2.6980728051391862E-2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3.5400000000000002E-3</v>
      </c>
      <c r="Q201">
        <v>2.9399999999999999E-3</v>
      </c>
      <c r="R201">
        <v>6.0400000000000002E-3</v>
      </c>
      <c r="S201">
        <v>2.4399999999999999E-3</v>
      </c>
      <c r="T201">
        <v>2.4399999999999999E-3</v>
      </c>
      <c r="U201">
        <v>2.4399999999999999E-3</v>
      </c>
      <c r="V201">
        <v>2.4399999999999999E-3</v>
      </c>
      <c r="W201">
        <v>4.8599999999999997E-3</v>
      </c>
      <c r="X201">
        <v>4.8599999999999997E-3</v>
      </c>
      <c r="Y201">
        <v>2.4399999999999999E-3</v>
      </c>
      <c r="Z201">
        <v>2.4399999999999999E-3</v>
      </c>
      <c r="AA201">
        <v>2.4399999999999999E-3</v>
      </c>
      <c r="AB201">
        <v>0.53948759191176465</v>
      </c>
      <c r="AC201">
        <v>6.9155924664364683</v>
      </c>
      <c r="AD201">
        <v>243.072</v>
      </c>
      <c r="AE201">
        <v>0.03</v>
      </c>
      <c r="AF201">
        <v>1174</v>
      </c>
      <c r="AG201">
        <v>3617</v>
      </c>
      <c r="AH201">
        <v>4893</v>
      </c>
      <c r="AI201">
        <v>5244</v>
      </c>
      <c r="AJ201" s="9">
        <f>(AF201-exterior_study!AF201)/exterior_study!AF201</f>
        <v>-3.3744855967078193E-2</v>
      </c>
      <c r="AK201" s="9">
        <f>(AG201-exterior_study!AG201)/exterior_study!AG201</f>
        <v>-9.1434312986686764E-2</v>
      </c>
      <c r="AL201" s="9">
        <f>(AH201-exterior_study!AH201)/exterior_study!AH201</f>
        <v>-3.0513176144244106E-2</v>
      </c>
      <c r="AM201" s="9">
        <f>(AI201-exterior_study!AI201)/exterior_study!AI201</f>
        <v>-2.8709020188923875E-2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3.5400000000000002E-3</v>
      </c>
      <c r="Q202">
        <v>2.9399999999999999E-3</v>
      </c>
      <c r="R202">
        <v>6.0400000000000002E-3</v>
      </c>
      <c r="S202">
        <v>2.4399999999999999E-3</v>
      </c>
      <c r="T202">
        <v>2.4399999999999999E-3</v>
      </c>
      <c r="U202">
        <v>2.4399999999999999E-3</v>
      </c>
      <c r="V202">
        <v>2.4399999999999999E-3</v>
      </c>
      <c r="W202">
        <v>4.8599999999999997E-3</v>
      </c>
      <c r="X202">
        <v>4.8599999999999997E-3</v>
      </c>
      <c r="Y202">
        <v>2.4399999999999999E-3</v>
      </c>
      <c r="Z202">
        <v>2.4399999999999999E-3</v>
      </c>
      <c r="AA202">
        <v>2.4399999999999999E-3</v>
      </c>
      <c r="AB202">
        <v>0.53948759191176465</v>
      </c>
      <c r="AC202">
        <v>6.9155924664364683</v>
      </c>
      <c r="AD202">
        <v>243.072</v>
      </c>
      <c r="AE202">
        <v>3.5000000000000003E-2</v>
      </c>
      <c r="AF202">
        <v>1094</v>
      </c>
      <c r="AG202">
        <v>3157</v>
      </c>
      <c r="AH202">
        <v>4194</v>
      </c>
      <c r="AI202">
        <v>4495</v>
      </c>
      <c r="AJ202" s="9">
        <f>(AF202-exterior_study!AF202)/exterior_study!AF202</f>
        <v>-3.5273368606701938E-2</v>
      </c>
      <c r="AK202" s="9">
        <f>(AG202-exterior_study!AG202)/exterior_study!AG202</f>
        <v>-8.6780445472953424E-2</v>
      </c>
      <c r="AL202" s="9">
        <f>(AH202-exterior_study!AH202)/exterior_study!AH202</f>
        <v>-3.0513176144244106E-2</v>
      </c>
      <c r="AM202" s="9">
        <f>(AI202-exterior_study!AI202)/exterior_study!AI202</f>
        <v>-2.8738115816767502E-2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3.5400000000000002E-3</v>
      </c>
      <c r="Q203">
        <v>2.9399999999999999E-3</v>
      </c>
      <c r="R203">
        <v>6.0400000000000002E-3</v>
      </c>
      <c r="S203">
        <v>2.4399999999999999E-3</v>
      </c>
      <c r="T203">
        <v>2.4399999999999999E-3</v>
      </c>
      <c r="U203">
        <v>2.4399999999999999E-3</v>
      </c>
      <c r="V203">
        <v>2.4399999999999999E-3</v>
      </c>
      <c r="W203">
        <v>4.8599999999999997E-3</v>
      </c>
      <c r="X203">
        <v>4.8599999999999997E-3</v>
      </c>
      <c r="Y203">
        <v>2.4399999999999999E-3</v>
      </c>
      <c r="Z203">
        <v>2.4399999999999999E-3</v>
      </c>
      <c r="AA203">
        <v>2.4399999999999999E-3</v>
      </c>
      <c r="AB203">
        <v>0.53948759191176465</v>
      </c>
      <c r="AC203">
        <v>6.9155924664364683</v>
      </c>
      <c r="AD203">
        <v>243.072</v>
      </c>
      <c r="AE203">
        <v>0.04</v>
      </c>
      <c r="AF203">
        <v>1021</v>
      </c>
      <c r="AG203">
        <v>2805</v>
      </c>
      <c r="AH203">
        <v>3670</v>
      </c>
      <c r="AI203">
        <v>3933</v>
      </c>
      <c r="AJ203" s="9">
        <f>(AF203-exterior_study!AF203)/exterior_study!AF203</f>
        <v>-3.6792452830188678E-2</v>
      </c>
      <c r="AK203" s="9">
        <f>(AG203-exterior_study!AG203)/exterior_study!AG203</f>
        <v>-8.3033671134357639E-2</v>
      </c>
      <c r="AL203" s="9">
        <f>(AH203-exterior_study!AH203)/exterior_study!AH203</f>
        <v>-3.0639197041732701E-2</v>
      </c>
      <c r="AM203" s="9">
        <f>(AI203-exterior_study!AI203)/exterior_study!AI203</f>
        <v>-2.8649049147937762E-2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3.5400000000000002E-3</v>
      </c>
      <c r="Q204">
        <v>2.9399999999999999E-3</v>
      </c>
      <c r="R204">
        <v>6.0400000000000002E-3</v>
      </c>
      <c r="S204">
        <v>2.4399999999999999E-3</v>
      </c>
      <c r="T204">
        <v>2.4399999999999999E-3</v>
      </c>
      <c r="U204">
        <v>2.4399999999999999E-3</v>
      </c>
      <c r="V204">
        <v>2.4399999999999999E-3</v>
      </c>
      <c r="W204">
        <v>4.8599999999999997E-3</v>
      </c>
      <c r="X204">
        <v>4.8599999999999997E-3</v>
      </c>
      <c r="Y204">
        <v>2.4399999999999999E-3</v>
      </c>
      <c r="Z204">
        <v>2.4399999999999999E-3</v>
      </c>
      <c r="AA204">
        <v>2.4399999999999999E-3</v>
      </c>
      <c r="AB204">
        <v>0.53948759191176465</v>
      </c>
      <c r="AC204">
        <v>6.9155924664364683</v>
      </c>
      <c r="AD204">
        <v>243.072</v>
      </c>
      <c r="AE204">
        <v>4.4999999999999998E-2</v>
      </c>
      <c r="AF204">
        <v>956</v>
      </c>
      <c r="AG204">
        <v>2526</v>
      </c>
      <c r="AH204">
        <v>3262</v>
      </c>
      <c r="AI204">
        <v>3496</v>
      </c>
      <c r="AJ204" s="9">
        <f>(AF204-exterior_study!AF204)/exterior_study!AF204</f>
        <v>-3.726082578046324E-2</v>
      </c>
      <c r="AK204" s="9">
        <f>(AG204-exterior_study!AG204)/exterior_study!AG204</f>
        <v>-7.9446064139941694E-2</v>
      </c>
      <c r="AL204" s="9">
        <f>(AH204-exterior_study!AH204)/exterior_study!AH204</f>
        <v>-3.0609212481426448E-2</v>
      </c>
      <c r="AM204" s="9">
        <f>(AI204-exterior_study!AI204)/exterior_study!AI204</f>
        <v>-2.8619060850236178E-2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3.5400000000000002E-3</v>
      </c>
      <c r="Q205">
        <v>2.9399999999999999E-3</v>
      </c>
      <c r="R205">
        <v>6.0400000000000002E-3</v>
      </c>
      <c r="S205">
        <v>2.4399999999999999E-3</v>
      </c>
      <c r="T205">
        <v>2.4399999999999999E-3</v>
      </c>
      <c r="U205">
        <v>2.4399999999999999E-3</v>
      </c>
      <c r="V205">
        <v>2.4399999999999999E-3</v>
      </c>
      <c r="W205">
        <v>4.8599999999999997E-3</v>
      </c>
      <c r="X205">
        <v>4.8599999999999997E-3</v>
      </c>
      <c r="Y205">
        <v>2.4399999999999999E-3</v>
      </c>
      <c r="Z205">
        <v>2.4399999999999999E-3</v>
      </c>
      <c r="AA205">
        <v>2.4399999999999999E-3</v>
      </c>
      <c r="AB205">
        <v>0.53948759191176465</v>
      </c>
      <c r="AC205">
        <v>6.9155924664364683</v>
      </c>
      <c r="AD205">
        <v>243.072</v>
      </c>
      <c r="AE205">
        <v>0.05</v>
      </c>
      <c r="AF205">
        <v>897</v>
      </c>
      <c r="AG205">
        <v>2298</v>
      </c>
      <c r="AH205">
        <v>2936</v>
      </c>
      <c r="AI205">
        <v>3146</v>
      </c>
      <c r="AJ205" s="9">
        <f>(AF205-exterior_study!AF205)/exterior_study!AF205</f>
        <v>-3.8585209003215437E-2</v>
      </c>
      <c r="AK205" s="9">
        <f>(AG205-exterior_study!AG205)/exterior_study!AG205</f>
        <v>-7.7108433734939766E-2</v>
      </c>
      <c r="AL205" s="9">
        <f>(AH205-exterior_study!AH205)/exterior_study!AH205</f>
        <v>-3.0383091149273449E-2</v>
      </c>
      <c r="AM205" s="9">
        <f>(AI205-exterior_study!AI205)/exterior_study!AI205</f>
        <v>-2.8712565606668725E-2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3.5400000000000002E-3</v>
      </c>
      <c r="Q206">
        <v>2.9399999999999999E-3</v>
      </c>
      <c r="R206">
        <v>6.0400000000000002E-3</v>
      </c>
      <c r="S206">
        <v>2.4399999999999999E-3</v>
      </c>
      <c r="T206">
        <v>2.4399999999999999E-3</v>
      </c>
      <c r="U206">
        <v>2.4399999999999999E-3</v>
      </c>
      <c r="V206">
        <v>2.4399999999999999E-3</v>
      </c>
      <c r="W206">
        <v>4.8599999999999997E-3</v>
      </c>
      <c r="X206">
        <v>4.8599999999999997E-3</v>
      </c>
      <c r="Y206">
        <v>2.4399999999999999E-3</v>
      </c>
      <c r="Z206">
        <v>2.4399999999999999E-3</v>
      </c>
      <c r="AA206">
        <v>2.4399999999999999E-3</v>
      </c>
      <c r="AB206">
        <v>0.53948759191176465</v>
      </c>
      <c r="AC206">
        <v>6.9155924664364683</v>
      </c>
      <c r="AD206">
        <v>243.072</v>
      </c>
      <c r="AE206">
        <v>5.5E-2</v>
      </c>
      <c r="AF206">
        <v>843</v>
      </c>
      <c r="AG206">
        <v>2109</v>
      </c>
      <c r="AH206">
        <v>2669</v>
      </c>
      <c r="AI206">
        <v>2860</v>
      </c>
      <c r="AJ206" s="9">
        <f>(AF206-exterior_study!AF206)/exterior_study!AF206</f>
        <v>-3.9863325740318908E-2</v>
      </c>
      <c r="AK206" s="9">
        <f>(AG206-exterior_study!AG206)/exterior_study!AG206</f>
        <v>-7.4594120228170246E-2</v>
      </c>
      <c r="AL206" s="9">
        <f>(AH206-exterior_study!AH206)/exterior_study!AH206</f>
        <v>-3.0512168543407193E-2</v>
      </c>
      <c r="AM206" s="9">
        <f>(AI206-exterior_study!AI206)/exterior_study!AI206</f>
        <v>-2.8862478777589132E-2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3.5400000000000002E-3</v>
      </c>
      <c r="Q207">
        <v>2.9399999999999999E-3</v>
      </c>
      <c r="R207">
        <v>6.0400000000000002E-3</v>
      </c>
      <c r="S207">
        <v>2.4399999999999999E-3</v>
      </c>
      <c r="T207">
        <v>2.4399999999999999E-3</v>
      </c>
      <c r="U207">
        <v>2.4399999999999999E-3</v>
      </c>
      <c r="V207">
        <v>2.4399999999999999E-3</v>
      </c>
      <c r="W207">
        <v>4.8599999999999997E-3</v>
      </c>
      <c r="X207">
        <v>4.8599999999999997E-3</v>
      </c>
      <c r="Y207">
        <v>2.4399999999999999E-3</v>
      </c>
      <c r="Z207">
        <v>2.4399999999999999E-3</v>
      </c>
      <c r="AA207">
        <v>2.4399999999999999E-3</v>
      </c>
      <c r="AB207">
        <v>0.53948759191176465</v>
      </c>
      <c r="AC207">
        <v>6.9155924664364683</v>
      </c>
      <c r="AD207">
        <v>243.072</v>
      </c>
      <c r="AE207">
        <v>0.06</v>
      </c>
      <c r="AF207">
        <v>794</v>
      </c>
      <c r="AG207">
        <v>1948</v>
      </c>
      <c r="AH207">
        <v>2447</v>
      </c>
      <c r="AI207">
        <v>2622</v>
      </c>
      <c r="AJ207" s="9">
        <f>(AF207-exterior_study!AF207)/exterior_study!AF207</f>
        <v>-4.1062801932367152E-2</v>
      </c>
      <c r="AK207" s="9">
        <f>(AG207-exterior_study!AG207)/exterior_study!AG207</f>
        <v>-7.2822465492622557E-2</v>
      </c>
      <c r="AL207" s="9">
        <f>(AH207-exterior_study!AH207)/exterior_study!AH207</f>
        <v>-3.0507131537242473E-2</v>
      </c>
      <c r="AM207" s="9">
        <f>(AI207-exterior_study!AI207)/exterior_study!AI207</f>
        <v>-2.8529084846239349E-2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3.5400000000000002E-3</v>
      </c>
      <c r="Q208">
        <v>2.9399999999999999E-3</v>
      </c>
      <c r="R208">
        <v>6.0400000000000002E-3</v>
      </c>
      <c r="S208">
        <v>2.4399999999999999E-3</v>
      </c>
      <c r="T208">
        <v>2.4399999999999999E-3</v>
      </c>
      <c r="U208">
        <v>2.4399999999999999E-3</v>
      </c>
      <c r="V208">
        <v>2.4399999999999999E-3</v>
      </c>
      <c r="W208">
        <v>4.8599999999999997E-3</v>
      </c>
      <c r="X208">
        <v>4.8599999999999997E-3</v>
      </c>
      <c r="Y208">
        <v>2.4399999999999999E-3</v>
      </c>
      <c r="Z208">
        <v>2.4399999999999999E-3</v>
      </c>
      <c r="AA208">
        <v>2.4399999999999999E-3</v>
      </c>
      <c r="AB208">
        <v>0.53948759191176465</v>
      </c>
      <c r="AC208">
        <v>6.9155924664364683</v>
      </c>
      <c r="AD208">
        <v>243.072</v>
      </c>
      <c r="AE208">
        <v>6.5000000000000002E-2</v>
      </c>
      <c r="AF208">
        <v>749</v>
      </c>
      <c r="AG208">
        <v>1810</v>
      </c>
      <c r="AH208">
        <v>2258</v>
      </c>
      <c r="AI208">
        <v>2420</v>
      </c>
      <c r="AJ208" s="9">
        <f>(AF208-exterior_study!AF208)/exterior_study!AF208</f>
        <v>-4.2199488491048591E-2</v>
      </c>
      <c r="AK208" s="9">
        <f>(AG208-exterior_study!AG208)/exterior_study!AG208</f>
        <v>-7.0841889117043116E-2</v>
      </c>
      <c r="AL208" s="9">
        <f>(AH208-exterior_study!AH208)/exterior_study!AH208</f>
        <v>-3.0901287553648068E-2</v>
      </c>
      <c r="AM208" s="9">
        <f>(AI208-exterior_study!AI208)/exterior_study!AI208</f>
        <v>-2.8892455858747994E-2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3.5400000000000002E-3</v>
      </c>
      <c r="Q209">
        <v>2.9399999999999999E-3</v>
      </c>
      <c r="R209">
        <v>6.0400000000000002E-3</v>
      </c>
      <c r="S209">
        <v>2.4399999999999999E-3</v>
      </c>
      <c r="T209">
        <v>2.4399999999999999E-3</v>
      </c>
      <c r="U209">
        <v>2.4399999999999999E-3</v>
      </c>
      <c r="V209">
        <v>2.4399999999999999E-3</v>
      </c>
      <c r="W209">
        <v>4.8599999999999997E-3</v>
      </c>
      <c r="X209">
        <v>4.8599999999999997E-3</v>
      </c>
      <c r="Y209">
        <v>2.4399999999999999E-3</v>
      </c>
      <c r="Z209">
        <v>2.4399999999999999E-3</v>
      </c>
      <c r="AA209">
        <v>2.4399999999999999E-3</v>
      </c>
      <c r="AB209">
        <v>0.53948759191176465</v>
      </c>
      <c r="AC209">
        <v>6.9155924664364683</v>
      </c>
      <c r="AD209">
        <v>243.072</v>
      </c>
      <c r="AE209">
        <v>7.0000000000000007E-2</v>
      </c>
      <c r="AF209">
        <v>709</v>
      </c>
      <c r="AG209">
        <v>1690</v>
      </c>
      <c r="AH209">
        <v>2097</v>
      </c>
      <c r="AI209">
        <v>2247</v>
      </c>
      <c r="AJ209" s="9">
        <f>(AF209-exterior_study!AF209)/exterior_study!AF209</f>
        <v>-4.1891891891891894E-2</v>
      </c>
      <c r="AK209" s="9">
        <f>(AG209-exterior_study!AG209)/exterior_study!AG209</f>
        <v>-6.9895432030820034E-2</v>
      </c>
      <c r="AL209" s="9">
        <f>(AH209-exterior_study!AH209)/exterior_study!AH209</f>
        <v>-3.0513176144244106E-2</v>
      </c>
      <c r="AM209" s="9">
        <f>(AI209-exterior_study!AI209)/exterior_study!AI209</f>
        <v>-2.895419187554019E-2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3.5000000000000001E-3</v>
      </c>
      <c r="Q210">
        <v>2.9099999999999998E-3</v>
      </c>
      <c r="R210">
        <v>5.9699999999999996E-3</v>
      </c>
      <c r="S210">
        <v>2.4399999999999999E-3</v>
      </c>
      <c r="T210">
        <v>2.4399999999999999E-3</v>
      </c>
      <c r="U210">
        <v>2.4399999999999999E-3</v>
      </c>
      <c r="V210">
        <v>2.4399999999999999E-3</v>
      </c>
      <c r="W210">
        <v>4.7999999999999996E-3</v>
      </c>
      <c r="X210">
        <v>4.7999999999999996E-3</v>
      </c>
      <c r="Y210">
        <v>2.4399999999999999E-3</v>
      </c>
      <c r="Z210">
        <v>2.4399999999999999E-3</v>
      </c>
      <c r="AA210">
        <v>2.4399999999999999E-3</v>
      </c>
      <c r="AB210">
        <v>0.55089542164522054</v>
      </c>
      <c r="AC210">
        <v>6.9883274087520002</v>
      </c>
      <c r="AD210">
        <v>243.072</v>
      </c>
      <c r="AE210">
        <v>0.03</v>
      </c>
      <c r="AF210">
        <v>1160</v>
      </c>
      <c r="AG210">
        <v>3484</v>
      </c>
      <c r="AH210">
        <v>4838</v>
      </c>
      <c r="AI210">
        <v>5188</v>
      </c>
      <c r="AJ210" s="9">
        <f>(AF210-exterior_study!AF210)/exterior_study!AF210</f>
        <v>-3.1719532554257093E-2</v>
      </c>
      <c r="AK210" s="9">
        <f>(AG210-exterior_study!AG210)/exterior_study!AG210</f>
        <v>-8.9864158829676077E-2</v>
      </c>
      <c r="AL210" s="9">
        <f>(AH210-exterior_study!AH210)/exterior_study!AH210</f>
        <v>-2.890405459654757E-2</v>
      </c>
      <c r="AM210" s="9">
        <f>(AI210-exterior_study!AI210)/exterior_study!AI210</f>
        <v>-2.7189199324957811E-2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3.5000000000000001E-3</v>
      </c>
      <c r="Q211">
        <v>2.9099999999999998E-3</v>
      </c>
      <c r="R211">
        <v>5.9699999999999996E-3</v>
      </c>
      <c r="S211">
        <v>2.4399999999999999E-3</v>
      </c>
      <c r="T211">
        <v>2.4399999999999999E-3</v>
      </c>
      <c r="U211">
        <v>2.4399999999999999E-3</v>
      </c>
      <c r="V211">
        <v>2.4399999999999999E-3</v>
      </c>
      <c r="W211">
        <v>4.7999999999999996E-3</v>
      </c>
      <c r="X211">
        <v>4.7999999999999996E-3</v>
      </c>
      <c r="Y211">
        <v>2.4399999999999999E-3</v>
      </c>
      <c r="Z211">
        <v>2.4399999999999999E-3</v>
      </c>
      <c r="AA211">
        <v>2.4399999999999999E-3</v>
      </c>
      <c r="AB211">
        <v>0.55089542164522054</v>
      </c>
      <c r="AC211">
        <v>6.9883274087520002</v>
      </c>
      <c r="AD211">
        <v>243.072</v>
      </c>
      <c r="AE211">
        <v>3.5000000000000003E-2</v>
      </c>
      <c r="AF211">
        <v>1080</v>
      </c>
      <c r="AG211">
        <v>3047</v>
      </c>
      <c r="AH211">
        <v>4147</v>
      </c>
      <c r="AI211">
        <v>4447</v>
      </c>
      <c r="AJ211" s="9">
        <f>(AF211-exterior_study!AF211)/exterior_study!AF211</f>
        <v>-3.312444046553268E-2</v>
      </c>
      <c r="AK211" s="9">
        <f>(AG211-exterior_study!AG211)/exterior_study!AG211</f>
        <v>-8.5259681777244065E-2</v>
      </c>
      <c r="AL211" s="9">
        <f>(AH211-exterior_study!AH211)/exterior_study!AH211</f>
        <v>-2.8805620608899296E-2</v>
      </c>
      <c r="AM211" s="9">
        <f>(AI211-exterior_study!AI211)/exterior_study!AI211</f>
        <v>-2.7127543207175673E-2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3.5000000000000001E-3</v>
      </c>
      <c r="Q212">
        <v>2.9099999999999998E-3</v>
      </c>
      <c r="R212">
        <v>5.9699999999999996E-3</v>
      </c>
      <c r="S212">
        <v>2.4399999999999999E-3</v>
      </c>
      <c r="T212">
        <v>2.4399999999999999E-3</v>
      </c>
      <c r="U212">
        <v>2.4399999999999999E-3</v>
      </c>
      <c r="V212">
        <v>2.4399999999999999E-3</v>
      </c>
      <c r="W212">
        <v>4.7999999999999996E-3</v>
      </c>
      <c r="X212">
        <v>4.7999999999999996E-3</v>
      </c>
      <c r="Y212">
        <v>2.4399999999999999E-3</v>
      </c>
      <c r="Z212">
        <v>2.4399999999999999E-3</v>
      </c>
      <c r="AA212">
        <v>2.4399999999999999E-3</v>
      </c>
      <c r="AB212">
        <v>0.55089542164522054</v>
      </c>
      <c r="AC212">
        <v>6.9883274087520002</v>
      </c>
      <c r="AD212">
        <v>243.072</v>
      </c>
      <c r="AE212">
        <v>0.04</v>
      </c>
      <c r="AF212">
        <v>1008</v>
      </c>
      <c r="AG212">
        <v>2712</v>
      </c>
      <c r="AH212">
        <v>3629</v>
      </c>
      <c r="AI212">
        <v>3891</v>
      </c>
      <c r="AJ212" s="9">
        <f>(AF212-exterior_study!AF212)/exterior_study!AF212</f>
        <v>-3.3557046979865772E-2</v>
      </c>
      <c r="AK212" s="9">
        <f>(AG212-exterior_study!AG212)/exterior_study!AG212</f>
        <v>-8.1300813008130079E-2</v>
      </c>
      <c r="AL212" s="9">
        <f>(AH212-exterior_study!AH212)/exterior_study!AH212</f>
        <v>-2.8640256959314776E-2</v>
      </c>
      <c r="AM212" s="9">
        <f>(AI212-exterior_study!AI212)/exterior_study!AI212</f>
        <v>-2.725E-2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3.5000000000000001E-3</v>
      </c>
      <c r="Q213">
        <v>2.9099999999999998E-3</v>
      </c>
      <c r="R213">
        <v>5.9699999999999996E-3</v>
      </c>
      <c r="S213">
        <v>2.4399999999999999E-3</v>
      </c>
      <c r="T213">
        <v>2.4399999999999999E-3</v>
      </c>
      <c r="U213">
        <v>2.4399999999999999E-3</v>
      </c>
      <c r="V213">
        <v>2.4399999999999999E-3</v>
      </c>
      <c r="W213">
        <v>4.7999999999999996E-3</v>
      </c>
      <c r="X213">
        <v>4.7999999999999996E-3</v>
      </c>
      <c r="Y213">
        <v>2.4399999999999999E-3</v>
      </c>
      <c r="Z213">
        <v>2.4399999999999999E-3</v>
      </c>
      <c r="AA213">
        <v>2.4399999999999999E-3</v>
      </c>
      <c r="AB213">
        <v>0.55089542164522054</v>
      </c>
      <c r="AC213">
        <v>6.9883274087520002</v>
      </c>
      <c r="AD213">
        <v>243.072</v>
      </c>
      <c r="AE213">
        <v>4.4999999999999998E-2</v>
      </c>
      <c r="AF213">
        <v>943</v>
      </c>
      <c r="AG213">
        <v>2445</v>
      </c>
      <c r="AH213">
        <v>3225</v>
      </c>
      <c r="AI213">
        <v>3459</v>
      </c>
      <c r="AJ213" s="9">
        <f>(AF213-exterior_study!AF213)/exterior_study!AF213</f>
        <v>-3.4800409416581371E-2</v>
      </c>
      <c r="AK213" s="9">
        <f>(AG213-exterior_study!AG213)/exterior_study!AG213</f>
        <v>-7.8054298642533937E-2</v>
      </c>
      <c r="AL213" s="9">
        <f>(AH213-exterior_study!AH213)/exterior_study!AH213</f>
        <v>-2.8906955736224028E-2</v>
      </c>
      <c r="AM213" s="9">
        <f>(AI213-exterior_study!AI213)/exterior_study!AI213</f>
        <v>-2.7004219409282701E-2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3.5000000000000001E-3</v>
      </c>
      <c r="Q214">
        <v>2.9099999999999998E-3</v>
      </c>
      <c r="R214">
        <v>5.9699999999999996E-3</v>
      </c>
      <c r="S214">
        <v>2.4399999999999999E-3</v>
      </c>
      <c r="T214">
        <v>2.4399999999999999E-3</v>
      </c>
      <c r="U214">
        <v>2.4399999999999999E-3</v>
      </c>
      <c r="V214">
        <v>2.4399999999999999E-3</v>
      </c>
      <c r="W214">
        <v>4.7999999999999996E-3</v>
      </c>
      <c r="X214">
        <v>4.7999999999999996E-3</v>
      </c>
      <c r="Y214">
        <v>2.4399999999999999E-3</v>
      </c>
      <c r="Z214">
        <v>2.4399999999999999E-3</v>
      </c>
      <c r="AA214">
        <v>2.4399999999999999E-3</v>
      </c>
      <c r="AB214">
        <v>0.55089542164522054</v>
      </c>
      <c r="AC214">
        <v>6.9883274087520002</v>
      </c>
      <c r="AD214">
        <v>243.072</v>
      </c>
      <c r="AE214">
        <v>0.05</v>
      </c>
      <c r="AF214">
        <v>884</v>
      </c>
      <c r="AG214">
        <v>2228</v>
      </c>
      <c r="AH214">
        <v>2903</v>
      </c>
      <c r="AI214">
        <v>3113</v>
      </c>
      <c r="AJ214" s="9">
        <f>(AF214-exterior_study!AF214)/exterior_study!AF214</f>
        <v>-3.5986913849509271E-2</v>
      </c>
      <c r="AK214" s="9">
        <f>(AG214-exterior_study!AG214)/exterior_study!AG214</f>
        <v>-7.5134910751349107E-2</v>
      </c>
      <c r="AL214" s="9">
        <f>(AH214-exterior_study!AH214)/exterior_study!AH214</f>
        <v>-2.8772164603546337E-2</v>
      </c>
      <c r="AM214" s="9">
        <f>(AI214-exterior_study!AI214)/exterior_study!AI214</f>
        <v>-2.71875E-2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3.5000000000000001E-3</v>
      </c>
      <c r="Q215">
        <v>2.9099999999999998E-3</v>
      </c>
      <c r="R215">
        <v>5.9699999999999996E-3</v>
      </c>
      <c r="S215">
        <v>2.4399999999999999E-3</v>
      </c>
      <c r="T215">
        <v>2.4399999999999999E-3</v>
      </c>
      <c r="U215">
        <v>2.4399999999999999E-3</v>
      </c>
      <c r="V215">
        <v>2.4399999999999999E-3</v>
      </c>
      <c r="W215">
        <v>4.7999999999999996E-3</v>
      </c>
      <c r="X215">
        <v>4.7999999999999996E-3</v>
      </c>
      <c r="Y215">
        <v>2.4399999999999999E-3</v>
      </c>
      <c r="Z215">
        <v>2.4399999999999999E-3</v>
      </c>
      <c r="AA215">
        <v>2.4399999999999999E-3</v>
      </c>
      <c r="AB215">
        <v>0.55089542164522054</v>
      </c>
      <c r="AC215">
        <v>6.9883274087520002</v>
      </c>
      <c r="AD215">
        <v>243.072</v>
      </c>
      <c r="AE215">
        <v>5.5E-2</v>
      </c>
      <c r="AF215">
        <v>830</v>
      </c>
      <c r="AG215">
        <v>2046</v>
      </c>
      <c r="AH215">
        <v>2639</v>
      </c>
      <c r="AI215">
        <v>2830</v>
      </c>
      <c r="AJ215" s="9">
        <f>(AF215-exterior_study!AF215)/exterior_study!AF215</f>
        <v>-3.8238702201622246E-2</v>
      </c>
      <c r="AK215" s="9">
        <f>(AG215-exterior_study!AG215)/exterior_study!AG215</f>
        <v>-7.2949705482555499E-2</v>
      </c>
      <c r="AL215" s="9">
        <f>(AH215-exterior_study!AH215)/exterior_study!AH215</f>
        <v>-2.8708133971291867E-2</v>
      </c>
      <c r="AM215" s="9">
        <f>(AI215-exterior_study!AI215)/exterior_study!AI215</f>
        <v>-2.7157098659333103E-2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3.5000000000000001E-3</v>
      </c>
      <c r="Q216">
        <v>2.9099999999999998E-3</v>
      </c>
      <c r="R216">
        <v>5.9699999999999996E-3</v>
      </c>
      <c r="S216">
        <v>2.4399999999999999E-3</v>
      </c>
      <c r="T216">
        <v>2.4399999999999999E-3</v>
      </c>
      <c r="U216">
        <v>2.4399999999999999E-3</v>
      </c>
      <c r="V216">
        <v>2.4399999999999999E-3</v>
      </c>
      <c r="W216">
        <v>4.7999999999999996E-3</v>
      </c>
      <c r="X216">
        <v>4.7999999999999996E-3</v>
      </c>
      <c r="Y216">
        <v>2.4399999999999999E-3</v>
      </c>
      <c r="Z216">
        <v>2.4399999999999999E-3</v>
      </c>
      <c r="AA216">
        <v>2.4399999999999999E-3</v>
      </c>
      <c r="AB216">
        <v>0.55089542164522054</v>
      </c>
      <c r="AC216">
        <v>6.9883274087520002</v>
      </c>
      <c r="AD216">
        <v>243.072</v>
      </c>
      <c r="AE216">
        <v>0.06</v>
      </c>
      <c r="AF216">
        <v>782</v>
      </c>
      <c r="AG216">
        <v>1892</v>
      </c>
      <c r="AH216">
        <v>2419</v>
      </c>
      <c r="AI216">
        <v>2594</v>
      </c>
      <c r="AJ216" s="9">
        <f>(AF216-exterior_study!AF216)/exterior_study!AF216</f>
        <v>-3.8130381303813035E-2</v>
      </c>
      <c r="AK216" s="9">
        <f>(AG216-exterior_study!AG216)/exterior_study!AG216</f>
        <v>-7.072691552062868E-2</v>
      </c>
      <c r="AL216" s="9">
        <f>(AH216-exterior_study!AH216)/exterior_study!AH216</f>
        <v>-2.890405459654757E-2</v>
      </c>
      <c r="AM216" s="9">
        <f>(AI216-exterior_study!AI216)/exterior_study!AI216</f>
        <v>-2.7006751687921979E-2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3.5000000000000001E-3</v>
      </c>
      <c r="Q217">
        <v>2.9099999999999998E-3</v>
      </c>
      <c r="R217">
        <v>5.9699999999999996E-3</v>
      </c>
      <c r="S217">
        <v>2.4399999999999999E-3</v>
      </c>
      <c r="T217">
        <v>2.4399999999999999E-3</v>
      </c>
      <c r="U217">
        <v>2.4399999999999999E-3</v>
      </c>
      <c r="V217">
        <v>2.4399999999999999E-3</v>
      </c>
      <c r="W217">
        <v>4.7999999999999996E-3</v>
      </c>
      <c r="X217">
        <v>4.7999999999999996E-3</v>
      </c>
      <c r="Y217">
        <v>2.4399999999999999E-3</v>
      </c>
      <c r="Z217">
        <v>2.4399999999999999E-3</v>
      </c>
      <c r="AA217">
        <v>2.4399999999999999E-3</v>
      </c>
      <c r="AB217">
        <v>0.55089542164522054</v>
      </c>
      <c r="AC217">
        <v>6.9883274087520002</v>
      </c>
      <c r="AD217">
        <v>243.072</v>
      </c>
      <c r="AE217">
        <v>6.5000000000000002E-2</v>
      </c>
      <c r="AF217">
        <v>738</v>
      </c>
      <c r="AG217">
        <v>1759</v>
      </c>
      <c r="AH217">
        <v>2233</v>
      </c>
      <c r="AI217">
        <v>2395</v>
      </c>
      <c r="AJ217" s="9">
        <f>(AF217-exterior_study!AF217)/exterior_study!AF217</f>
        <v>-3.90625E-2</v>
      </c>
      <c r="AK217" s="9">
        <f>(AG217-exterior_study!AG217)/exterior_study!AG217</f>
        <v>-6.9312169312169311E-2</v>
      </c>
      <c r="AL217" s="9">
        <f>(AH217-exterior_study!AH217)/exterior_study!AH217</f>
        <v>-2.8708133971291867E-2</v>
      </c>
      <c r="AM217" s="9">
        <f>(AI217-exterior_study!AI217)/exterior_study!AI217</f>
        <v>-2.6818366517675742E-2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3.5000000000000001E-3</v>
      </c>
      <c r="Q218">
        <v>2.9099999999999998E-3</v>
      </c>
      <c r="R218">
        <v>5.9699999999999996E-3</v>
      </c>
      <c r="S218">
        <v>2.4399999999999999E-3</v>
      </c>
      <c r="T218">
        <v>2.4399999999999999E-3</v>
      </c>
      <c r="U218">
        <v>2.4399999999999999E-3</v>
      </c>
      <c r="V218">
        <v>2.4399999999999999E-3</v>
      </c>
      <c r="W218">
        <v>4.7999999999999996E-3</v>
      </c>
      <c r="X218">
        <v>4.7999999999999996E-3</v>
      </c>
      <c r="Y218">
        <v>2.4399999999999999E-3</v>
      </c>
      <c r="Z218">
        <v>2.4399999999999999E-3</v>
      </c>
      <c r="AA218">
        <v>2.4399999999999999E-3</v>
      </c>
      <c r="AB218">
        <v>0.55089542164522054</v>
      </c>
      <c r="AC218">
        <v>6.9883274087520002</v>
      </c>
      <c r="AD218">
        <v>243.072</v>
      </c>
      <c r="AE218">
        <v>7.0000000000000007E-2</v>
      </c>
      <c r="AF218">
        <v>698</v>
      </c>
      <c r="AG218">
        <v>1643</v>
      </c>
      <c r="AH218">
        <v>2073</v>
      </c>
      <c r="AI218">
        <v>2224</v>
      </c>
      <c r="AJ218" s="9">
        <f>(AF218-exterior_study!AF218)/exterior_study!AF218</f>
        <v>-3.9889958734525444E-2</v>
      </c>
      <c r="AK218" s="9">
        <f>(AG218-exterior_study!AG218)/exterior_study!AG218</f>
        <v>-6.8065796937039139E-2</v>
      </c>
      <c r="AL218" s="9">
        <f>(AH218-exterior_study!AH218)/exterior_study!AH218</f>
        <v>-2.9039812646370025E-2</v>
      </c>
      <c r="AM218" s="9">
        <f>(AI218-exterior_study!AI218)/exterior_study!AI218</f>
        <v>-2.6695842450765863E-2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3.46E-3</v>
      </c>
      <c r="Q219">
        <v>2.8900000000000002E-3</v>
      </c>
      <c r="R219">
        <v>5.9300000000000004E-3</v>
      </c>
      <c r="S219">
        <v>2.4399999999999999E-3</v>
      </c>
      <c r="T219">
        <v>2.4399999999999999E-3</v>
      </c>
      <c r="U219">
        <v>2.4399999999999999E-3</v>
      </c>
      <c r="V219">
        <v>2.4399999999999999E-3</v>
      </c>
      <c r="W219">
        <v>4.7499999999999999E-3</v>
      </c>
      <c r="X219">
        <v>4.7499999999999999E-3</v>
      </c>
      <c r="Y219">
        <v>2.4399999999999999E-3</v>
      </c>
      <c r="Z219">
        <v>2.4399999999999999E-3</v>
      </c>
      <c r="AA219">
        <v>2.4399999999999999E-3</v>
      </c>
      <c r="AB219">
        <v>0.56551962459788596</v>
      </c>
      <c r="AC219">
        <v>7.0804767733995009</v>
      </c>
      <c r="AD219">
        <v>243.072</v>
      </c>
      <c r="AE219">
        <v>0.03</v>
      </c>
      <c r="AF219">
        <v>1142</v>
      </c>
      <c r="AG219">
        <v>3312</v>
      </c>
      <c r="AH219">
        <v>4707</v>
      </c>
      <c r="AI219">
        <v>5118</v>
      </c>
      <c r="AJ219" s="9">
        <f>(AF219-exterior_study!AF219)/exterior_study!AF219</f>
        <v>-2.8911564625850341E-2</v>
      </c>
      <c r="AK219" s="9">
        <f>(AG219-exterior_study!AG219)/exterior_study!AG219</f>
        <v>-8.9359362111630466E-2</v>
      </c>
      <c r="AL219" s="9">
        <f>(AH219-exterior_study!AH219)/exterior_study!AH219</f>
        <v>-3.9583758416649663E-2</v>
      </c>
      <c r="AM219" s="9">
        <f>(AI219-exterior_study!AI219)/exterior_study!AI219</f>
        <v>-2.5514089870525513E-2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3.46E-3</v>
      </c>
      <c r="Q220">
        <v>2.8900000000000002E-3</v>
      </c>
      <c r="R220">
        <v>5.9300000000000004E-3</v>
      </c>
      <c r="S220">
        <v>2.4399999999999999E-3</v>
      </c>
      <c r="T220">
        <v>2.4399999999999999E-3</v>
      </c>
      <c r="U220">
        <v>2.4399999999999999E-3</v>
      </c>
      <c r="V220">
        <v>2.4399999999999999E-3</v>
      </c>
      <c r="W220">
        <v>4.7499999999999999E-3</v>
      </c>
      <c r="X220">
        <v>4.7499999999999999E-3</v>
      </c>
      <c r="Y220">
        <v>2.4399999999999999E-3</v>
      </c>
      <c r="Z220">
        <v>2.4399999999999999E-3</v>
      </c>
      <c r="AA220">
        <v>2.4399999999999999E-3</v>
      </c>
      <c r="AB220">
        <v>0.56551962459788596</v>
      </c>
      <c r="AC220">
        <v>7.0804767733995009</v>
      </c>
      <c r="AD220">
        <v>243.072</v>
      </c>
      <c r="AE220">
        <v>3.5000000000000003E-2</v>
      </c>
      <c r="AF220">
        <v>1062</v>
      </c>
      <c r="AG220">
        <v>2905</v>
      </c>
      <c r="AH220">
        <v>4040</v>
      </c>
      <c r="AI220">
        <v>4387</v>
      </c>
      <c r="AJ220" s="9">
        <f>(AF220-exterior_study!AF220)/exterior_study!AF220</f>
        <v>-3.1021897810218978E-2</v>
      </c>
      <c r="AK220" s="9">
        <f>(AG220-exterior_study!AG220)/exterior_study!AG220</f>
        <v>-8.4462653640088245E-2</v>
      </c>
      <c r="AL220" s="9">
        <f>(AH220-exterior_study!AH220)/exterior_study!AH220</f>
        <v>-3.8324208521780527E-2</v>
      </c>
      <c r="AM220" s="9">
        <f>(AI220-exterior_study!AI220)/exterior_study!AI220</f>
        <v>-2.5544202576632608E-2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3.46E-3</v>
      </c>
      <c r="Q221">
        <v>2.8900000000000002E-3</v>
      </c>
      <c r="R221">
        <v>5.9300000000000004E-3</v>
      </c>
      <c r="S221">
        <v>2.4399999999999999E-3</v>
      </c>
      <c r="T221">
        <v>2.4399999999999999E-3</v>
      </c>
      <c r="U221">
        <v>2.4399999999999999E-3</v>
      </c>
      <c r="V221">
        <v>2.4399999999999999E-3</v>
      </c>
      <c r="W221">
        <v>4.7499999999999999E-3</v>
      </c>
      <c r="X221">
        <v>4.7499999999999999E-3</v>
      </c>
      <c r="Y221">
        <v>2.4399999999999999E-3</v>
      </c>
      <c r="Z221">
        <v>2.4399999999999999E-3</v>
      </c>
      <c r="AA221">
        <v>2.4399999999999999E-3</v>
      </c>
      <c r="AB221">
        <v>0.56551962459788596</v>
      </c>
      <c r="AC221">
        <v>7.0804767733995009</v>
      </c>
      <c r="AD221">
        <v>243.072</v>
      </c>
      <c r="AE221">
        <v>0.04</v>
      </c>
      <c r="AF221">
        <v>990</v>
      </c>
      <c r="AG221">
        <v>2592</v>
      </c>
      <c r="AH221">
        <v>3540</v>
      </c>
      <c r="AI221">
        <v>3839</v>
      </c>
      <c r="AJ221" s="9">
        <f>(AF221-exterior_study!AF221)/exterior_study!AF221</f>
        <v>-3.2258064516129031E-2</v>
      </c>
      <c r="AK221" s="9">
        <f>(AG221-exterior_study!AG221)/exterior_study!AG221</f>
        <v>-8.0525008868393047E-2</v>
      </c>
      <c r="AL221" s="9">
        <f>(AH221-exterior_study!AH221)/exterior_study!AH221</f>
        <v>-3.6996735582154515E-2</v>
      </c>
      <c r="AM221" s="9">
        <f>(AI221-exterior_study!AI221)/exterior_study!AI221</f>
        <v>-2.5387154100025386E-2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3.46E-3</v>
      </c>
      <c r="Q222">
        <v>2.8900000000000002E-3</v>
      </c>
      <c r="R222">
        <v>5.9300000000000004E-3</v>
      </c>
      <c r="S222">
        <v>2.4399999999999999E-3</v>
      </c>
      <c r="T222">
        <v>2.4399999999999999E-3</v>
      </c>
      <c r="U222">
        <v>2.4399999999999999E-3</v>
      </c>
      <c r="V222">
        <v>2.4399999999999999E-3</v>
      </c>
      <c r="W222">
        <v>4.7499999999999999E-3</v>
      </c>
      <c r="X222">
        <v>4.7499999999999999E-3</v>
      </c>
      <c r="Y222">
        <v>2.4399999999999999E-3</v>
      </c>
      <c r="Z222">
        <v>2.4399999999999999E-3</v>
      </c>
      <c r="AA222">
        <v>2.4399999999999999E-3</v>
      </c>
      <c r="AB222">
        <v>0.56551962459788596</v>
      </c>
      <c r="AC222">
        <v>7.0804767733995009</v>
      </c>
      <c r="AD222">
        <v>243.072</v>
      </c>
      <c r="AE222">
        <v>4.4999999999999998E-2</v>
      </c>
      <c r="AF222">
        <v>926</v>
      </c>
      <c r="AG222">
        <v>2341</v>
      </c>
      <c r="AH222">
        <v>3150</v>
      </c>
      <c r="AI222">
        <v>3412</v>
      </c>
      <c r="AJ222" s="9">
        <f>(AF222-exterior_study!AF222)/exterior_study!AF222</f>
        <v>-3.3402922755741124E-2</v>
      </c>
      <c r="AK222" s="9">
        <f>(AG222-exterior_study!AG222)/exterior_study!AG222</f>
        <v>-7.7256602286164766E-2</v>
      </c>
      <c r="AL222" s="9">
        <f>(AH222-exterior_study!AH222)/exterior_study!AH222</f>
        <v>-3.5812672176308541E-2</v>
      </c>
      <c r="AM222" s="9">
        <f>(AI222-exterior_study!AI222)/exterior_study!AI222</f>
        <v>-2.542130819765781E-2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3.46E-3</v>
      </c>
      <c r="Q223">
        <v>2.8900000000000002E-3</v>
      </c>
      <c r="R223">
        <v>5.9300000000000004E-3</v>
      </c>
      <c r="S223">
        <v>2.4399999999999999E-3</v>
      </c>
      <c r="T223">
        <v>2.4399999999999999E-3</v>
      </c>
      <c r="U223">
        <v>2.4399999999999999E-3</v>
      </c>
      <c r="V223">
        <v>2.4399999999999999E-3</v>
      </c>
      <c r="W223">
        <v>4.7499999999999999E-3</v>
      </c>
      <c r="X223">
        <v>4.7499999999999999E-3</v>
      </c>
      <c r="Y223">
        <v>2.4399999999999999E-3</v>
      </c>
      <c r="Z223">
        <v>2.4399999999999999E-3</v>
      </c>
      <c r="AA223">
        <v>2.4399999999999999E-3</v>
      </c>
      <c r="AB223">
        <v>0.56551962459788596</v>
      </c>
      <c r="AC223">
        <v>7.0804767733995009</v>
      </c>
      <c r="AD223">
        <v>243.072</v>
      </c>
      <c r="AE223">
        <v>0.05</v>
      </c>
      <c r="AF223">
        <v>868</v>
      </c>
      <c r="AG223">
        <v>2137</v>
      </c>
      <c r="AH223">
        <v>2837</v>
      </c>
      <c r="AI223">
        <v>3071</v>
      </c>
      <c r="AJ223" s="9">
        <f>(AF223-exterior_study!AF223)/exterior_study!AF223</f>
        <v>-3.34075723830735E-2</v>
      </c>
      <c r="AK223" s="9">
        <f>(AG223-exterior_study!AG223)/exterior_study!AG223</f>
        <v>-7.4090121317157712E-2</v>
      </c>
      <c r="AL223" s="9">
        <f>(AH223-exterior_study!AH223)/exterior_study!AH223</f>
        <v>-3.5362121727303637E-2</v>
      </c>
      <c r="AM223" s="9">
        <f>(AI223-exterior_study!AI223)/exterior_study!AI223</f>
        <v>-2.5388765471278957E-2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3.46E-3</v>
      </c>
      <c r="Q224">
        <v>2.8900000000000002E-3</v>
      </c>
      <c r="R224">
        <v>5.9300000000000004E-3</v>
      </c>
      <c r="S224">
        <v>2.4399999999999999E-3</v>
      </c>
      <c r="T224">
        <v>2.4399999999999999E-3</v>
      </c>
      <c r="U224">
        <v>2.4399999999999999E-3</v>
      </c>
      <c r="V224">
        <v>2.4399999999999999E-3</v>
      </c>
      <c r="W224">
        <v>4.7499999999999999E-3</v>
      </c>
      <c r="X224">
        <v>4.7499999999999999E-3</v>
      </c>
      <c r="Y224">
        <v>2.4399999999999999E-3</v>
      </c>
      <c r="Z224">
        <v>2.4399999999999999E-3</v>
      </c>
      <c r="AA224">
        <v>2.4399999999999999E-3</v>
      </c>
      <c r="AB224">
        <v>0.56551962459788596</v>
      </c>
      <c r="AC224">
        <v>7.0804767733995009</v>
      </c>
      <c r="AD224">
        <v>243.072</v>
      </c>
      <c r="AE224">
        <v>5.5E-2</v>
      </c>
      <c r="AF224">
        <v>815</v>
      </c>
      <c r="AG224">
        <v>1965</v>
      </c>
      <c r="AH224">
        <v>2582</v>
      </c>
      <c r="AI224">
        <v>2792</v>
      </c>
      <c r="AJ224" s="9">
        <f>(AF224-exterior_study!AF224)/exterior_study!AF224</f>
        <v>-3.5502958579881658E-2</v>
      </c>
      <c r="AK224" s="9">
        <f>(AG224-exterior_study!AG224)/exterior_study!AG224</f>
        <v>-7.2237960339943341E-2</v>
      </c>
      <c r="AL224" s="9">
        <f>(AH224-exterior_study!AH224)/exterior_study!AH224</f>
        <v>-3.4044145155256264E-2</v>
      </c>
      <c r="AM224" s="9">
        <f>(AI224-exterior_study!AI224)/exterior_study!AI224</f>
        <v>-2.5479930191972078E-2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3.46E-3</v>
      </c>
      <c r="Q225">
        <v>2.8900000000000002E-3</v>
      </c>
      <c r="R225">
        <v>5.9300000000000004E-3</v>
      </c>
      <c r="S225">
        <v>2.4399999999999999E-3</v>
      </c>
      <c r="T225">
        <v>2.4399999999999999E-3</v>
      </c>
      <c r="U225">
        <v>2.4399999999999999E-3</v>
      </c>
      <c r="V225">
        <v>2.4399999999999999E-3</v>
      </c>
      <c r="W225">
        <v>4.7499999999999999E-3</v>
      </c>
      <c r="X225">
        <v>4.7499999999999999E-3</v>
      </c>
      <c r="Y225">
        <v>2.4399999999999999E-3</v>
      </c>
      <c r="Z225">
        <v>2.4399999999999999E-3</v>
      </c>
      <c r="AA225">
        <v>2.4399999999999999E-3</v>
      </c>
      <c r="AB225">
        <v>0.56551962459788596</v>
      </c>
      <c r="AC225">
        <v>7.0804767733995009</v>
      </c>
      <c r="AD225">
        <v>243.072</v>
      </c>
      <c r="AE225">
        <v>0.06</v>
      </c>
      <c r="AF225">
        <v>767</v>
      </c>
      <c r="AG225">
        <v>1819</v>
      </c>
      <c r="AH225">
        <v>2368</v>
      </c>
      <c r="AI225">
        <v>2559</v>
      </c>
      <c r="AJ225" s="9">
        <f>(AF225-exterior_study!AF225)/exterior_study!AF225</f>
        <v>-3.6432160804020099E-2</v>
      </c>
      <c r="AK225" s="9">
        <f>(AG225-exterior_study!AG225)/exterior_study!AG225</f>
        <v>-7.0040899795501016E-2</v>
      </c>
      <c r="AL225" s="9">
        <f>(AH225-exterior_study!AH225)/exterior_study!AH225</f>
        <v>-3.3863729090167279E-2</v>
      </c>
      <c r="AM225" s="9">
        <f>(AI225-exterior_study!AI225)/exterior_study!AI225</f>
        <v>-2.5514089870525513E-2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3.46E-3</v>
      </c>
      <c r="Q226">
        <v>2.8900000000000002E-3</v>
      </c>
      <c r="R226">
        <v>5.9300000000000004E-3</v>
      </c>
      <c r="S226">
        <v>2.4399999999999999E-3</v>
      </c>
      <c r="T226">
        <v>2.4399999999999999E-3</v>
      </c>
      <c r="U226">
        <v>2.4399999999999999E-3</v>
      </c>
      <c r="V226">
        <v>2.4399999999999999E-3</v>
      </c>
      <c r="W226">
        <v>4.7499999999999999E-3</v>
      </c>
      <c r="X226">
        <v>4.7499999999999999E-3</v>
      </c>
      <c r="Y226">
        <v>2.4399999999999999E-3</v>
      </c>
      <c r="Z226">
        <v>2.4399999999999999E-3</v>
      </c>
      <c r="AA226">
        <v>2.4399999999999999E-3</v>
      </c>
      <c r="AB226">
        <v>0.56551962459788596</v>
      </c>
      <c r="AC226">
        <v>7.0804767733995009</v>
      </c>
      <c r="AD226">
        <v>243.072</v>
      </c>
      <c r="AE226">
        <v>6.5000000000000002E-2</v>
      </c>
      <c r="AF226">
        <v>723</v>
      </c>
      <c r="AG226">
        <v>1693</v>
      </c>
      <c r="AH226">
        <v>2186</v>
      </c>
      <c r="AI226">
        <v>2362</v>
      </c>
      <c r="AJ226" s="9">
        <f>(AF226-exterior_study!AF226)/exterior_study!AF226</f>
        <v>-3.7283621837549935E-2</v>
      </c>
      <c r="AK226" s="9">
        <f>(AG226-exterior_study!AG226)/exterior_study!AG226</f>
        <v>-6.8244358833241606E-2</v>
      </c>
      <c r="AL226" s="9">
        <f>(AH226-exterior_study!AH226)/exterior_study!AH226</f>
        <v>-3.3598585322723251E-2</v>
      </c>
      <c r="AM226" s="9">
        <f>(AI226-exterior_study!AI226)/exterior_study!AI226</f>
        <v>-2.5577557755775578E-2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3.46E-3</v>
      </c>
      <c r="Q227">
        <v>2.8900000000000002E-3</v>
      </c>
      <c r="R227">
        <v>5.9300000000000004E-3</v>
      </c>
      <c r="S227">
        <v>2.4399999999999999E-3</v>
      </c>
      <c r="T227">
        <v>2.4399999999999999E-3</v>
      </c>
      <c r="U227">
        <v>2.4399999999999999E-3</v>
      </c>
      <c r="V227">
        <v>2.4399999999999999E-3</v>
      </c>
      <c r="W227">
        <v>4.7499999999999999E-3</v>
      </c>
      <c r="X227">
        <v>4.7499999999999999E-3</v>
      </c>
      <c r="Y227">
        <v>2.4399999999999999E-3</v>
      </c>
      <c r="Z227">
        <v>2.4399999999999999E-3</v>
      </c>
      <c r="AA227">
        <v>2.4399999999999999E-3</v>
      </c>
      <c r="AB227">
        <v>0.56551962459788596</v>
      </c>
      <c r="AC227">
        <v>7.0804767733995009</v>
      </c>
      <c r="AD227">
        <v>243.072</v>
      </c>
      <c r="AE227">
        <v>7.0000000000000007E-2</v>
      </c>
      <c r="AF227">
        <v>684</v>
      </c>
      <c r="AG227">
        <v>1583</v>
      </c>
      <c r="AH227">
        <v>2031</v>
      </c>
      <c r="AI227">
        <v>2194</v>
      </c>
      <c r="AJ227" s="9">
        <f>(AF227-exterior_study!AF227)/exterior_study!AF227</f>
        <v>-3.6619718309859155E-2</v>
      </c>
      <c r="AK227" s="9">
        <f>(AG227-exterior_study!AG227)/exterior_study!AG227</f>
        <v>-6.7177371832645841E-2</v>
      </c>
      <c r="AL227" s="9">
        <f>(AH227-exterior_study!AH227)/exterior_study!AH227</f>
        <v>-3.3317467872441692E-2</v>
      </c>
      <c r="AM227" s="9">
        <f>(AI227-exterior_study!AI227)/exterior_study!AI227</f>
        <v>-2.5322079075966238E-2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3.29E-3</v>
      </c>
      <c r="Q228">
        <v>2.7399999999999998E-3</v>
      </c>
      <c r="R228">
        <v>5.6100000000000004E-3</v>
      </c>
      <c r="S228">
        <v>2.4299999999999999E-3</v>
      </c>
      <c r="T228">
        <v>2.4299999999999999E-3</v>
      </c>
      <c r="U228">
        <v>2.4299999999999999E-3</v>
      </c>
      <c r="V228">
        <v>2.4299999999999999E-3</v>
      </c>
      <c r="W228">
        <v>4.5199999999999997E-3</v>
      </c>
      <c r="X228">
        <v>4.5199999999999997E-3</v>
      </c>
      <c r="Y228">
        <v>2.4299999999999999E-3</v>
      </c>
      <c r="Z228">
        <v>2.4299999999999999E-3</v>
      </c>
      <c r="AA228">
        <v>2.4299999999999999E-3</v>
      </c>
      <c r="AB228">
        <v>0.61460860142958051</v>
      </c>
      <c r="AC228">
        <v>7.1067028604688831</v>
      </c>
      <c r="AD228">
        <v>257.47199999999998</v>
      </c>
      <c r="AE228">
        <v>0.03</v>
      </c>
      <c r="AF228">
        <v>1072</v>
      </c>
      <c r="AG228">
        <v>3072</v>
      </c>
      <c r="AH228">
        <v>4400</v>
      </c>
      <c r="AI228">
        <v>4810</v>
      </c>
      <c r="AJ228" s="9">
        <f>(AF228-exterior_study!AF228)/exterior_study!AF228</f>
        <v>-2.4567788898999091E-2</v>
      </c>
      <c r="AK228" s="9">
        <f>(AG228-exterior_study!AG228)/exterior_study!AG228</f>
        <v>-7.6090225563909777E-2</v>
      </c>
      <c r="AL228" s="9">
        <f>(AH228-exterior_study!AH228)/exterior_study!AH228</f>
        <v>-3.9720646006110867E-2</v>
      </c>
      <c r="AM228" s="9">
        <f>(AI228-exterior_study!AI228)/exterior_study!AI228</f>
        <v>-2.0964787299002648E-2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3.29E-3</v>
      </c>
      <c r="Q229">
        <v>2.7399999999999998E-3</v>
      </c>
      <c r="R229">
        <v>5.6100000000000004E-3</v>
      </c>
      <c r="S229">
        <v>2.4299999999999999E-3</v>
      </c>
      <c r="T229">
        <v>2.4299999999999999E-3</v>
      </c>
      <c r="U229">
        <v>2.4299999999999999E-3</v>
      </c>
      <c r="V229">
        <v>2.4299999999999999E-3</v>
      </c>
      <c r="W229">
        <v>4.5199999999999997E-3</v>
      </c>
      <c r="X229">
        <v>4.5199999999999997E-3</v>
      </c>
      <c r="Y229">
        <v>2.4299999999999999E-3</v>
      </c>
      <c r="Z229">
        <v>2.4299999999999999E-3</v>
      </c>
      <c r="AA229">
        <v>2.4299999999999999E-3</v>
      </c>
      <c r="AB229">
        <v>0.61460860142958051</v>
      </c>
      <c r="AC229">
        <v>7.1067028604688831</v>
      </c>
      <c r="AD229">
        <v>257.47199999999998</v>
      </c>
      <c r="AE229">
        <v>3.5000000000000003E-2</v>
      </c>
      <c r="AF229">
        <v>997</v>
      </c>
      <c r="AG229">
        <v>2698</v>
      </c>
      <c r="AH229">
        <v>3780</v>
      </c>
      <c r="AI229">
        <v>4123</v>
      </c>
      <c r="AJ229" s="9">
        <f>(AF229-exterior_study!AF229)/exterior_study!AF229</f>
        <v>-2.5415444770283482E-2</v>
      </c>
      <c r="AK229" s="9">
        <f>(AG229-exterior_study!AG229)/exterior_study!AG229</f>
        <v>-7.1895424836601302E-2</v>
      </c>
      <c r="AL229" s="9">
        <f>(AH229-exterior_study!AH229)/exterior_study!AH229</f>
        <v>-3.7678207739307537E-2</v>
      </c>
      <c r="AM229" s="9">
        <f>(AI229-exterior_study!AI229)/exterior_study!AI229</f>
        <v>-2.0897649014485872E-2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3.29E-3</v>
      </c>
      <c r="Q230">
        <v>2.7399999999999998E-3</v>
      </c>
      <c r="R230">
        <v>5.6100000000000004E-3</v>
      </c>
      <c r="S230">
        <v>2.4299999999999999E-3</v>
      </c>
      <c r="T230">
        <v>2.4299999999999999E-3</v>
      </c>
      <c r="U230">
        <v>2.4299999999999999E-3</v>
      </c>
      <c r="V230">
        <v>2.4299999999999999E-3</v>
      </c>
      <c r="W230">
        <v>4.5199999999999997E-3</v>
      </c>
      <c r="X230">
        <v>4.5199999999999997E-3</v>
      </c>
      <c r="Y230">
        <v>2.4299999999999999E-3</v>
      </c>
      <c r="Z230">
        <v>2.4299999999999999E-3</v>
      </c>
      <c r="AA230">
        <v>2.4299999999999999E-3</v>
      </c>
      <c r="AB230">
        <v>0.61460860142958051</v>
      </c>
      <c r="AC230">
        <v>7.1067028604688831</v>
      </c>
      <c r="AD230">
        <v>257.47199999999998</v>
      </c>
      <c r="AE230">
        <v>0.04</v>
      </c>
      <c r="AF230">
        <v>930</v>
      </c>
      <c r="AG230">
        <v>2410</v>
      </c>
      <c r="AH230">
        <v>3312</v>
      </c>
      <c r="AI230">
        <v>3608</v>
      </c>
      <c r="AJ230" s="9">
        <f>(AF230-exterior_study!AF230)/exterior_study!AF230</f>
        <v>-2.6178010471204188E-2</v>
      </c>
      <c r="AK230" s="9">
        <f>(AG230-exterior_study!AG230)/exterior_study!AG230</f>
        <v>-6.8058778035576181E-2</v>
      </c>
      <c r="AL230" s="9">
        <f>(AH230-exterior_study!AH230)/exterior_study!AH230</f>
        <v>-3.636892638929299E-2</v>
      </c>
      <c r="AM230" s="9">
        <f>(AI230-exterior_study!AI230)/exterior_study!AI230</f>
        <v>-2.0895522388059702E-2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3.29E-3</v>
      </c>
      <c r="Q231">
        <v>2.7399999999999998E-3</v>
      </c>
      <c r="R231">
        <v>5.6100000000000004E-3</v>
      </c>
      <c r="S231">
        <v>2.4299999999999999E-3</v>
      </c>
      <c r="T231">
        <v>2.4299999999999999E-3</v>
      </c>
      <c r="U231">
        <v>2.4299999999999999E-3</v>
      </c>
      <c r="V231">
        <v>2.4299999999999999E-3</v>
      </c>
      <c r="W231">
        <v>4.5199999999999997E-3</v>
      </c>
      <c r="X231">
        <v>4.5199999999999997E-3</v>
      </c>
      <c r="Y231">
        <v>2.4299999999999999E-3</v>
      </c>
      <c r="Z231">
        <v>2.4299999999999999E-3</v>
      </c>
      <c r="AA231">
        <v>2.4299999999999999E-3</v>
      </c>
      <c r="AB231">
        <v>0.61460860142958051</v>
      </c>
      <c r="AC231">
        <v>7.1067028604688831</v>
      </c>
      <c r="AD231">
        <v>257.47199999999998</v>
      </c>
      <c r="AE231">
        <v>4.4999999999999998E-2</v>
      </c>
      <c r="AF231">
        <v>869</v>
      </c>
      <c r="AG231">
        <v>2179</v>
      </c>
      <c r="AH231">
        <v>2949</v>
      </c>
      <c r="AI231">
        <v>3207</v>
      </c>
      <c r="AJ231" s="9">
        <f>(AF231-exterior_study!AF231)/exterior_study!AF231</f>
        <v>-2.6875699888017916E-2</v>
      </c>
      <c r="AK231" s="9">
        <f>(AG231-exterior_study!AG231)/exterior_study!AG231</f>
        <v>-6.5208065208065213E-2</v>
      </c>
      <c r="AL231" s="9">
        <f>(AH231-exterior_study!AH231)/exterior_study!AH231</f>
        <v>-3.4697217675941083E-2</v>
      </c>
      <c r="AM231" s="9">
        <f>(AI231-exterior_study!AI231)/exterior_study!AI231</f>
        <v>-2.0763358778625954E-2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3.29E-3</v>
      </c>
      <c r="Q232">
        <v>2.7399999999999998E-3</v>
      </c>
      <c r="R232">
        <v>5.6100000000000004E-3</v>
      </c>
      <c r="S232">
        <v>2.4299999999999999E-3</v>
      </c>
      <c r="T232">
        <v>2.4299999999999999E-3</v>
      </c>
      <c r="U232">
        <v>2.4299999999999999E-3</v>
      </c>
      <c r="V232">
        <v>2.4299999999999999E-3</v>
      </c>
      <c r="W232">
        <v>4.5199999999999997E-3</v>
      </c>
      <c r="X232">
        <v>4.5199999999999997E-3</v>
      </c>
      <c r="Y232">
        <v>2.4299999999999999E-3</v>
      </c>
      <c r="Z232">
        <v>2.4299999999999999E-3</v>
      </c>
      <c r="AA232">
        <v>2.4299999999999999E-3</v>
      </c>
      <c r="AB232">
        <v>0.61460860142958051</v>
      </c>
      <c r="AC232">
        <v>7.1067028604688831</v>
      </c>
      <c r="AD232">
        <v>257.47199999999998</v>
      </c>
      <c r="AE232">
        <v>0.05</v>
      </c>
      <c r="AF232">
        <v>814</v>
      </c>
      <c r="AG232">
        <v>1988</v>
      </c>
      <c r="AH232">
        <v>2657</v>
      </c>
      <c r="AI232">
        <v>2886</v>
      </c>
      <c r="AJ232" s="9">
        <f>(AF232-exterior_study!AF232)/exterior_study!AF232</f>
        <v>-2.8639618138424822E-2</v>
      </c>
      <c r="AK232" s="9">
        <f>(AG232-exterior_study!AG232)/exterior_study!AG232</f>
        <v>-6.314797360980208E-2</v>
      </c>
      <c r="AL232" s="9">
        <f>(AH232-exterior_study!AH232)/exterior_study!AH232</f>
        <v>-3.3466715169152422E-2</v>
      </c>
      <c r="AM232" s="9">
        <f>(AI232-exterior_study!AI232)/exterior_study!AI232</f>
        <v>-2.1031207598371779E-2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3.29E-3</v>
      </c>
      <c r="Q233">
        <v>2.7399999999999998E-3</v>
      </c>
      <c r="R233">
        <v>5.6100000000000004E-3</v>
      </c>
      <c r="S233">
        <v>2.4299999999999999E-3</v>
      </c>
      <c r="T233">
        <v>2.4299999999999999E-3</v>
      </c>
      <c r="U233">
        <v>2.4299999999999999E-3</v>
      </c>
      <c r="V233">
        <v>2.4299999999999999E-3</v>
      </c>
      <c r="W233">
        <v>4.5199999999999997E-3</v>
      </c>
      <c r="X233">
        <v>4.5199999999999997E-3</v>
      </c>
      <c r="Y233">
        <v>2.4299999999999999E-3</v>
      </c>
      <c r="Z233">
        <v>2.4299999999999999E-3</v>
      </c>
      <c r="AA233">
        <v>2.4299999999999999E-3</v>
      </c>
      <c r="AB233">
        <v>0.61460860142958051</v>
      </c>
      <c r="AC233">
        <v>7.1067028604688831</v>
      </c>
      <c r="AD233">
        <v>257.47199999999998</v>
      </c>
      <c r="AE233">
        <v>5.5E-2</v>
      </c>
      <c r="AF233">
        <v>765</v>
      </c>
      <c r="AG233">
        <v>1830</v>
      </c>
      <c r="AH233">
        <v>2418</v>
      </c>
      <c r="AI233">
        <v>2624</v>
      </c>
      <c r="AJ233" s="9">
        <f>(AF233-exterior_study!AF233)/exterior_study!AF233</f>
        <v>-2.795425667090216E-2</v>
      </c>
      <c r="AK233" s="9">
        <f>(AG233-exterior_study!AG233)/exterior_study!AG233</f>
        <v>-6.0574948665297744E-2</v>
      </c>
      <c r="AL233" s="9">
        <f>(AH233-exterior_study!AH233)/exterior_study!AH233</f>
        <v>-3.2412965186074429E-2</v>
      </c>
      <c r="AM233" s="9">
        <f>(AI233-exterior_study!AI233)/exterior_study!AI233</f>
        <v>-2.0895522388059702E-2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3.29E-3</v>
      </c>
      <c r="Q234">
        <v>2.7399999999999998E-3</v>
      </c>
      <c r="R234">
        <v>5.6100000000000004E-3</v>
      </c>
      <c r="S234">
        <v>2.4299999999999999E-3</v>
      </c>
      <c r="T234">
        <v>2.4299999999999999E-3</v>
      </c>
      <c r="U234">
        <v>2.4299999999999999E-3</v>
      </c>
      <c r="V234">
        <v>2.4299999999999999E-3</v>
      </c>
      <c r="W234">
        <v>4.5199999999999997E-3</v>
      </c>
      <c r="X234">
        <v>4.5199999999999997E-3</v>
      </c>
      <c r="Y234">
        <v>2.4299999999999999E-3</v>
      </c>
      <c r="Z234">
        <v>2.4299999999999999E-3</v>
      </c>
      <c r="AA234">
        <v>2.4299999999999999E-3</v>
      </c>
      <c r="AB234">
        <v>0.61460860142958051</v>
      </c>
      <c r="AC234">
        <v>7.1067028604688831</v>
      </c>
      <c r="AD234">
        <v>257.47199999999998</v>
      </c>
      <c r="AE234">
        <v>0.06</v>
      </c>
      <c r="AF234">
        <v>719</v>
      </c>
      <c r="AG234">
        <v>1694</v>
      </c>
      <c r="AH234">
        <v>2218</v>
      </c>
      <c r="AI234">
        <v>2405</v>
      </c>
      <c r="AJ234" s="9">
        <f>(AF234-exterior_study!AF234)/exterior_study!AF234</f>
        <v>-2.9689608636977057E-2</v>
      </c>
      <c r="AK234" s="9">
        <f>(AG234-exterior_study!AG234)/exterior_study!AG234</f>
        <v>-5.9411438089950031E-2</v>
      </c>
      <c r="AL234" s="9">
        <f>(AH234-exterior_study!AH234)/exterior_study!AH234</f>
        <v>-3.1863814927979045E-2</v>
      </c>
      <c r="AM234" s="9">
        <f>(AI234-exterior_study!AI234)/exterior_study!AI234</f>
        <v>-2.1164021164021163E-2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3.29E-3</v>
      </c>
      <c r="Q235">
        <v>2.7399999999999998E-3</v>
      </c>
      <c r="R235">
        <v>5.6100000000000004E-3</v>
      </c>
      <c r="S235">
        <v>2.4299999999999999E-3</v>
      </c>
      <c r="T235">
        <v>2.4299999999999999E-3</v>
      </c>
      <c r="U235">
        <v>2.4299999999999999E-3</v>
      </c>
      <c r="V235">
        <v>2.4299999999999999E-3</v>
      </c>
      <c r="W235">
        <v>4.5199999999999997E-3</v>
      </c>
      <c r="X235">
        <v>4.5199999999999997E-3</v>
      </c>
      <c r="Y235">
        <v>2.4299999999999999E-3</v>
      </c>
      <c r="Z235">
        <v>2.4299999999999999E-3</v>
      </c>
      <c r="AA235">
        <v>2.4299999999999999E-3</v>
      </c>
      <c r="AB235">
        <v>0.61460860142958051</v>
      </c>
      <c r="AC235">
        <v>7.1067028604688831</v>
      </c>
      <c r="AD235">
        <v>257.47199999999998</v>
      </c>
      <c r="AE235">
        <v>6.5000000000000002E-2</v>
      </c>
      <c r="AF235">
        <v>679</v>
      </c>
      <c r="AG235">
        <v>1578</v>
      </c>
      <c r="AH235">
        <v>2050</v>
      </c>
      <c r="AI235">
        <v>2220</v>
      </c>
      <c r="AJ235" s="9">
        <f>(AF235-exterior_study!AF235)/exterior_study!AF235</f>
        <v>-0.03</v>
      </c>
      <c r="AK235" s="9">
        <f>(AG235-exterior_study!AG235)/exterior_study!AG235</f>
        <v>-5.7910447761194028E-2</v>
      </c>
      <c r="AL235" s="9">
        <f>(AH235-exterior_study!AH235)/exterior_study!AH235</f>
        <v>-3.0732860520094562E-2</v>
      </c>
      <c r="AM235" s="9">
        <f>(AI235-exterior_study!AI235)/exterior_study!AI235</f>
        <v>-2.1164021164021163E-2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3.29E-3</v>
      </c>
      <c r="Q236">
        <v>2.7399999999999998E-3</v>
      </c>
      <c r="R236">
        <v>5.6100000000000004E-3</v>
      </c>
      <c r="S236">
        <v>2.4299999999999999E-3</v>
      </c>
      <c r="T236">
        <v>2.4299999999999999E-3</v>
      </c>
      <c r="U236">
        <v>2.4299999999999999E-3</v>
      </c>
      <c r="V236">
        <v>2.4299999999999999E-3</v>
      </c>
      <c r="W236">
        <v>4.5199999999999997E-3</v>
      </c>
      <c r="X236">
        <v>4.5199999999999997E-3</v>
      </c>
      <c r="Y236">
        <v>2.4299999999999999E-3</v>
      </c>
      <c r="Z236">
        <v>2.4299999999999999E-3</v>
      </c>
      <c r="AA236">
        <v>2.4299999999999999E-3</v>
      </c>
      <c r="AB236">
        <v>0.61460860142958051</v>
      </c>
      <c r="AC236">
        <v>7.1067028604688831</v>
      </c>
      <c r="AD236">
        <v>257.47199999999998</v>
      </c>
      <c r="AE236">
        <v>7.0000000000000007E-2</v>
      </c>
      <c r="AF236">
        <v>641</v>
      </c>
      <c r="AG236">
        <v>1476</v>
      </c>
      <c r="AH236">
        <v>1904</v>
      </c>
      <c r="AI236">
        <v>2062</v>
      </c>
      <c r="AJ236" s="9">
        <f>(AF236-exterior_study!AF236)/exterior_study!AF236</f>
        <v>-3.1722054380664652E-2</v>
      </c>
      <c r="AK236" s="9">
        <f>(AG236-exterior_study!AG236)/exterior_study!AG236</f>
        <v>-5.6265984654731455E-2</v>
      </c>
      <c r="AL236" s="9">
        <f>(AH236-exterior_study!AH236)/exterior_study!AH236</f>
        <v>-3.0549898167006109E-2</v>
      </c>
      <c r="AM236" s="9">
        <f>(AI236-exterior_study!AI236)/exterior_study!AI236</f>
        <v>-2.0892687559354226E-2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3.2599999999999999E-3</v>
      </c>
      <c r="Q237">
        <v>2.7100000000000002E-3</v>
      </c>
      <c r="R237">
        <v>5.5500000000000002E-3</v>
      </c>
      <c r="S237">
        <v>2.4299999999999999E-3</v>
      </c>
      <c r="T237">
        <v>2.4299999999999999E-3</v>
      </c>
      <c r="U237">
        <v>2.4299999999999999E-3</v>
      </c>
      <c r="V237">
        <v>2.4299999999999999E-3</v>
      </c>
      <c r="W237">
        <v>4.47E-3</v>
      </c>
      <c r="X237">
        <v>4.47E-3</v>
      </c>
      <c r="Y237">
        <v>2.4299999999999999E-3</v>
      </c>
      <c r="Z237">
        <v>2.4299999999999999E-3</v>
      </c>
      <c r="AA237">
        <v>2.4299999999999999E-3</v>
      </c>
      <c r="AB237">
        <v>0.64005220244010497</v>
      </c>
      <c r="AC237">
        <v>8.015714355369548</v>
      </c>
      <c r="AD237">
        <v>257.47199999999998</v>
      </c>
      <c r="AE237">
        <v>0.03</v>
      </c>
      <c r="AF237">
        <v>921</v>
      </c>
      <c r="AG237">
        <v>1461</v>
      </c>
      <c r="AH237">
        <v>3081</v>
      </c>
      <c r="AI237">
        <v>4199</v>
      </c>
      <c r="AJ237" s="9">
        <f>(AF237-exterior_study!AF237)/exterior_study!AF237</f>
        <v>-2.021276595744681E-2</v>
      </c>
      <c r="AK237" s="9">
        <f>(AG237-exterior_study!AG237)/exterior_study!AG237</f>
        <v>-0.12252252252252252</v>
      </c>
      <c r="AL237" s="9">
        <f>(AH237-exterior_study!AH237)/exterior_study!AH237</f>
        <v>-5.7798165137614682E-2</v>
      </c>
      <c r="AM237" s="9">
        <f>(AI237-exterior_study!AI237)/exterior_study!AI237</f>
        <v>-2.1212121212121213E-2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3.2599999999999999E-3</v>
      </c>
      <c r="Q238">
        <v>2.7100000000000002E-3</v>
      </c>
      <c r="R238">
        <v>5.5500000000000002E-3</v>
      </c>
      <c r="S238">
        <v>2.4299999999999999E-3</v>
      </c>
      <c r="T238">
        <v>2.4299999999999999E-3</v>
      </c>
      <c r="U238">
        <v>2.4299999999999999E-3</v>
      </c>
      <c r="V238">
        <v>2.4299999999999999E-3</v>
      </c>
      <c r="W238">
        <v>4.47E-3</v>
      </c>
      <c r="X238">
        <v>4.47E-3</v>
      </c>
      <c r="Y238">
        <v>2.4299999999999999E-3</v>
      </c>
      <c r="Z238">
        <v>2.4299999999999999E-3</v>
      </c>
      <c r="AA238">
        <v>2.4299999999999999E-3</v>
      </c>
      <c r="AB238">
        <v>0.64005220244010497</v>
      </c>
      <c r="AC238">
        <v>8.015714355369548</v>
      </c>
      <c r="AD238">
        <v>257.47199999999998</v>
      </c>
      <c r="AE238">
        <v>3.5000000000000003E-2</v>
      </c>
      <c r="AF238">
        <v>850</v>
      </c>
      <c r="AG238">
        <v>1369</v>
      </c>
      <c r="AH238">
        <v>2709</v>
      </c>
      <c r="AI238">
        <v>3601</v>
      </c>
      <c r="AJ238" s="9">
        <f>(AF238-exterior_study!AF238)/exterior_study!AF238</f>
        <v>-2.1864211737629459E-2</v>
      </c>
      <c r="AK238" s="9">
        <f>(AG238-exterior_study!AG238)/exterior_study!AG238</f>
        <v>-0.10930383864671438</v>
      </c>
      <c r="AL238" s="9">
        <f>(AH238-exterior_study!AH238)/exterior_study!AH238</f>
        <v>-5.3459119496855348E-2</v>
      </c>
      <c r="AM238" s="9">
        <f>(AI238-exterior_study!AI238)/exterior_study!AI238</f>
        <v>-2.0669023660592874E-2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3.2599999999999999E-3</v>
      </c>
      <c r="Q239">
        <v>2.7100000000000002E-3</v>
      </c>
      <c r="R239">
        <v>5.5500000000000002E-3</v>
      </c>
      <c r="S239">
        <v>2.4299999999999999E-3</v>
      </c>
      <c r="T239">
        <v>2.4299999999999999E-3</v>
      </c>
      <c r="U239">
        <v>2.4299999999999999E-3</v>
      </c>
      <c r="V239">
        <v>2.4299999999999999E-3</v>
      </c>
      <c r="W239">
        <v>4.47E-3</v>
      </c>
      <c r="X239">
        <v>4.47E-3</v>
      </c>
      <c r="Y239">
        <v>2.4299999999999999E-3</v>
      </c>
      <c r="Z239">
        <v>2.4299999999999999E-3</v>
      </c>
      <c r="AA239">
        <v>2.4299999999999999E-3</v>
      </c>
      <c r="AB239">
        <v>0.64005220244010497</v>
      </c>
      <c r="AC239">
        <v>8.015714355369548</v>
      </c>
      <c r="AD239">
        <v>257.47199999999998</v>
      </c>
      <c r="AE239">
        <v>0.04</v>
      </c>
      <c r="AF239">
        <v>788</v>
      </c>
      <c r="AG239">
        <v>1284</v>
      </c>
      <c r="AH239">
        <v>2422</v>
      </c>
      <c r="AI239">
        <v>3152</v>
      </c>
      <c r="AJ239" s="9">
        <f>(AF239-exterior_study!AF239)/exterior_study!AF239</f>
        <v>-2.2332506203473945E-2</v>
      </c>
      <c r="AK239" s="9">
        <f>(AG239-exterior_study!AG239)/exterior_study!AG239</f>
        <v>-0.10021023125437982</v>
      </c>
      <c r="AL239" s="9">
        <f>(AH239-exterior_study!AH239)/exterior_study!AH239</f>
        <v>-4.9823460180462929E-2</v>
      </c>
      <c r="AM239" s="9">
        <f>(AI239-exterior_study!AI239)/exterior_study!AI239</f>
        <v>-2.0509633312616533E-2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3.2599999999999999E-3</v>
      </c>
      <c r="Q240">
        <v>2.7100000000000002E-3</v>
      </c>
      <c r="R240">
        <v>5.5500000000000002E-3</v>
      </c>
      <c r="S240">
        <v>2.4299999999999999E-3</v>
      </c>
      <c r="T240">
        <v>2.4299999999999999E-3</v>
      </c>
      <c r="U240">
        <v>2.4299999999999999E-3</v>
      </c>
      <c r="V240">
        <v>2.4299999999999999E-3</v>
      </c>
      <c r="W240">
        <v>4.47E-3</v>
      </c>
      <c r="X240">
        <v>4.47E-3</v>
      </c>
      <c r="Y240">
        <v>2.4299999999999999E-3</v>
      </c>
      <c r="Z240">
        <v>2.4299999999999999E-3</v>
      </c>
      <c r="AA240">
        <v>2.4299999999999999E-3</v>
      </c>
      <c r="AB240">
        <v>0.64005220244010497</v>
      </c>
      <c r="AC240">
        <v>8.015714355369548</v>
      </c>
      <c r="AD240">
        <v>257.47199999999998</v>
      </c>
      <c r="AE240">
        <v>4.4999999999999998E-2</v>
      </c>
      <c r="AF240">
        <v>732</v>
      </c>
      <c r="AG240">
        <v>1208</v>
      </c>
      <c r="AH240">
        <v>2192</v>
      </c>
      <c r="AI240">
        <v>2802</v>
      </c>
      <c r="AJ240" s="9">
        <f>(AF240-exterior_study!AF240)/exterior_study!AF240</f>
        <v>-2.4E-2</v>
      </c>
      <c r="AK240" s="9">
        <f>(AG240-exterior_study!AG240)/exterior_study!AG240</f>
        <v>-9.2411720510894066E-2</v>
      </c>
      <c r="AL240" s="9">
        <f>(AH240-exterior_study!AH240)/exterior_study!AH240</f>
        <v>-4.6956521739130432E-2</v>
      </c>
      <c r="AM240" s="9">
        <f>(AI240-exterior_study!AI240)/exterior_study!AI240</f>
        <v>-2.0279720279720279E-2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3.2599999999999999E-3</v>
      </c>
      <c r="Q241">
        <v>2.7100000000000002E-3</v>
      </c>
      <c r="R241">
        <v>5.5500000000000002E-3</v>
      </c>
      <c r="S241">
        <v>2.4299999999999999E-3</v>
      </c>
      <c r="T241">
        <v>2.4299999999999999E-3</v>
      </c>
      <c r="U241">
        <v>2.4299999999999999E-3</v>
      </c>
      <c r="V241">
        <v>2.4299999999999999E-3</v>
      </c>
      <c r="W241">
        <v>4.47E-3</v>
      </c>
      <c r="X241">
        <v>4.47E-3</v>
      </c>
      <c r="Y241">
        <v>2.4299999999999999E-3</v>
      </c>
      <c r="Z241">
        <v>2.4299999999999999E-3</v>
      </c>
      <c r="AA241">
        <v>2.4299999999999999E-3</v>
      </c>
      <c r="AB241">
        <v>0.64005220244010497</v>
      </c>
      <c r="AC241">
        <v>8.015714355369548</v>
      </c>
      <c r="AD241">
        <v>257.47199999999998</v>
      </c>
      <c r="AE241">
        <v>0.05</v>
      </c>
      <c r="AF241">
        <v>682</v>
      </c>
      <c r="AG241">
        <v>1137</v>
      </c>
      <c r="AH241">
        <v>2003</v>
      </c>
      <c r="AI241">
        <v>2523</v>
      </c>
      <c r="AJ241" s="9">
        <f>(AF241-exterior_study!AF241)/exterior_study!AF241</f>
        <v>-2.4320457796852647E-2</v>
      </c>
      <c r="AK241" s="9">
        <f>(AG241-exterior_study!AG241)/exterior_study!AG241</f>
        <v>-8.7479935794542538E-2</v>
      </c>
      <c r="AL241" s="9">
        <f>(AH241-exterior_study!AH241)/exterior_study!AH241</f>
        <v>-4.4825941821649978E-2</v>
      </c>
      <c r="AM241" s="9">
        <f>(AI241-exterior_study!AI241)/exterior_study!AI241</f>
        <v>-1.9813519813519812E-2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3.2599999999999999E-3</v>
      </c>
      <c r="Q242">
        <v>2.7100000000000002E-3</v>
      </c>
      <c r="R242">
        <v>5.5500000000000002E-3</v>
      </c>
      <c r="S242">
        <v>2.4299999999999999E-3</v>
      </c>
      <c r="T242">
        <v>2.4299999999999999E-3</v>
      </c>
      <c r="U242">
        <v>2.4299999999999999E-3</v>
      </c>
      <c r="V242">
        <v>2.4299999999999999E-3</v>
      </c>
      <c r="W242">
        <v>4.47E-3</v>
      </c>
      <c r="X242">
        <v>4.47E-3</v>
      </c>
      <c r="Y242">
        <v>2.4299999999999999E-3</v>
      </c>
      <c r="Z242">
        <v>2.4299999999999999E-3</v>
      </c>
      <c r="AA242">
        <v>2.4299999999999999E-3</v>
      </c>
      <c r="AB242">
        <v>0.64005220244010497</v>
      </c>
      <c r="AC242">
        <v>8.015714355369548</v>
      </c>
      <c r="AD242">
        <v>257.47199999999998</v>
      </c>
      <c r="AE242">
        <v>5.5E-2</v>
      </c>
      <c r="AF242">
        <v>638</v>
      </c>
      <c r="AG242">
        <v>1073</v>
      </c>
      <c r="AH242">
        <v>1844</v>
      </c>
      <c r="AI242">
        <v>2295</v>
      </c>
      <c r="AJ242" s="9">
        <f>(AF242-exterior_study!AF242)/exterior_study!AF242</f>
        <v>-2.4464831804281346E-2</v>
      </c>
      <c r="AK242" s="9">
        <f>(AG242-exterior_study!AG242)/exterior_study!AG242</f>
        <v>-8.2905982905982903E-2</v>
      </c>
      <c r="AL242" s="9">
        <f>(AH242-exterior_study!AH242)/exterior_study!AH242</f>
        <v>-4.2575285565939772E-2</v>
      </c>
      <c r="AM242" s="9">
        <f>(AI242-exterior_study!AI242)/exterior_study!AI242</f>
        <v>-1.9230769230769232E-2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3.2599999999999999E-3</v>
      </c>
      <c r="Q243">
        <v>2.7100000000000002E-3</v>
      </c>
      <c r="R243">
        <v>5.5500000000000002E-3</v>
      </c>
      <c r="S243">
        <v>2.4299999999999999E-3</v>
      </c>
      <c r="T243">
        <v>2.4299999999999999E-3</v>
      </c>
      <c r="U243">
        <v>2.4299999999999999E-3</v>
      </c>
      <c r="V243">
        <v>2.4299999999999999E-3</v>
      </c>
      <c r="W243">
        <v>4.47E-3</v>
      </c>
      <c r="X243">
        <v>4.47E-3</v>
      </c>
      <c r="Y243">
        <v>2.4299999999999999E-3</v>
      </c>
      <c r="Z243">
        <v>2.4299999999999999E-3</v>
      </c>
      <c r="AA243">
        <v>2.4299999999999999E-3</v>
      </c>
      <c r="AB243">
        <v>0.64005220244010497</v>
      </c>
      <c r="AC243">
        <v>8.015714355369548</v>
      </c>
      <c r="AD243">
        <v>257.47199999999998</v>
      </c>
      <c r="AE243">
        <v>0.06</v>
      </c>
      <c r="AF243">
        <v>598</v>
      </c>
      <c r="AG243">
        <v>1015</v>
      </c>
      <c r="AH243">
        <v>1709</v>
      </c>
      <c r="AI243">
        <v>2104</v>
      </c>
      <c r="AJ243" s="9">
        <f>(AF243-exterior_study!AF243)/exterior_study!AF243</f>
        <v>-2.4469820554649267E-2</v>
      </c>
      <c r="AK243" s="9">
        <f>(AG243-exterior_study!AG243)/exterior_study!AG243</f>
        <v>-7.8947368421052627E-2</v>
      </c>
      <c r="AL243" s="9">
        <f>(AH243-exterior_study!AH243)/exterior_study!AH243</f>
        <v>-4.0965207631874299E-2</v>
      </c>
      <c r="AM243" s="9">
        <f>(AI243-exterior_study!AI243)/exterior_study!AI243</f>
        <v>-1.9114219114219115E-2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3.2599999999999999E-3</v>
      </c>
      <c r="Q244">
        <v>2.7100000000000002E-3</v>
      </c>
      <c r="R244">
        <v>5.5500000000000002E-3</v>
      </c>
      <c r="S244">
        <v>2.4299999999999999E-3</v>
      </c>
      <c r="T244">
        <v>2.4299999999999999E-3</v>
      </c>
      <c r="U244">
        <v>2.4299999999999999E-3</v>
      </c>
      <c r="V244">
        <v>2.4299999999999999E-3</v>
      </c>
      <c r="W244">
        <v>4.47E-3</v>
      </c>
      <c r="X244">
        <v>4.47E-3</v>
      </c>
      <c r="Y244">
        <v>2.4299999999999999E-3</v>
      </c>
      <c r="Z244">
        <v>2.4299999999999999E-3</v>
      </c>
      <c r="AA244">
        <v>2.4299999999999999E-3</v>
      </c>
      <c r="AB244">
        <v>0.64005220244010497</v>
      </c>
      <c r="AC244">
        <v>8.015714355369548</v>
      </c>
      <c r="AD244">
        <v>257.47199999999998</v>
      </c>
      <c r="AE244">
        <v>6.5000000000000002E-2</v>
      </c>
      <c r="AF244">
        <v>562</v>
      </c>
      <c r="AG244">
        <v>961</v>
      </c>
      <c r="AH244">
        <v>1593</v>
      </c>
      <c r="AI244">
        <v>1942</v>
      </c>
      <c r="AJ244" s="9">
        <f>(AF244-exterior_study!AF244)/exterior_study!AF244</f>
        <v>-2.4305555555555556E-2</v>
      </c>
      <c r="AK244" s="9">
        <f>(AG244-exterior_study!AG244)/exterior_study!AG244</f>
        <v>-7.6849183477425559E-2</v>
      </c>
      <c r="AL244" s="9">
        <f>(AH244-exterior_study!AH244)/exterior_study!AH244</f>
        <v>-3.9203860072376355E-2</v>
      </c>
      <c r="AM244" s="9">
        <f>(AI244-exterior_study!AI244)/exterior_study!AI244</f>
        <v>-1.9191919191919191E-2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3.2599999999999999E-3</v>
      </c>
      <c r="Q245">
        <v>2.7100000000000002E-3</v>
      </c>
      <c r="R245">
        <v>5.5500000000000002E-3</v>
      </c>
      <c r="S245">
        <v>2.4299999999999999E-3</v>
      </c>
      <c r="T245">
        <v>2.4299999999999999E-3</v>
      </c>
      <c r="U245">
        <v>2.4299999999999999E-3</v>
      </c>
      <c r="V245">
        <v>2.4299999999999999E-3</v>
      </c>
      <c r="W245">
        <v>4.47E-3</v>
      </c>
      <c r="X245">
        <v>4.47E-3</v>
      </c>
      <c r="Y245">
        <v>2.4299999999999999E-3</v>
      </c>
      <c r="Z245">
        <v>2.4299999999999999E-3</v>
      </c>
      <c r="AA245">
        <v>2.4299999999999999E-3</v>
      </c>
      <c r="AB245">
        <v>0.64005220244010497</v>
      </c>
      <c r="AC245">
        <v>8.015714355369548</v>
      </c>
      <c r="AD245">
        <v>257.47199999999998</v>
      </c>
      <c r="AE245">
        <v>7.0000000000000007E-2</v>
      </c>
      <c r="AF245">
        <v>529</v>
      </c>
      <c r="AG245">
        <v>912</v>
      </c>
      <c r="AH245">
        <v>1490</v>
      </c>
      <c r="AI245">
        <v>1804</v>
      </c>
      <c r="AJ245" s="9">
        <f>(AF245-exterior_study!AF245)/exterior_study!AF245</f>
        <v>-2.5782688766114181E-2</v>
      </c>
      <c r="AK245" s="9">
        <f>(AG245-exterior_study!AG245)/exterior_study!AG245</f>
        <v>-7.3170731707317069E-2</v>
      </c>
      <c r="AL245" s="9">
        <f>(AH245-exterior_study!AH245)/exterior_study!AH245</f>
        <v>-3.8089089735313109E-2</v>
      </c>
      <c r="AM245" s="9">
        <f>(AI245-exterior_study!AI245)/exterior_study!AI245</f>
        <v>-1.9032082653616094E-2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3.2299999999999998E-3</v>
      </c>
      <c r="Q246">
        <v>2.6900000000000001E-3</v>
      </c>
      <c r="R246">
        <v>5.4900000000000001E-3</v>
      </c>
      <c r="S246">
        <v>2.4299999999999999E-3</v>
      </c>
      <c r="T246">
        <v>2.4299999999999999E-3</v>
      </c>
      <c r="U246">
        <v>2.4299999999999999E-3</v>
      </c>
      <c r="V246">
        <v>2.4299999999999999E-3</v>
      </c>
      <c r="W246">
        <v>4.4299999999999999E-3</v>
      </c>
      <c r="X246">
        <v>4.4299999999999999E-3</v>
      </c>
      <c r="Y246">
        <v>2.4299999999999999E-3</v>
      </c>
      <c r="Z246">
        <v>2.4299999999999999E-3</v>
      </c>
      <c r="AA246">
        <v>2.4299999999999999E-3</v>
      </c>
      <c r="AB246">
        <v>0.65106111037942549</v>
      </c>
      <c r="AC246">
        <v>8.0843556622941488</v>
      </c>
      <c r="AD246">
        <v>257.47199999999998</v>
      </c>
      <c r="AE246">
        <v>0.03</v>
      </c>
      <c r="AF246">
        <v>912</v>
      </c>
      <c r="AG246">
        <v>1448</v>
      </c>
      <c r="AH246">
        <v>2994</v>
      </c>
      <c r="AI246">
        <v>4128</v>
      </c>
      <c r="AJ246" s="9">
        <f>(AF246-exterior_study!AF246)/exterior_study!AF246</f>
        <v>-1.7241379310344827E-2</v>
      </c>
      <c r="AK246" s="9">
        <f>(AG246-exterior_study!AG246)/exterior_study!AG246</f>
        <v>-4.736842105263158E-2</v>
      </c>
      <c r="AL246" s="9">
        <f>(AH246-exterior_study!AH246)/exterior_study!AH246</f>
        <v>-5.0729232720355108E-2</v>
      </c>
      <c r="AM246" s="9">
        <f>(AI246-exterior_study!AI246)/exterior_study!AI246</f>
        <v>-2.6644659278472059E-2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3.2299999999999998E-3</v>
      </c>
      <c r="Q247">
        <v>2.6900000000000001E-3</v>
      </c>
      <c r="R247">
        <v>5.4900000000000001E-3</v>
      </c>
      <c r="S247">
        <v>2.4299999999999999E-3</v>
      </c>
      <c r="T247">
        <v>2.4299999999999999E-3</v>
      </c>
      <c r="U247">
        <v>2.4299999999999999E-3</v>
      </c>
      <c r="V247">
        <v>2.4299999999999999E-3</v>
      </c>
      <c r="W247">
        <v>4.4299999999999999E-3</v>
      </c>
      <c r="X247">
        <v>4.4299999999999999E-3</v>
      </c>
      <c r="Y247">
        <v>2.4299999999999999E-3</v>
      </c>
      <c r="Z247">
        <v>2.4299999999999999E-3</v>
      </c>
      <c r="AA247">
        <v>2.4299999999999999E-3</v>
      </c>
      <c r="AB247">
        <v>0.65106111037942549</v>
      </c>
      <c r="AC247">
        <v>8.0843556622941488</v>
      </c>
      <c r="AD247">
        <v>257.47199999999998</v>
      </c>
      <c r="AE247">
        <v>3.5000000000000003E-2</v>
      </c>
      <c r="AF247">
        <v>842</v>
      </c>
      <c r="AG247">
        <v>1356</v>
      </c>
      <c r="AH247">
        <v>2639</v>
      </c>
      <c r="AI247">
        <v>3544</v>
      </c>
      <c r="AJ247" s="9">
        <f>(AF247-exterior_study!AF247)/exterior_study!AF247</f>
        <v>-1.8648018648018648E-2</v>
      </c>
      <c r="AK247" s="9">
        <f>(AG247-exterior_study!AG247)/exterior_study!AG247</f>
        <v>-4.372355430183357E-2</v>
      </c>
      <c r="AL247" s="9">
        <f>(AH247-exterior_study!AH247)/exterior_study!AH247</f>
        <v>-4.6604046242774567E-2</v>
      </c>
      <c r="AM247" s="9">
        <f>(AI247-exterior_study!AI247)/exterior_study!AI247</f>
        <v>-2.5034387895460797E-2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3.2299999999999998E-3</v>
      </c>
      <c r="Q248">
        <v>2.6900000000000001E-3</v>
      </c>
      <c r="R248">
        <v>5.4900000000000001E-3</v>
      </c>
      <c r="S248">
        <v>2.4299999999999999E-3</v>
      </c>
      <c r="T248">
        <v>2.4299999999999999E-3</v>
      </c>
      <c r="U248">
        <v>2.4299999999999999E-3</v>
      </c>
      <c r="V248">
        <v>2.4299999999999999E-3</v>
      </c>
      <c r="W248">
        <v>4.4299999999999999E-3</v>
      </c>
      <c r="X248">
        <v>4.4299999999999999E-3</v>
      </c>
      <c r="Y248">
        <v>2.4299999999999999E-3</v>
      </c>
      <c r="Z248">
        <v>2.4299999999999999E-3</v>
      </c>
      <c r="AA248">
        <v>2.4299999999999999E-3</v>
      </c>
      <c r="AB248">
        <v>0.65106111037942549</v>
      </c>
      <c r="AC248">
        <v>8.0843556622941488</v>
      </c>
      <c r="AD248">
        <v>257.47199999999998</v>
      </c>
      <c r="AE248">
        <v>0.04</v>
      </c>
      <c r="AF248">
        <v>780</v>
      </c>
      <c r="AG248">
        <v>1272</v>
      </c>
      <c r="AH248">
        <v>2363</v>
      </c>
      <c r="AI248">
        <v>3105</v>
      </c>
      <c r="AJ248" s="9">
        <f>(AF248-exterior_study!AF248)/exterior_study!AF248</f>
        <v>-1.8867924528301886E-2</v>
      </c>
      <c r="AK248" s="9">
        <f>(AG248-exterior_study!AG248)/exterior_study!AG248</f>
        <v>-4.1446872645064053E-2</v>
      </c>
      <c r="AL248" s="9">
        <f>(AH248-exterior_study!AH248)/exterior_study!AH248</f>
        <v>-4.3707001214083364E-2</v>
      </c>
      <c r="AM248" s="9">
        <f>(AI248-exterior_study!AI248)/exterior_study!AI248</f>
        <v>-2.3891857906318769E-2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3.2299999999999998E-3</v>
      </c>
      <c r="Q249">
        <v>2.6900000000000001E-3</v>
      </c>
      <c r="R249">
        <v>5.4900000000000001E-3</v>
      </c>
      <c r="S249">
        <v>2.4299999999999999E-3</v>
      </c>
      <c r="T249">
        <v>2.4299999999999999E-3</v>
      </c>
      <c r="U249">
        <v>2.4299999999999999E-3</v>
      </c>
      <c r="V249">
        <v>2.4299999999999999E-3</v>
      </c>
      <c r="W249">
        <v>4.4299999999999999E-3</v>
      </c>
      <c r="X249">
        <v>4.4299999999999999E-3</v>
      </c>
      <c r="Y249">
        <v>2.4299999999999999E-3</v>
      </c>
      <c r="Z249">
        <v>2.4299999999999999E-3</v>
      </c>
      <c r="AA249">
        <v>2.4299999999999999E-3</v>
      </c>
      <c r="AB249">
        <v>0.65106111037942549</v>
      </c>
      <c r="AC249">
        <v>8.0843556622941488</v>
      </c>
      <c r="AD249">
        <v>257.47199999999998</v>
      </c>
      <c r="AE249">
        <v>4.4999999999999998E-2</v>
      </c>
      <c r="AF249">
        <v>724</v>
      </c>
      <c r="AG249">
        <v>1195</v>
      </c>
      <c r="AH249">
        <v>2142</v>
      </c>
      <c r="AI249">
        <v>2764</v>
      </c>
      <c r="AJ249" s="9">
        <f>(AF249-exterior_study!AF249)/exterior_study!AF249</f>
        <v>-2.0297699594046009E-2</v>
      </c>
      <c r="AK249" s="9">
        <f>(AG249-exterior_study!AG249)/exterior_study!AG249</f>
        <v>-4.0160642570281124E-2</v>
      </c>
      <c r="AL249" s="9">
        <f>(AH249-exterior_study!AH249)/exterior_study!AH249</f>
        <v>-4.0752351097178681E-2</v>
      </c>
      <c r="AM249" s="9">
        <f>(AI249-exterior_study!AI249)/exterior_study!AI249</f>
        <v>-2.2630834512022632E-2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3.2299999999999998E-3</v>
      </c>
      <c r="Q250">
        <v>2.6900000000000001E-3</v>
      </c>
      <c r="R250">
        <v>5.4900000000000001E-3</v>
      </c>
      <c r="S250">
        <v>2.4299999999999999E-3</v>
      </c>
      <c r="T250">
        <v>2.4299999999999999E-3</v>
      </c>
      <c r="U250">
        <v>2.4299999999999999E-3</v>
      </c>
      <c r="V250">
        <v>2.4299999999999999E-3</v>
      </c>
      <c r="W250">
        <v>4.4299999999999999E-3</v>
      </c>
      <c r="X250">
        <v>4.4299999999999999E-3</v>
      </c>
      <c r="Y250">
        <v>2.4299999999999999E-3</v>
      </c>
      <c r="Z250">
        <v>2.4299999999999999E-3</v>
      </c>
      <c r="AA250">
        <v>2.4299999999999999E-3</v>
      </c>
      <c r="AB250">
        <v>0.65106111037942549</v>
      </c>
      <c r="AC250">
        <v>8.0843556622941488</v>
      </c>
      <c r="AD250">
        <v>257.47199999999998</v>
      </c>
      <c r="AE250">
        <v>0.05</v>
      </c>
      <c r="AF250">
        <v>675</v>
      </c>
      <c r="AG250">
        <v>1126</v>
      </c>
      <c r="AH250">
        <v>1960</v>
      </c>
      <c r="AI250">
        <v>2491</v>
      </c>
      <c r="AJ250" s="9">
        <f>(AF250-exterior_study!AF250)/exterior_study!AF250</f>
        <v>-2.0319303338171262E-2</v>
      </c>
      <c r="AK250" s="9">
        <f>(AG250-exterior_study!AG250)/exterior_study!AG250</f>
        <v>-3.7606837606837605E-2</v>
      </c>
      <c r="AL250" s="9">
        <f>(AH250-exterior_study!AH250)/exterior_study!AH250</f>
        <v>-3.8744482589504657E-2</v>
      </c>
      <c r="AM250" s="9">
        <f>(AI250-exterior_study!AI250)/exterior_study!AI250</f>
        <v>-2.1218074656188603E-2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3.2299999999999998E-3</v>
      </c>
      <c r="Q251">
        <v>2.6900000000000001E-3</v>
      </c>
      <c r="R251">
        <v>5.4900000000000001E-3</v>
      </c>
      <c r="S251">
        <v>2.4299999999999999E-3</v>
      </c>
      <c r="T251">
        <v>2.4299999999999999E-3</v>
      </c>
      <c r="U251">
        <v>2.4299999999999999E-3</v>
      </c>
      <c r="V251">
        <v>2.4299999999999999E-3</v>
      </c>
      <c r="W251">
        <v>4.4299999999999999E-3</v>
      </c>
      <c r="X251">
        <v>4.4299999999999999E-3</v>
      </c>
      <c r="Y251">
        <v>2.4299999999999999E-3</v>
      </c>
      <c r="Z251">
        <v>2.4299999999999999E-3</v>
      </c>
      <c r="AA251">
        <v>2.4299999999999999E-3</v>
      </c>
      <c r="AB251">
        <v>0.65106111037942549</v>
      </c>
      <c r="AC251">
        <v>8.0843556622941488</v>
      </c>
      <c r="AD251">
        <v>257.47199999999998</v>
      </c>
      <c r="AE251">
        <v>5.5E-2</v>
      </c>
      <c r="AF251">
        <v>631</v>
      </c>
      <c r="AG251">
        <v>1062</v>
      </c>
      <c r="AH251">
        <v>1807</v>
      </c>
      <c r="AI251">
        <v>2267</v>
      </c>
      <c r="AJ251" s="9">
        <f>(AF251-exterior_study!AF251)/exterior_study!AF251</f>
        <v>-2.0186335403726708E-2</v>
      </c>
      <c r="AK251" s="9">
        <f>(AG251-exterior_study!AG251)/exterior_study!AG251</f>
        <v>-3.6297640653357534E-2</v>
      </c>
      <c r="AL251" s="9">
        <f>(AH251-exterior_study!AH251)/exterior_study!AH251</f>
        <v>-3.6780383795309166E-2</v>
      </c>
      <c r="AM251" s="9">
        <f>(AI251-exterior_study!AI251)/exterior_study!AI251</f>
        <v>-1.9887591872027668E-2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3.2299999999999998E-3</v>
      </c>
      <c r="Q252">
        <v>2.6900000000000001E-3</v>
      </c>
      <c r="R252">
        <v>5.4900000000000001E-3</v>
      </c>
      <c r="S252">
        <v>2.4299999999999999E-3</v>
      </c>
      <c r="T252">
        <v>2.4299999999999999E-3</v>
      </c>
      <c r="U252">
        <v>2.4299999999999999E-3</v>
      </c>
      <c r="V252">
        <v>2.4299999999999999E-3</v>
      </c>
      <c r="W252">
        <v>4.4299999999999999E-3</v>
      </c>
      <c r="X252">
        <v>4.4299999999999999E-3</v>
      </c>
      <c r="Y252">
        <v>2.4299999999999999E-3</v>
      </c>
      <c r="Z252">
        <v>2.4299999999999999E-3</v>
      </c>
      <c r="AA252">
        <v>2.4299999999999999E-3</v>
      </c>
      <c r="AB252">
        <v>0.65106111037942549</v>
      </c>
      <c r="AC252">
        <v>8.0843556622941488</v>
      </c>
      <c r="AD252">
        <v>257.47199999999998</v>
      </c>
      <c r="AE252">
        <v>0.06</v>
      </c>
      <c r="AF252">
        <v>591</v>
      </c>
      <c r="AG252">
        <v>1004</v>
      </c>
      <c r="AH252">
        <v>1676</v>
      </c>
      <c r="AI252">
        <v>2079</v>
      </c>
      <c r="AJ252" s="9">
        <f>(AF252-exterior_study!AF252)/exterior_study!AF252</f>
        <v>-2.1523178807947019E-2</v>
      </c>
      <c r="AK252" s="9">
        <f>(AG252-exterior_study!AG252)/exterior_study!AG252</f>
        <v>-3.5542747358309319E-2</v>
      </c>
      <c r="AL252" s="9">
        <f>(AH252-exterior_study!AH252)/exterior_study!AH252</f>
        <v>-3.5118019573978122E-2</v>
      </c>
      <c r="AM252" s="9">
        <f>(AI252-exterior_study!AI252)/exterior_study!AI252</f>
        <v>-1.9801980198019802E-2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3.2299999999999998E-3</v>
      </c>
      <c r="Q253">
        <v>2.6900000000000001E-3</v>
      </c>
      <c r="R253">
        <v>5.4900000000000001E-3</v>
      </c>
      <c r="S253">
        <v>2.4299999999999999E-3</v>
      </c>
      <c r="T253">
        <v>2.4299999999999999E-3</v>
      </c>
      <c r="U253">
        <v>2.4299999999999999E-3</v>
      </c>
      <c r="V253">
        <v>2.4299999999999999E-3</v>
      </c>
      <c r="W253">
        <v>4.4299999999999999E-3</v>
      </c>
      <c r="X253">
        <v>4.4299999999999999E-3</v>
      </c>
      <c r="Y253">
        <v>2.4299999999999999E-3</v>
      </c>
      <c r="Z253">
        <v>2.4299999999999999E-3</v>
      </c>
      <c r="AA253">
        <v>2.4299999999999999E-3</v>
      </c>
      <c r="AB253">
        <v>0.65106111037942549</v>
      </c>
      <c r="AC253">
        <v>8.0843556622941488</v>
      </c>
      <c r="AD253">
        <v>257.47199999999998</v>
      </c>
      <c r="AE253">
        <v>6.5000000000000002E-2</v>
      </c>
      <c r="AF253">
        <v>555</v>
      </c>
      <c r="AG253">
        <v>950</v>
      </c>
      <c r="AH253">
        <v>1563</v>
      </c>
      <c r="AI253">
        <v>1920</v>
      </c>
      <c r="AJ253" s="9">
        <f>(AF253-exterior_study!AF253)/exterior_study!AF253</f>
        <v>-2.1164021164021163E-2</v>
      </c>
      <c r="AK253" s="9">
        <f>(AG253-exterior_study!AG253)/exterior_study!AG253</f>
        <v>-3.6511156186612576E-2</v>
      </c>
      <c r="AL253" s="9">
        <f>(AH253-exterior_study!AH253)/exterior_study!AH253</f>
        <v>-3.3992583436341164E-2</v>
      </c>
      <c r="AM253" s="9">
        <f>(AI253-exterior_study!AI253)/exterior_study!AI253</f>
        <v>-1.9407558733401432E-2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3.2299999999999998E-3</v>
      </c>
      <c r="Q254">
        <v>2.6900000000000001E-3</v>
      </c>
      <c r="R254">
        <v>5.4900000000000001E-3</v>
      </c>
      <c r="S254">
        <v>2.4299999999999999E-3</v>
      </c>
      <c r="T254">
        <v>2.4299999999999999E-3</v>
      </c>
      <c r="U254">
        <v>2.4299999999999999E-3</v>
      </c>
      <c r="V254">
        <v>2.4299999999999999E-3</v>
      </c>
      <c r="W254">
        <v>4.4299999999999999E-3</v>
      </c>
      <c r="X254">
        <v>4.4299999999999999E-3</v>
      </c>
      <c r="Y254">
        <v>2.4299999999999999E-3</v>
      </c>
      <c r="Z254">
        <v>2.4299999999999999E-3</v>
      </c>
      <c r="AA254">
        <v>2.4299999999999999E-3</v>
      </c>
      <c r="AB254">
        <v>0.65106111037942549</v>
      </c>
      <c r="AC254">
        <v>8.0843556622941488</v>
      </c>
      <c r="AD254">
        <v>257.47199999999998</v>
      </c>
      <c r="AE254">
        <v>7.0000000000000007E-2</v>
      </c>
      <c r="AF254">
        <v>523</v>
      </c>
      <c r="AG254">
        <v>901</v>
      </c>
      <c r="AH254">
        <v>1463</v>
      </c>
      <c r="AI254">
        <v>1784</v>
      </c>
      <c r="AJ254" s="9">
        <f>(AF254-exterior_study!AF254)/exterior_study!AF254</f>
        <v>-2.0599250936329586E-2</v>
      </c>
      <c r="AK254" s="9">
        <f>(AG254-exterior_study!AG254)/exterior_study!AG254</f>
        <v>-3.5331905781584586E-2</v>
      </c>
      <c r="AL254" s="9">
        <f>(AH254-exterior_study!AH254)/exterior_study!AH254</f>
        <v>-3.3046926635822871E-2</v>
      </c>
      <c r="AM254" s="9">
        <f>(AI254-exterior_study!AI254)/exterior_study!AI254</f>
        <v>-1.8701870187018702E-2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3.1900000000000001E-3</v>
      </c>
      <c r="Q255">
        <v>2.65E-3</v>
      </c>
      <c r="R255">
        <v>5.4400000000000004E-3</v>
      </c>
      <c r="S255">
        <v>2.4299999999999999E-3</v>
      </c>
      <c r="T255">
        <v>2.4299999999999999E-3</v>
      </c>
      <c r="U255">
        <v>2.4299999999999999E-3</v>
      </c>
      <c r="V255">
        <v>2.4299999999999999E-3</v>
      </c>
      <c r="W255">
        <v>4.3800000000000002E-3</v>
      </c>
      <c r="X255">
        <v>4.3800000000000002E-3</v>
      </c>
      <c r="Y255">
        <v>2.4299999999999999E-3</v>
      </c>
      <c r="Z255">
        <v>2.4299999999999999E-3</v>
      </c>
      <c r="AA255">
        <v>2.4299999999999999E-3</v>
      </c>
      <c r="AB255">
        <v>0.65394885717364493</v>
      </c>
      <c r="AC255">
        <v>8.1022646895860682</v>
      </c>
      <c r="AD255">
        <v>257.47199999999998</v>
      </c>
      <c r="AE255">
        <v>0.03</v>
      </c>
      <c r="AF255">
        <v>909</v>
      </c>
      <c r="AG255">
        <v>1444</v>
      </c>
      <c r="AH255">
        <v>2965</v>
      </c>
      <c r="AI255">
        <v>4104</v>
      </c>
      <c r="AJ255" s="9">
        <f>(AF255-exterior_study!AF255)/exterior_study!AF255</f>
        <v>-1.7297297297297298E-2</v>
      </c>
      <c r="AK255" s="9">
        <f>(AG255-exterior_study!AG255)/exterior_study!AG255</f>
        <v>-2.6954177897574125E-2</v>
      </c>
      <c r="AL255" s="9">
        <f>(AH255-exterior_study!AH255)/exterior_study!AH255</f>
        <v>-5.0896286811779767E-2</v>
      </c>
      <c r="AM255" s="9">
        <f>(AI255-exterior_study!AI255)/exterior_study!AI255</f>
        <v>-2.9557815086308819E-2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3.1900000000000001E-3</v>
      </c>
      <c r="Q256">
        <v>2.65E-3</v>
      </c>
      <c r="R256">
        <v>5.4400000000000004E-3</v>
      </c>
      <c r="S256">
        <v>2.4299999999999999E-3</v>
      </c>
      <c r="T256">
        <v>2.4299999999999999E-3</v>
      </c>
      <c r="U256">
        <v>2.4299999999999999E-3</v>
      </c>
      <c r="V256">
        <v>2.4299999999999999E-3</v>
      </c>
      <c r="W256">
        <v>4.3800000000000002E-3</v>
      </c>
      <c r="X256">
        <v>4.3800000000000002E-3</v>
      </c>
      <c r="Y256">
        <v>2.4299999999999999E-3</v>
      </c>
      <c r="Z256">
        <v>2.4299999999999999E-3</v>
      </c>
      <c r="AA256">
        <v>2.4299999999999999E-3</v>
      </c>
      <c r="AB256">
        <v>0.65394885717364493</v>
      </c>
      <c r="AC256">
        <v>8.1022646895860682</v>
      </c>
      <c r="AD256">
        <v>257.47199999999998</v>
      </c>
      <c r="AE256">
        <v>3.5000000000000003E-2</v>
      </c>
      <c r="AF256">
        <v>839</v>
      </c>
      <c r="AG256">
        <v>1352</v>
      </c>
      <c r="AH256">
        <v>2615</v>
      </c>
      <c r="AI256">
        <v>3526</v>
      </c>
      <c r="AJ256" s="9">
        <f>(AF256-exterior_study!AF256)/exterior_study!AF256</f>
        <v>-1.8713450292397661E-2</v>
      </c>
      <c r="AK256" s="9">
        <f>(AG256-exterior_study!AG256)/exterior_study!AG256</f>
        <v>-2.5936599423631124E-2</v>
      </c>
      <c r="AL256" s="9">
        <f>(AH256-exterior_study!AH256)/exterior_study!AH256</f>
        <v>-4.7358834244080147E-2</v>
      </c>
      <c r="AM256" s="9">
        <f>(AI256-exterior_study!AI256)/exterior_study!AI256</f>
        <v>-2.7310344827586208E-2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3.1900000000000001E-3</v>
      </c>
      <c r="Q257">
        <v>2.65E-3</v>
      </c>
      <c r="R257">
        <v>5.4400000000000004E-3</v>
      </c>
      <c r="S257">
        <v>2.4299999999999999E-3</v>
      </c>
      <c r="T257">
        <v>2.4299999999999999E-3</v>
      </c>
      <c r="U257">
        <v>2.4299999999999999E-3</v>
      </c>
      <c r="V257">
        <v>2.4299999999999999E-3</v>
      </c>
      <c r="W257">
        <v>4.3800000000000002E-3</v>
      </c>
      <c r="X257">
        <v>4.3800000000000002E-3</v>
      </c>
      <c r="Y257">
        <v>2.4299999999999999E-3</v>
      </c>
      <c r="Z257">
        <v>2.4299999999999999E-3</v>
      </c>
      <c r="AA257">
        <v>2.4299999999999999E-3</v>
      </c>
      <c r="AB257">
        <v>0.65394885717364493</v>
      </c>
      <c r="AC257">
        <v>8.1022646895860682</v>
      </c>
      <c r="AD257">
        <v>257.47199999999998</v>
      </c>
      <c r="AE257">
        <v>0.04</v>
      </c>
      <c r="AF257">
        <v>777</v>
      </c>
      <c r="AG257">
        <v>1268</v>
      </c>
      <c r="AH257">
        <v>2344</v>
      </c>
      <c r="AI257">
        <v>3090</v>
      </c>
      <c r="AJ257" s="9">
        <f>(AF257-exterior_study!AF257)/exterior_study!AF257</f>
        <v>-1.893939393939394E-2</v>
      </c>
      <c r="AK257" s="9">
        <f>(AG257-exterior_study!AG257)/exterior_study!AG257</f>
        <v>-2.6113671274961597E-2</v>
      </c>
      <c r="AL257" s="9">
        <f>(AH257-exterior_study!AH257)/exterior_study!AH257</f>
        <v>-4.3655650754793961E-2</v>
      </c>
      <c r="AM257" s="9">
        <f>(AI257-exterior_study!AI257)/exterior_study!AI257</f>
        <v>-2.5851197982345524E-2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3.1900000000000001E-3</v>
      </c>
      <c r="Q258">
        <v>2.65E-3</v>
      </c>
      <c r="R258">
        <v>5.4400000000000004E-3</v>
      </c>
      <c r="S258">
        <v>2.4299999999999999E-3</v>
      </c>
      <c r="T258">
        <v>2.4299999999999999E-3</v>
      </c>
      <c r="U258">
        <v>2.4299999999999999E-3</v>
      </c>
      <c r="V258">
        <v>2.4299999999999999E-3</v>
      </c>
      <c r="W258">
        <v>4.3800000000000002E-3</v>
      </c>
      <c r="X258">
        <v>4.3800000000000002E-3</v>
      </c>
      <c r="Y258">
        <v>2.4299999999999999E-3</v>
      </c>
      <c r="Z258">
        <v>2.4299999999999999E-3</v>
      </c>
      <c r="AA258">
        <v>2.4299999999999999E-3</v>
      </c>
      <c r="AB258">
        <v>0.65394885717364493</v>
      </c>
      <c r="AC258">
        <v>8.1022646895860682</v>
      </c>
      <c r="AD258">
        <v>257.47199999999998</v>
      </c>
      <c r="AE258">
        <v>4.4999999999999998E-2</v>
      </c>
      <c r="AF258">
        <v>722</v>
      </c>
      <c r="AG258">
        <v>1191</v>
      </c>
      <c r="AH258">
        <v>2125</v>
      </c>
      <c r="AI258">
        <v>2751</v>
      </c>
      <c r="AJ258" s="9">
        <f>(AF258-exterior_study!AF258)/exterior_study!AF258</f>
        <v>-1.9021739130434784E-2</v>
      </c>
      <c r="AK258" s="9">
        <f>(AG258-exterior_study!AG258)/exterior_study!AG258</f>
        <v>-2.616516762060507E-2</v>
      </c>
      <c r="AL258" s="9">
        <f>(AH258-exterior_study!AH258)/exterior_study!AH258</f>
        <v>-4.1497519170049617E-2</v>
      </c>
      <c r="AM258" s="9">
        <f>(AI258-exterior_study!AI258)/exterior_study!AI258</f>
        <v>-2.4468085106382979E-2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3.1900000000000001E-3</v>
      </c>
      <c r="Q259">
        <v>2.65E-3</v>
      </c>
      <c r="R259">
        <v>5.4400000000000004E-3</v>
      </c>
      <c r="S259">
        <v>2.4299999999999999E-3</v>
      </c>
      <c r="T259">
        <v>2.4299999999999999E-3</v>
      </c>
      <c r="U259">
        <v>2.4299999999999999E-3</v>
      </c>
      <c r="V259">
        <v>2.4299999999999999E-3</v>
      </c>
      <c r="W259">
        <v>4.3800000000000002E-3</v>
      </c>
      <c r="X259">
        <v>4.3800000000000002E-3</v>
      </c>
      <c r="Y259">
        <v>2.4299999999999999E-3</v>
      </c>
      <c r="Z259">
        <v>2.4299999999999999E-3</v>
      </c>
      <c r="AA259">
        <v>2.4299999999999999E-3</v>
      </c>
      <c r="AB259">
        <v>0.65394885717364493</v>
      </c>
      <c r="AC259">
        <v>8.1022646895860682</v>
      </c>
      <c r="AD259">
        <v>257.47199999999998</v>
      </c>
      <c r="AE259">
        <v>0.05</v>
      </c>
      <c r="AF259">
        <v>672</v>
      </c>
      <c r="AG259">
        <v>1122</v>
      </c>
      <c r="AH259">
        <v>1946</v>
      </c>
      <c r="AI259">
        <v>2480</v>
      </c>
      <c r="AJ259" s="9">
        <f>(AF259-exterior_study!AF259)/exterior_study!AF259</f>
        <v>-2.0408163265306121E-2</v>
      </c>
      <c r="AK259" s="9">
        <f>(AG259-exterior_study!AG259)/exterior_study!AG259</f>
        <v>-2.5195482189400521E-2</v>
      </c>
      <c r="AL259" s="9">
        <f>(AH259-exterior_study!AH259)/exterior_study!AH259</f>
        <v>-3.9012345679012343E-2</v>
      </c>
      <c r="AM259" s="9">
        <f>(AI259-exterior_study!AI259)/exterior_study!AI259</f>
        <v>-2.2852639873916468E-2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3.1900000000000001E-3</v>
      </c>
      <c r="Q260">
        <v>2.65E-3</v>
      </c>
      <c r="R260">
        <v>5.4400000000000004E-3</v>
      </c>
      <c r="S260">
        <v>2.4299999999999999E-3</v>
      </c>
      <c r="T260">
        <v>2.4299999999999999E-3</v>
      </c>
      <c r="U260">
        <v>2.4299999999999999E-3</v>
      </c>
      <c r="V260">
        <v>2.4299999999999999E-3</v>
      </c>
      <c r="W260">
        <v>4.3800000000000002E-3</v>
      </c>
      <c r="X260">
        <v>4.3800000000000002E-3</v>
      </c>
      <c r="Y260">
        <v>2.4299999999999999E-3</v>
      </c>
      <c r="Z260">
        <v>2.4299999999999999E-3</v>
      </c>
      <c r="AA260">
        <v>2.4299999999999999E-3</v>
      </c>
      <c r="AB260">
        <v>0.65394885717364493</v>
      </c>
      <c r="AC260">
        <v>8.1022646895860682</v>
      </c>
      <c r="AD260">
        <v>257.47199999999998</v>
      </c>
      <c r="AE260">
        <v>5.5E-2</v>
      </c>
      <c r="AF260">
        <v>628</v>
      </c>
      <c r="AG260">
        <v>1058</v>
      </c>
      <c r="AH260">
        <v>1794</v>
      </c>
      <c r="AI260">
        <v>2257</v>
      </c>
      <c r="AJ260" s="9">
        <f>(AF260-exterior_study!AF260)/exterior_study!AF260</f>
        <v>-2.0280811232449299E-2</v>
      </c>
      <c r="AK260" s="9">
        <f>(AG260-exterior_study!AG260)/exterior_study!AG260</f>
        <v>-2.488479262672811E-2</v>
      </c>
      <c r="AL260" s="9">
        <f>(AH260-exterior_study!AH260)/exterior_study!AH260</f>
        <v>-3.7037037037037035E-2</v>
      </c>
      <c r="AM260" s="9">
        <f>(AI260-exterior_study!AI260)/exterior_study!AI260</f>
        <v>-2.1673168617251843E-2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3.1900000000000001E-3</v>
      </c>
      <c r="Q261">
        <v>2.65E-3</v>
      </c>
      <c r="R261">
        <v>5.4400000000000004E-3</v>
      </c>
      <c r="S261">
        <v>2.4299999999999999E-3</v>
      </c>
      <c r="T261">
        <v>2.4299999999999999E-3</v>
      </c>
      <c r="U261">
        <v>2.4299999999999999E-3</v>
      </c>
      <c r="V261">
        <v>2.4299999999999999E-3</v>
      </c>
      <c r="W261">
        <v>4.3800000000000002E-3</v>
      </c>
      <c r="X261">
        <v>4.3800000000000002E-3</v>
      </c>
      <c r="Y261">
        <v>2.4299999999999999E-3</v>
      </c>
      <c r="Z261">
        <v>2.4299999999999999E-3</v>
      </c>
      <c r="AA261">
        <v>2.4299999999999999E-3</v>
      </c>
      <c r="AB261">
        <v>0.65394885717364493</v>
      </c>
      <c r="AC261">
        <v>8.1022646895860682</v>
      </c>
      <c r="AD261">
        <v>257.47199999999998</v>
      </c>
      <c r="AE261">
        <v>0.06</v>
      </c>
      <c r="AF261">
        <v>588</v>
      </c>
      <c r="AG261">
        <v>1000</v>
      </c>
      <c r="AH261">
        <v>1665</v>
      </c>
      <c r="AI261">
        <v>2071</v>
      </c>
      <c r="AJ261" s="9">
        <f>(AF261-exterior_study!AF261)/exterior_study!AF261</f>
        <v>-2.1630615640599003E-2</v>
      </c>
      <c r="AK261" s="9">
        <f>(AG261-exterior_study!AG261)/exterior_study!AG261</f>
        <v>-2.5341130604288498E-2</v>
      </c>
      <c r="AL261" s="9">
        <f>(AH261-exterior_study!AH261)/exterior_study!AH261</f>
        <v>-3.5341830822711473E-2</v>
      </c>
      <c r="AM261" s="9">
        <f>(AI261-exterior_study!AI261)/exterior_study!AI261</f>
        <v>-2.0803782505910164E-2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3.1900000000000001E-3</v>
      </c>
      <c r="Q262">
        <v>2.65E-3</v>
      </c>
      <c r="R262">
        <v>5.4400000000000004E-3</v>
      </c>
      <c r="S262">
        <v>2.4299999999999999E-3</v>
      </c>
      <c r="T262">
        <v>2.4299999999999999E-3</v>
      </c>
      <c r="U262">
        <v>2.4299999999999999E-3</v>
      </c>
      <c r="V262">
        <v>2.4299999999999999E-3</v>
      </c>
      <c r="W262">
        <v>4.3800000000000002E-3</v>
      </c>
      <c r="X262">
        <v>4.3800000000000002E-3</v>
      </c>
      <c r="Y262">
        <v>2.4299999999999999E-3</v>
      </c>
      <c r="Z262">
        <v>2.4299999999999999E-3</v>
      </c>
      <c r="AA262">
        <v>2.4299999999999999E-3</v>
      </c>
      <c r="AB262">
        <v>0.65394885717364493</v>
      </c>
      <c r="AC262">
        <v>8.1022646895860682</v>
      </c>
      <c r="AD262">
        <v>257.47199999999998</v>
      </c>
      <c r="AE262">
        <v>6.5000000000000002E-2</v>
      </c>
      <c r="AF262">
        <v>553</v>
      </c>
      <c r="AG262">
        <v>947</v>
      </c>
      <c r="AH262">
        <v>1553</v>
      </c>
      <c r="AI262">
        <v>1913</v>
      </c>
      <c r="AJ262" s="9">
        <f>(AF262-exterior_study!AF262)/exterior_study!AF262</f>
        <v>-2.1238938053097345E-2</v>
      </c>
      <c r="AK262" s="9">
        <f>(AG262-exterior_study!AG262)/exterior_study!AG262</f>
        <v>-2.5720164609053499E-2</v>
      </c>
      <c r="AL262" s="9">
        <f>(AH262-exterior_study!AH262)/exterior_study!AH262</f>
        <v>-3.4203980099502485E-2</v>
      </c>
      <c r="AM262" s="9">
        <f>(AI262-exterior_study!AI262)/exterior_study!AI262</f>
        <v>-1.9979508196721313E-2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3.1900000000000001E-3</v>
      </c>
      <c r="Q263">
        <v>2.65E-3</v>
      </c>
      <c r="R263">
        <v>5.4400000000000004E-3</v>
      </c>
      <c r="S263">
        <v>2.4299999999999999E-3</v>
      </c>
      <c r="T263">
        <v>2.4299999999999999E-3</v>
      </c>
      <c r="U263">
        <v>2.4299999999999999E-3</v>
      </c>
      <c r="V263">
        <v>2.4299999999999999E-3</v>
      </c>
      <c r="W263">
        <v>4.3800000000000002E-3</v>
      </c>
      <c r="X263">
        <v>4.3800000000000002E-3</v>
      </c>
      <c r="Y263">
        <v>2.4299999999999999E-3</v>
      </c>
      <c r="Z263">
        <v>2.4299999999999999E-3</v>
      </c>
      <c r="AA263">
        <v>2.4299999999999999E-3</v>
      </c>
      <c r="AB263">
        <v>0.65394885717364493</v>
      </c>
      <c r="AC263">
        <v>8.1022646895860682</v>
      </c>
      <c r="AD263">
        <v>257.47199999999998</v>
      </c>
      <c r="AE263">
        <v>7.0000000000000007E-2</v>
      </c>
      <c r="AF263">
        <v>520</v>
      </c>
      <c r="AG263">
        <v>898</v>
      </c>
      <c r="AH263">
        <v>1454</v>
      </c>
      <c r="AI263">
        <v>1778</v>
      </c>
      <c r="AJ263" s="9">
        <f>(AF263-exterior_study!AF263)/exterior_study!AF263</f>
        <v>-2.2556390977443608E-2</v>
      </c>
      <c r="AK263" s="9">
        <f>(AG263-exterior_study!AG263)/exterior_study!AG263</f>
        <v>-2.4972855591748101E-2</v>
      </c>
      <c r="AL263" s="9">
        <f>(AH263-exterior_study!AH263)/exterior_study!AH263</f>
        <v>-3.3244680851063829E-2</v>
      </c>
      <c r="AM263" s="9">
        <f>(AI263-exterior_study!AI263)/exterior_study!AI263</f>
        <v>-1.9305019305019305E-2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3.16E-3</v>
      </c>
      <c r="Q264">
        <v>2.6199999999999999E-3</v>
      </c>
      <c r="R264">
        <v>5.3899999999999998E-3</v>
      </c>
      <c r="S264">
        <v>2.4299999999999999E-3</v>
      </c>
      <c r="T264">
        <v>2.4299999999999999E-3</v>
      </c>
      <c r="U264">
        <v>2.4299999999999999E-3</v>
      </c>
      <c r="V264">
        <v>2.4299999999999999E-3</v>
      </c>
      <c r="W264">
        <v>4.3299999999999996E-3</v>
      </c>
      <c r="X264">
        <v>4.3299999999999996E-3</v>
      </c>
      <c r="Y264">
        <v>2.4299999999999999E-3</v>
      </c>
      <c r="Z264">
        <v>2.4299999999999999E-3</v>
      </c>
      <c r="AA264">
        <v>2.4299999999999999E-3</v>
      </c>
      <c r="AB264">
        <v>0.65739200320877378</v>
      </c>
      <c r="AC264">
        <v>8.1235665510934023</v>
      </c>
      <c r="AD264">
        <v>257.47199999999998</v>
      </c>
      <c r="AE264">
        <v>0.03</v>
      </c>
      <c r="AF264">
        <v>906</v>
      </c>
      <c r="AG264">
        <v>1440</v>
      </c>
      <c r="AH264">
        <v>2936</v>
      </c>
      <c r="AI264">
        <v>4080</v>
      </c>
      <c r="AJ264" s="9">
        <f>(AF264-exterior_study!AF264)/exterior_study!AF264</f>
        <v>-1.735357917570499E-2</v>
      </c>
      <c r="AK264" s="9">
        <f>(AG264-exterior_study!AG264)/exterior_study!AG264</f>
        <v>-1.6393442622950821E-2</v>
      </c>
      <c r="AL264" s="9">
        <f>(AH264-exterior_study!AH264)/exterior_study!AH264</f>
        <v>-5.1679586563307491E-2</v>
      </c>
      <c r="AM264" s="9">
        <f>(AI264-exterior_study!AI264)/exterior_study!AI264</f>
        <v>-3.1109000237473285E-2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3.16E-3</v>
      </c>
      <c r="Q265">
        <v>2.6199999999999999E-3</v>
      </c>
      <c r="R265">
        <v>5.3899999999999998E-3</v>
      </c>
      <c r="S265">
        <v>2.4299999999999999E-3</v>
      </c>
      <c r="T265">
        <v>2.4299999999999999E-3</v>
      </c>
      <c r="U265">
        <v>2.4299999999999999E-3</v>
      </c>
      <c r="V265">
        <v>2.4299999999999999E-3</v>
      </c>
      <c r="W265">
        <v>4.3299999999999996E-3</v>
      </c>
      <c r="X265">
        <v>4.3299999999999996E-3</v>
      </c>
      <c r="Y265">
        <v>2.4299999999999999E-3</v>
      </c>
      <c r="Z265">
        <v>2.4299999999999999E-3</v>
      </c>
      <c r="AA265">
        <v>2.4299999999999999E-3</v>
      </c>
      <c r="AB265">
        <v>0.65739200320877378</v>
      </c>
      <c r="AC265">
        <v>8.1235665510934023</v>
      </c>
      <c r="AD265">
        <v>257.47199999999998</v>
      </c>
      <c r="AE265">
        <v>3.5000000000000003E-2</v>
      </c>
      <c r="AF265">
        <v>836</v>
      </c>
      <c r="AG265">
        <v>1348</v>
      </c>
      <c r="AH265">
        <v>2592</v>
      </c>
      <c r="AI265">
        <v>3507</v>
      </c>
      <c r="AJ265" s="9">
        <f>(AF265-exterior_study!AF265)/exterior_study!AF265</f>
        <v>-1.8779342723004695E-2</v>
      </c>
      <c r="AK265" s="9">
        <f>(AG265-exterior_study!AG265)/exterior_study!AG265</f>
        <v>-1.6776075857038657E-2</v>
      </c>
      <c r="AL265" s="9">
        <f>(AH265-exterior_study!AH265)/exterior_study!AH265</f>
        <v>-4.7409040793825796E-2</v>
      </c>
      <c r="AM265" s="9">
        <f>(AI265-exterior_study!AI265)/exterior_study!AI265</f>
        <v>-2.8800886181113265E-2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3.16E-3</v>
      </c>
      <c r="Q266">
        <v>2.6199999999999999E-3</v>
      </c>
      <c r="R266">
        <v>5.3899999999999998E-3</v>
      </c>
      <c r="S266">
        <v>2.4299999999999999E-3</v>
      </c>
      <c r="T266">
        <v>2.4299999999999999E-3</v>
      </c>
      <c r="U266">
        <v>2.4299999999999999E-3</v>
      </c>
      <c r="V266">
        <v>2.4299999999999999E-3</v>
      </c>
      <c r="W266">
        <v>4.3299999999999996E-3</v>
      </c>
      <c r="X266">
        <v>4.3299999999999996E-3</v>
      </c>
      <c r="Y266">
        <v>2.4299999999999999E-3</v>
      </c>
      <c r="Z266">
        <v>2.4299999999999999E-3</v>
      </c>
      <c r="AA266">
        <v>2.4299999999999999E-3</v>
      </c>
      <c r="AB266">
        <v>0.65739200320877378</v>
      </c>
      <c r="AC266">
        <v>8.1235665510934023</v>
      </c>
      <c r="AD266">
        <v>257.47199999999998</v>
      </c>
      <c r="AE266">
        <v>0.04</v>
      </c>
      <c r="AF266">
        <v>774</v>
      </c>
      <c r="AG266">
        <v>1264</v>
      </c>
      <c r="AH266">
        <v>2324</v>
      </c>
      <c r="AI266">
        <v>3075</v>
      </c>
      <c r="AJ266" s="9">
        <f>(AF266-exterior_study!AF266)/exterior_study!AF266</f>
        <v>-1.9011406844106463E-2</v>
      </c>
      <c r="AK266" s="9">
        <f>(AG266-exterior_study!AG266)/exterior_study!AG266</f>
        <v>-1.7107309486780714E-2</v>
      </c>
      <c r="AL266" s="9">
        <f>(AH266-exterior_study!AH266)/exterior_study!AH266</f>
        <v>-4.4407894736842105E-2</v>
      </c>
      <c r="AM266" s="9">
        <f>(AI266-exterior_study!AI266)/exterior_study!AI266</f>
        <v>-2.6590693257359924E-2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3.16E-3</v>
      </c>
      <c r="Q267">
        <v>2.6199999999999999E-3</v>
      </c>
      <c r="R267">
        <v>5.3899999999999998E-3</v>
      </c>
      <c r="S267">
        <v>2.4299999999999999E-3</v>
      </c>
      <c r="T267">
        <v>2.4299999999999999E-3</v>
      </c>
      <c r="U267">
        <v>2.4299999999999999E-3</v>
      </c>
      <c r="V267">
        <v>2.4299999999999999E-3</v>
      </c>
      <c r="W267">
        <v>4.3299999999999996E-3</v>
      </c>
      <c r="X267">
        <v>4.3299999999999996E-3</v>
      </c>
      <c r="Y267">
        <v>2.4299999999999999E-3</v>
      </c>
      <c r="Z267">
        <v>2.4299999999999999E-3</v>
      </c>
      <c r="AA267">
        <v>2.4299999999999999E-3</v>
      </c>
      <c r="AB267">
        <v>0.65739200320877378</v>
      </c>
      <c r="AC267">
        <v>8.1235665510934023</v>
      </c>
      <c r="AD267">
        <v>257.47199999999998</v>
      </c>
      <c r="AE267">
        <v>4.4999999999999998E-2</v>
      </c>
      <c r="AF267">
        <v>719</v>
      </c>
      <c r="AG267">
        <v>1188</v>
      </c>
      <c r="AH267">
        <v>2109</v>
      </c>
      <c r="AI267">
        <v>2738</v>
      </c>
      <c r="AJ267" s="9">
        <f>(AF267-exterior_study!AF267)/exterior_study!AF267</f>
        <v>-2.0435967302452316E-2</v>
      </c>
      <c r="AK267" s="9">
        <f>(AG267-exterior_study!AG267)/exterior_study!AG267</f>
        <v>-1.8181818181818181E-2</v>
      </c>
      <c r="AL267" s="9">
        <f>(AH267-exterior_study!AH267)/exterior_study!AH267</f>
        <v>-4.1363636363636366E-2</v>
      </c>
      <c r="AM267" s="9">
        <f>(AI267-exterior_study!AI267)/exterior_study!AI267</f>
        <v>-2.5275898896404414E-2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3.16E-3</v>
      </c>
      <c r="Q268">
        <v>2.6199999999999999E-3</v>
      </c>
      <c r="R268">
        <v>5.3899999999999998E-3</v>
      </c>
      <c r="S268">
        <v>2.4299999999999999E-3</v>
      </c>
      <c r="T268">
        <v>2.4299999999999999E-3</v>
      </c>
      <c r="U268">
        <v>2.4299999999999999E-3</v>
      </c>
      <c r="V268">
        <v>2.4299999999999999E-3</v>
      </c>
      <c r="W268">
        <v>4.3299999999999996E-3</v>
      </c>
      <c r="X268">
        <v>4.3299999999999996E-3</v>
      </c>
      <c r="Y268">
        <v>2.4299999999999999E-3</v>
      </c>
      <c r="Z268">
        <v>2.4299999999999999E-3</v>
      </c>
      <c r="AA268">
        <v>2.4299999999999999E-3</v>
      </c>
      <c r="AB268">
        <v>0.65739200320877378</v>
      </c>
      <c r="AC268">
        <v>8.1235665510934023</v>
      </c>
      <c r="AD268">
        <v>257.47199999999998</v>
      </c>
      <c r="AE268">
        <v>0.05</v>
      </c>
      <c r="AF268">
        <v>670</v>
      </c>
      <c r="AG268">
        <v>1118</v>
      </c>
      <c r="AH268">
        <v>1931</v>
      </c>
      <c r="AI268">
        <v>2469</v>
      </c>
      <c r="AJ268" s="9">
        <f>(AF268-exterior_study!AF268)/exterior_study!AF268</f>
        <v>-2.046783625730994E-2</v>
      </c>
      <c r="AK268" s="9">
        <f>(AG268-exterior_study!AG268)/exterior_study!AG268</f>
        <v>-1.8437225636523266E-2</v>
      </c>
      <c r="AL268" s="9">
        <f>(AH268-exterior_study!AH268)/exterior_study!AH268</f>
        <v>-3.9303482587064675E-2</v>
      </c>
      <c r="AM268" s="9">
        <f>(AI268-exterior_study!AI268)/exterior_study!AI268</f>
        <v>-2.3724792408066429E-2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3.16E-3</v>
      </c>
      <c r="Q269">
        <v>2.6199999999999999E-3</v>
      </c>
      <c r="R269">
        <v>5.3899999999999998E-3</v>
      </c>
      <c r="S269">
        <v>2.4299999999999999E-3</v>
      </c>
      <c r="T269">
        <v>2.4299999999999999E-3</v>
      </c>
      <c r="U269">
        <v>2.4299999999999999E-3</v>
      </c>
      <c r="V269">
        <v>2.4299999999999999E-3</v>
      </c>
      <c r="W269">
        <v>4.3299999999999996E-3</v>
      </c>
      <c r="X269">
        <v>4.3299999999999996E-3</v>
      </c>
      <c r="Y269">
        <v>2.4299999999999999E-3</v>
      </c>
      <c r="Z269">
        <v>2.4299999999999999E-3</v>
      </c>
      <c r="AA269">
        <v>2.4299999999999999E-3</v>
      </c>
      <c r="AB269">
        <v>0.65739200320877378</v>
      </c>
      <c r="AC269">
        <v>8.1235665510934023</v>
      </c>
      <c r="AD269">
        <v>257.47199999999998</v>
      </c>
      <c r="AE269">
        <v>5.5E-2</v>
      </c>
      <c r="AF269">
        <v>626</v>
      </c>
      <c r="AG269">
        <v>1055</v>
      </c>
      <c r="AH269">
        <v>1781</v>
      </c>
      <c r="AI269">
        <v>2248</v>
      </c>
      <c r="AJ269" s="9">
        <f>(AF269-exterior_study!AF269)/exterior_study!AF269</f>
        <v>-2.0344287949921751E-2</v>
      </c>
      <c r="AK269" s="9">
        <f>(AG269-exterior_study!AG269)/exterior_study!AG269</f>
        <v>-1.8604651162790697E-2</v>
      </c>
      <c r="AL269" s="9">
        <f>(AH269-exterior_study!AH269)/exterior_study!AH269</f>
        <v>-3.7817396002160997E-2</v>
      </c>
      <c r="AM269" s="9">
        <f>(AI269-exterior_study!AI269)/exterior_study!AI269</f>
        <v>-2.2183558068725531E-2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3.16E-3</v>
      </c>
      <c r="Q270">
        <v>2.6199999999999999E-3</v>
      </c>
      <c r="R270">
        <v>5.3899999999999998E-3</v>
      </c>
      <c r="S270">
        <v>2.4299999999999999E-3</v>
      </c>
      <c r="T270">
        <v>2.4299999999999999E-3</v>
      </c>
      <c r="U270">
        <v>2.4299999999999999E-3</v>
      </c>
      <c r="V270">
        <v>2.4299999999999999E-3</v>
      </c>
      <c r="W270">
        <v>4.3299999999999996E-3</v>
      </c>
      <c r="X270">
        <v>4.3299999999999996E-3</v>
      </c>
      <c r="Y270">
        <v>2.4299999999999999E-3</v>
      </c>
      <c r="Z270">
        <v>2.4299999999999999E-3</v>
      </c>
      <c r="AA270">
        <v>2.4299999999999999E-3</v>
      </c>
      <c r="AB270">
        <v>0.65739200320877378</v>
      </c>
      <c r="AC270">
        <v>8.1235665510934023</v>
      </c>
      <c r="AD270">
        <v>257.47199999999998</v>
      </c>
      <c r="AE270">
        <v>0.06</v>
      </c>
      <c r="AF270">
        <v>586</v>
      </c>
      <c r="AG270">
        <v>996</v>
      </c>
      <c r="AH270">
        <v>1653</v>
      </c>
      <c r="AI270">
        <v>2063</v>
      </c>
      <c r="AJ270" s="9">
        <f>(AF270-exterior_study!AF270)/exterior_study!AF270</f>
        <v>-2.1702838063439065E-2</v>
      </c>
      <c r="AK270" s="9">
        <f>(AG270-exterior_study!AG270)/exterior_study!AG270</f>
        <v>-2.0648967551622419E-2</v>
      </c>
      <c r="AL270" s="9">
        <f>(AH270-exterior_study!AH270)/exterior_study!AH270</f>
        <v>-3.6151603498542274E-2</v>
      </c>
      <c r="AM270" s="9">
        <f>(AI270-exterior_study!AI270)/exterior_study!AI270</f>
        <v>-2.1347248576850095E-2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3.16E-3</v>
      </c>
      <c r="Q271">
        <v>2.6199999999999999E-3</v>
      </c>
      <c r="R271">
        <v>5.3899999999999998E-3</v>
      </c>
      <c r="S271">
        <v>2.4299999999999999E-3</v>
      </c>
      <c r="T271">
        <v>2.4299999999999999E-3</v>
      </c>
      <c r="U271">
        <v>2.4299999999999999E-3</v>
      </c>
      <c r="V271">
        <v>2.4299999999999999E-3</v>
      </c>
      <c r="W271">
        <v>4.3299999999999996E-3</v>
      </c>
      <c r="X271">
        <v>4.3299999999999996E-3</v>
      </c>
      <c r="Y271">
        <v>2.4299999999999999E-3</v>
      </c>
      <c r="Z271">
        <v>2.4299999999999999E-3</v>
      </c>
      <c r="AA271">
        <v>2.4299999999999999E-3</v>
      </c>
      <c r="AB271">
        <v>0.65739200320877378</v>
      </c>
      <c r="AC271">
        <v>8.1235665510934023</v>
      </c>
      <c r="AD271">
        <v>257.47199999999998</v>
      </c>
      <c r="AE271">
        <v>6.5000000000000002E-2</v>
      </c>
      <c r="AF271">
        <v>551</v>
      </c>
      <c r="AG271">
        <v>943</v>
      </c>
      <c r="AH271">
        <v>1543</v>
      </c>
      <c r="AI271">
        <v>1906</v>
      </c>
      <c r="AJ271" s="9">
        <f>(AF271-exterior_study!AF271)/exterior_study!AF271</f>
        <v>-2.1314387211367674E-2</v>
      </c>
      <c r="AK271" s="9">
        <f>(AG271-exterior_study!AG271)/exterior_study!AG271</f>
        <v>-2.0768431983385256E-2</v>
      </c>
      <c r="AL271" s="9">
        <f>(AH271-exterior_study!AH271)/exterior_study!AH271</f>
        <v>-3.4418022528160203E-2</v>
      </c>
      <c r="AM271" s="9">
        <f>(AI271-exterior_study!AI271)/exterior_study!AI271</f>
        <v>-2.0051413881748071E-2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3.16E-3</v>
      </c>
      <c r="Q272">
        <v>2.6199999999999999E-3</v>
      </c>
      <c r="R272">
        <v>5.3899999999999998E-3</v>
      </c>
      <c r="S272">
        <v>2.4299999999999999E-3</v>
      </c>
      <c r="T272">
        <v>2.4299999999999999E-3</v>
      </c>
      <c r="U272">
        <v>2.4299999999999999E-3</v>
      </c>
      <c r="V272">
        <v>2.4299999999999999E-3</v>
      </c>
      <c r="W272">
        <v>4.3299999999999996E-3</v>
      </c>
      <c r="X272">
        <v>4.3299999999999996E-3</v>
      </c>
      <c r="Y272">
        <v>2.4299999999999999E-3</v>
      </c>
      <c r="Z272">
        <v>2.4299999999999999E-3</v>
      </c>
      <c r="AA272">
        <v>2.4299999999999999E-3</v>
      </c>
      <c r="AB272">
        <v>0.65739200320877378</v>
      </c>
      <c r="AC272">
        <v>8.1235665510934023</v>
      </c>
      <c r="AD272">
        <v>257.47199999999998</v>
      </c>
      <c r="AE272">
        <v>7.0000000000000007E-2</v>
      </c>
      <c r="AF272">
        <v>518</v>
      </c>
      <c r="AG272">
        <v>894</v>
      </c>
      <c r="AH272">
        <v>1445</v>
      </c>
      <c r="AI272">
        <v>1772</v>
      </c>
      <c r="AJ272" s="9">
        <f>(AF272-exterior_study!AF272)/exterior_study!AF272</f>
        <v>-2.2641509433962263E-2</v>
      </c>
      <c r="AK272" s="9">
        <f>(AG272-exterior_study!AG272)/exterior_study!AG272</f>
        <v>-2.0810514786418401E-2</v>
      </c>
      <c r="AL272" s="9">
        <f>(AH272-exterior_study!AH272)/exterior_study!AH272</f>
        <v>-3.3444816053511704E-2</v>
      </c>
      <c r="AM272" s="9">
        <f>(AI272-exterior_study!AI272)/exterior_study!AI272</f>
        <v>-1.936912008854455E-2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3.0300000000000001E-3</v>
      </c>
      <c r="Q273">
        <v>2.5100000000000001E-3</v>
      </c>
      <c r="R273">
        <v>5.1399999999999996E-3</v>
      </c>
      <c r="S273">
        <v>2.4099999999999998E-3</v>
      </c>
      <c r="T273">
        <v>2.4099999999999998E-3</v>
      </c>
      <c r="U273">
        <v>2.4099999999999998E-3</v>
      </c>
      <c r="V273">
        <v>2.4099999999999998E-3</v>
      </c>
      <c r="W273">
        <v>4.15E-3</v>
      </c>
      <c r="X273">
        <v>4.15E-3</v>
      </c>
      <c r="Y273">
        <v>2.4299999999999999E-3</v>
      </c>
      <c r="Z273">
        <v>2.4299999999999999E-3</v>
      </c>
      <c r="AA273">
        <v>2.4299999999999999E-3</v>
      </c>
      <c r="AB273">
        <v>0.67346032034212855</v>
      </c>
      <c r="AC273">
        <v>7.8875656071843894</v>
      </c>
      <c r="AD273">
        <v>271.87200000000001</v>
      </c>
      <c r="AE273">
        <v>0.03</v>
      </c>
      <c r="AF273">
        <v>890</v>
      </c>
      <c r="AG273">
        <v>1576</v>
      </c>
      <c r="AH273">
        <v>3097</v>
      </c>
      <c r="AI273">
        <v>4063</v>
      </c>
      <c r="AJ273" s="9">
        <f>(AF273-exterior_study!AF273)/exterior_study!AF273</f>
        <v>-1.9823788546255508E-2</v>
      </c>
      <c r="AK273" s="9">
        <f>(AG273-exterior_study!AG273)/exterior_study!AG273</f>
        <v>-0.11510387422796182</v>
      </c>
      <c r="AL273" s="9">
        <f>(AH273-exterior_study!AH273)/exterior_study!AH273</f>
        <v>-5.0291321680466114E-2</v>
      </c>
      <c r="AM273" s="9">
        <f>(AI273-exterior_study!AI273)/exterior_study!AI273</f>
        <v>-1.7174649250120948E-2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3.0300000000000001E-3</v>
      </c>
      <c r="Q274">
        <v>2.5100000000000001E-3</v>
      </c>
      <c r="R274">
        <v>5.1399999999999996E-3</v>
      </c>
      <c r="S274">
        <v>2.4099999999999998E-3</v>
      </c>
      <c r="T274">
        <v>2.4099999999999998E-3</v>
      </c>
      <c r="U274">
        <v>2.4099999999999998E-3</v>
      </c>
      <c r="V274">
        <v>2.4099999999999998E-3</v>
      </c>
      <c r="W274">
        <v>4.15E-3</v>
      </c>
      <c r="X274">
        <v>4.15E-3</v>
      </c>
      <c r="Y274">
        <v>2.4299999999999999E-3</v>
      </c>
      <c r="Z274">
        <v>2.4299999999999999E-3</v>
      </c>
      <c r="AA274">
        <v>2.4299999999999999E-3</v>
      </c>
      <c r="AB274">
        <v>0.67346032034212855</v>
      </c>
      <c r="AC274">
        <v>7.8875656071843894</v>
      </c>
      <c r="AD274">
        <v>271.87200000000001</v>
      </c>
      <c r="AE274">
        <v>3.5000000000000003E-2</v>
      </c>
      <c r="AF274">
        <v>823</v>
      </c>
      <c r="AG274">
        <v>1455</v>
      </c>
      <c r="AH274">
        <v>2711</v>
      </c>
      <c r="AI274">
        <v>3483</v>
      </c>
      <c r="AJ274" s="9">
        <f>(AF274-exterior_study!AF274)/exterior_study!AF274</f>
        <v>-2.0238095238095239E-2</v>
      </c>
      <c r="AK274" s="9">
        <f>(AG274-exterior_study!AG274)/exterior_study!AG274</f>
        <v>-0.10406403940886699</v>
      </c>
      <c r="AL274" s="9">
        <f>(AH274-exterior_study!AH274)/exterior_study!AH274</f>
        <v>-4.6765119549929679E-2</v>
      </c>
      <c r="AM274" s="9">
        <f>(AI274-exterior_study!AI274)/exterior_study!AI274</f>
        <v>-1.6934801016088061E-2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3.0300000000000001E-3</v>
      </c>
      <c r="Q275">
        <v>2.5100000000000001E-3</v>
      </c>
      <c r="R275">
        <v>5.1399999999999996E-3</v>
      </c>
      <c r="S275">
        <v>2.4099999999999998E-3</v>
      </c>
      <c r="T275">
        <v>2.4099999999999998E-3</v>
      </c>
      <c r="U275">
        <v>2.4099999999999998E-3</v>
      </c>
      <c r="V275">
        <v>2.4099999999999998E-3</v>
      </c>
      <c r="W275">
        <v>4.15E-3</v>
      </c>
      <c r="X275">
        <v>4.15E-3</v>
      </c>
      <c r="Y275">
        <v>2.4299999999999999E-3</v>
      </c>
      <c r="Z275">
        <v>2.4299999999999999E-3</v>
      </c>
      <c r="AA275">
        <v>2.4299999999999999E-3</v>
      </c>
      <c r="AB275">
        <v>0.67346032034212855</v>
      </c>
      <c r="AC275">
        <v>7.8875656071843894</v>
      </c>
      <c r="AD275">
        <v>271.87200000000001</v>
      </c>
      <c r="AE275">
        <v>0.04</v>
      </c>
      <c r="AF275">
        <v>763</v>
      </c>
      <c r="AG275">
        <v>1351</v>
      </c>
      <c r="AH275">
        <v>2414</v>
      </c>
      <c r="AI275">
        <v>3047</v>
      </c>
      <c r="AJ275" s="9">
        <f>(AF275-exterior_study!AF275)/exterior_study!AF275</f>
        <v>-2.1794871794871794E-2</v>
      </c>
      <c r="AK275" s="9">
        <f>(AG275-exterior_study!AG275)/exterior_study!AG275</f>
        <v>-9.5716198125836677E-2</v>
      </c>
      <c r="AL275" s="9">
        <f>(AH275-exterior_study!AH275)/exterior_study!AH275</f>
        <v>-4.3960396039603958E-2</v>
      </c>
      <c r="AM275" s="9">
        <f>(AI275-exterior_study!AI275)/exterior_study!AI275</f>
        <v>-1.7096774193548388E-2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3.0300000000000001E-3</v>
      </c>
      <c r="Q276">
        <v>2.5100000000000001E-3</v>
      </c>
      <c r="R276">
        <v>5.1399999999999996E-3</v>
      </c>
      <c r="S276">
        <v>2.4099999999999998E-3</v>
      </c>
      <c r="T276">
        <v>2.4099999999999998E-3</v>
      </c>
      <c r="U276">
        <v>2.4099999999999998E-3</v>
      </c>
      <c r="V276">
        <v>2.4099999999999998E-3</v>
      </c>
      <c r="W276">
        <v>4.15E-3</v>
      </c>
      <c r="X276">
        <v>4.15E-3</v>
      </c>
      <c r="Y276">
        <v>2.4299999999999999E-3</v>
      </c>
      <c r="Z276">
        <v>2.4299999999999999E-3</v>
      </c>
      <c r="AA276">
        <v>2.4299999999999999E-3</v>
      </c>
      <c r="AB276">
        <v>0.67346032034212855</v>
      </c>
      <c r="AC276">
        <v>7.8875656071843894</v>
      </c>
      <c r="AD276">
        <v>271.87200000000001</v>
      </c>
      <c r="AE276">
        <v>4.4999999999999998E-2</v>
      </c>
      <c r="AF276">
        <v>710</v>
      </c>
      <c r="AG276">
        <v>1260</v>
      </c>
      <c r="AH276">
        <v>2178</v>
      </c>
      <c r="AI276">
        <v>2709</v>
      </c>
      <c r="AJ276" s="9">
        <f>(AF276-exterior_study!AF276)/exterior_study!AF276</f>
        <v>-2.2038567493112948E-2</v>
      </c>
      <c r="AK276" s="9">
        <f>(AG276-exterior_study!AG276)/exterior_study!AG276</f>
        <v>-8.9595375722543349E-2</v>
      </c>
      <c r="AL276" s="9">
        <f>(AH276-exterior_study!AH276)/exterior_study!AH276</f>
        <v>-4.179498460184778E-2</v>
      </c>
      <c r="AM276" s="9">
        <f>(AI276-exterior_study!AI276)/exterior_study!AI276</f>
        <v>-1.7053701015965168E-2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3.0300000000000001E-3</v>
      </c>
      <c r="Q277">
        <v>2.5100000000000001E-3</v>
      </c>
      <c r="R277">
        <v>5.1399999999999996E-3</v>
      </c>
      <c r="S277">
        <v>2.4099999999999998E-3</v>
      </c>
      <c r="T277">
        <v>2.4099999999999998E-3</v>
      </c>
      <c r="U277">
        <v>2.4099999999999998E-3</v>
      </c>
      <c r="V277">
        <v>2.4099999999999998E-3</v>
      </c>
      <c r="W277">
        <v>4.15E-3</v>
      </c>
      <c r="X277">
        <v>4.15E-3</v>
      </c>
      <c r="Y277">
        <v>2.4299999999999999E-3</v>
      </c>
      <c r="Z277">
        <v>2.4299999999999999E-3</v>
      </c>
      <c r="AA277">
        <v>2.4299999999999999E-3</v>
      </c>
      <c r="AB277">
        <v>0.67346032034212855</v>
      </c>
      <c r="AC277">
        <v>7.8875656071843894</v>
      </c>
      <c r="AD277">
        <v>271.87200000000001</v>
      </c>
      <c r="AE277">
        <v>0.05</v>
      </c>
      <c r="AF277">
        <v>662</v>
      </c>
      <c r="AG277">
        <v>1180</v>
      </c>
      <c r="AH277">
        <v>1985</v>
      </c>
      <c r="AI277">
        <v>2438</v>
      </c>
      <c r="AJ277" s="9">
        <f>(AF277-exterior_study!AF277)/exterior_study!AF277</f>
        <v>-2.2156573116691284E-2</v>
      </c>
      <c r="AK277" s="9">
        <f>(AG277-exterior_study!AG277)/exterior_study!AG277</f>
        <v>-8.3850931677018639E-2</v>
      </c>
      <c r="AL277" s="9">
        <f>(AH277-exterior_study!AH277)/exterior_study!AH277</f>
        <v>-3.9671020803096278E-2</v>
      </c>
      <c r="AM277" s="9">
        <f>(AI277-exterior_study!AI277)/exterior_study!AI277</f>
        <v>-1.6935483870967744E-2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3.0300000000000001E-3</v>
      </c>
      <c r="Q278">
        <v>2.5100000000000001E-3</v>
      </c>
      <c r="R278">
        <v>5.1399999999999996E-3</v>
      </c>
      <c r="S278">
        <v>2.4099999999999998E-3</v>
      </c>
      <c r="T278">
        <v>2.4099999999999998E-3</v>
      </c>
      <c r="U278">
        <v>2.4099999999999998E-3</v>
      </c>
      <c r="V278">
        <v>2.4099999999999998E-3</v>
      </c>
      <c r="W278">
        <v>4.15E-3</v>
      </c>
      <c r="X278">
        <v>4.15E-3</v>
      </c>
      <c r="Y278">
        <v>2.4299999999999999E-3</v>
      </c>
      <c r="Z278">
        <v>2.4299999999999999E-3</v>
      </c>
      <c r="AA278">
        <v>2.4299999999999999E-3</v>
      </c>
      <c r="AB278">
        <v>0.67346032034212855</v>
      </c>
      <c r="AC278">
        <v>7.8875656071843894</v>
      </c>
      <c r="AD278">
        <v>271.87200000000001</v>
      </c>
      <c r="AE278">
        <v>5.5E-2</v>
      </c>
      <c r="AF278">
        <v>619</v>
      </c>
      <c r="AG278">
        <v>1108</v>
      </c>
      <c r="AH278">
        <v>1825</v>
      </c>
      <c r="AI278">
        <v>2216</v>
      </c>
      <c r="AJ278" s="9">
        <f>(AF278-exterior_study!AF278)/exterior_study!AF278</f>
        <v>-2.365930599369085E-2</v>
      </c>
      <c r="AK278" s="9">
        <f>(AG278-exterior_study!AG278)/exterior_study!AG278</f>
        <v>-7.9734219269102985E-2</v>
      </c>
      <c r="AL278" s="9">
        <f>(AH278-exterior_study!AH278)/exterior_study!AH278</f>
        <v>-3.7447257383966245E-2</v>
      </c>
      <c r="AM278" s="9">
        <f>(AI278-exterior_study!AI278)/exterior_study!AI278</f>
        <v>-1.7294900221729491E-2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3.0300000000000001E-3</v>
      </c>
      <c r="Q279">
        <v>2.5100000000000001E-3</v>
      </c>
      <c r="R279">
        <v>5.1399999999999996E-3</v>
      </c>
      <c r="S279">
        <v>2.4099999999999998E-3</v>
      </c>
      <c r="T279">
        <v>2.4099999999999998E-3</v>
      </c>
      <c r="U279">
        <v>2.4099999999999998E-3</v>
      </c>
      <c r="V279">
        <v>2.4099999999999998E-3</v>
      </c>
      <c r="W279">
        <v>4.15E-3</v>
      </c>
      <c r="X279">
        <v>4.15E-3</v>
      </c>
      <c r="Y279">
        <v>2.4299999999999999E-3</v>
      </c>
      <c r="Z279">
        <v>2.4299999999999999E-3</v>
      </c>
      <c r="AA279">
        <v>2.4299999999999999E-3</v>
      </c>
      <c r="AB279">
        <v>0.67346032034212855</v>
      </c>
      <c r="AC279">
        <v>7.8875656071843894</v>
      </c>
      <c r="AD279">
        <v>271.87200000000001</v>
      </c>
      <c r="AE279">
        <v>0.06</v>
      </c>
      <c r="AF279">
        <v>581</v>
      </c>
      <c r="AG279">
        <v>1044</v>
      </c>
      <c r="AH279">
        <v>1688</v>
      </c>
      <c r="AI279">
        <v>2031</v>
      </c>
      <c r="AJ279" s="9">
        <f>(AF279-exterior_study!AF279)/exterior_study!AF279</f>
        <v>-2.3529411764705882E-2</v>
      </c>
      <c r="AK279" s="9">
        <f>(AG279-exterior_study!AG279)/exterior_study!AG279</f>
        <v>-7.6106194690265486E-2</v>
      </c>
      <c r="AL279" s="9">
        <f>(AH279-exterior_study!AH279)/exterior_study!AH279</f>
        <v>-3.597944031981725E-2</v>
      </c>
      <c r="AM279" s="9">
        <f>(AI279-exterior_study!AI279)/exterior_study!AI279</f>
        <v>-1.741654571843251E-2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3.0300000000000001E-3</v>
      </c>
      <c r="Q280">
        <v>2.5100000000000001E-3</v>
      </c>
      <c r="R280">
        <v>5.1399999999999996E-3</v>
      </c>
      <c r="S280">
        <v>2.4099999999999998E-3</v>
      </c>
      <c r="T280">
        <v>2.4099999999999998E-3</v>
      </c>
      <c r="U280">
        <v>2.4099999999999998E-3</v>
      </c>
      <c r="V280">
        <v>2.4099999999999998E-3</v>
      </c>
      <c r="W280">
        <v>4.15E-3</v>
      </c>
      <c r="X280">
        <v>4.15E-3</v>
      </c>
      <c r="Y280">
        <v>2.4299999999999999E-3</v>
      </c>
      <c r="Z280">
        <v>2.4299999999999999E-3</v>
      </c>
      <c r="AA280">
        <v>2.4299999999999999E-3</v>
      </c>
      <c r="AB280">
        <v>0.67346032034212855</v>
      </c>
      <c r="AC280">
        <v>7.8875656071843894</v>
      </c>
      <c r="AD280">
        <v>271.87200000000001</v>
      </c>
      <c r="AE280">
        <v>6.5000000000000002E-2</v>
      </c>
      <c r="AF280">
        <v>546</v>
      </c>
      <c r="AG280">
        <v>985</v>
      </c>
      <c r="AH280">
        <v>1570</v>
      </c>
      <c r="AI280">
        <v>1875</v>
      </c>
      <c r="AJ280" s="9">
        <f>(AF280-exterior_study!AF280)/exterior_study!AF280</f>
        <v>-2.3255813953488372E-2</v>
      </c>
      <c r="AK280" s="9">
        <f>(AG280-exterior_study!AG280)/exterior_study!AG280</f>
        <v>-7.337723424270931E-2</v>
      </c>
      <c r="AL280" s="9">
        <f>(AH280-exterior_study!AH280)/exterior_study!AH280</f>
        <v>-3.503380454824831E-2</v>
      </c>
      <c r="AM280" s="9">
        <f>(AI280-exterior_study!AI280)/exterior_study!AI280</f>
        <v>-1.7295597484276729E-2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3.0300000000000001E-3</v>
      </c>
      <c r="Q281">
        <v>2.5100000000000001E-3</v>
      </c>
      <c r="R281">
        <v>5.1399999999999996E-3</v>
      </c>
      <c r="S281">
        <v>2.4099999999999998E-3</v>
      </c>
      <c r="T281">
        <v>2.4099999999999998E-3</v>
      </c>
      <c r="U281">
        <v>2.4099999999999998E-3</v>
      </c>
      <c r="V281">
        <v>2.4099999999999998E-3</v>
      </c>
      <c r="W281">
        <v>4.15E-3</v>
      </c>
      <c r="X281">
        <v>4.15E-3</v>
      </c>
      <c r="Y281">
        <v>2.4299999999999999E-3</v>
      </c>
      <c r="Z281">
        <v>2.4299999999999999E-3</v>
      </c>
      <c r="AA281">
        <v>2.4299999999999999E-3</v>
      </c>
      <c r="AB281">
        <v>0.67346032034212855</v>
      </c>
      <c r="AC281">
        <v>7.8875656071843894</v>
      </c>
      <c r="AD281">
        <v>271.87200000000001</v>
      </c>
      <c r="AE281">
        <v>7.0000000000000007E-2</v>
      </c>
      <c r="AF281">
        <v>514</v>
      </c>
      <c r="AG281">
        <v>933</v>
      </c>
      <c r="AH281">
        <v>1468</v>
      </c>
      <c r="AI281">
        <v>1741</v>
      </c>
      <c r="AJ281" s="9">
        <f>(AF281-exterior_study!AF281)/exterior_study!AF281</f>
        <v>-2.4667931688804556E-2</v>
      </c>
      <c r="AK281" s="9">
        <f>(AG281-exterior_study!AG281)/exterior_study!AG281</f>
        <v>-7.0717131474103592E-2</v>
      </c>
      <c r="AL281" s="9">
        <f>(AH281-exterior_study!AH281)/exterior_study!AH281</f>
        <v>-3.4210526315789476E-2</v>
      </c>
      <c r="AM281" s="9">
        <f>(AI281-exterior_study!AI281)/exterior_study!AI281</f>
        <v>-1.7494356659142212E-2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2.99E-3</v>
      </c>
      <c r="Q282">
        <v>2.49E-3</v>
      </c>
      <c r="R282">
        <v>5.0899999999999999E-3</v>
      </c>
      <c r="S282">
        <v>2.4099999999999998E-3</v>
      </c>
      <c r="T282">
        <v>2.4099999999999998E-3</v>
      </c>
      <c r="U282">
        <v>2.4099999999999998E-3</v>
      </c>
      <c r="V282">
        <v>2.4099999999999998E-3</v>
      </c>
      <c r="W282">
        <v>4.1000000000000003E-3</v>
      </c>
      <c r="X282">
        <v>4.1000000000000003E-3</v>
      </c>
      <c r="Y282">
        <v>2.4299999999999999E-3</v>
      </c>
      <c r="Z282">
        <v>2.4299999999999999E-3</v>
      </c>
      <c r="AA282">
        <v>2.4299999999999999E-3</v>
      </c>
      <c r="AB282">
        <v>0.67965345860566451</v>
      </c>
      <c r="AC282">
        <v>8.757828527993416</v>
      </c>
      <c r="AD282">
        <v>271.87200000000001</v>
      </c>
      <c r="AE282">
        <v>0.03</v>
      </c>
      <c r="AF282">
        <v>777</v>
      </c>
      <c r="AG282">
        <v>1243</v>
      </c>
      <c r="AH282">
        <v>1902</v>
      </c>
      <c r="AI282">
        <v>3143</v>
      </c>
      <c r="AJ282" s="9">
        <f>(AF282-exterior_study!AF282)/exterior_study!AF282</f>
        <v>-2.0176544766708701E-2</v>
      </c>
      <c r="AK282" s="9">
        <f>(AG282-exterior_study!AG282)/exterior_study!AG282</f>
        <v>-1.8167456556082148E-2</v>
      </c>
      <c r="AL282" s="9">
        <f>(AH282-exterior_study!AH282)/exterior_study!AH282</f>
        <v>-8.5576923076923078E-2</v>
      </c>
      <c r="AM282" s="9">
        <f>(AI282-exterior_study!AI282)/exterior_study!AI282</f>
        <v>-4.4680851063829789E-2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2.99E-3</v>
      </c>
      <c r="Q283">
        <v>2.49E-3</v>
      </c>
      <c r="R283">
        <v>5.0899999999999999E-3</v>
      </c>
      <c r="S283">
        <v>2.4099999999999998E-3</v>
      </c>
      <c r="T283">
        <v>2.4099999999999998E-3</v>
      </c>
      <c r="U283">
        <v>2.4099999999999998E-3</v>
      </c>
      <c r="V283">
        <v>2.4099999999999998E-3</v>
      </c>
      <c r="W283">
        <v>4.1000000000000003E-3</v>
      </c>
      <c r="X283">
        <v>4.1000000000000003E-3</v>
      </c>
      <c r="Y283">
        <v>2.4299999999999999E-3</v>
      </c>
      <c r="Z283">
        <v>2.4299999999999999E-3</v>
      </c>
      <c r="AA283">
        <v>2.4299999999999999E-3</v>
      </c>
      <c r="AB283">
        <v>0.67965345860566451</v>
      </c>
      <c r="AC283">
        <v>8.757828527993416</v>
      </c>
      <c r="AD283">
        <v>271.87200000000001</v>
      </c>
      <c r="AE283">
        <v>3.5000000000000003E-2</v>
      </c>
      <c r="AF283">
        <v>714</v>
      </c>
      <c r="AG283">
        <v>1159</v>
      </c>
      <c r="AH283">
        <v>1741</v>
      </c>
      <c r="AI283">
        <v>2749</v>
      </c>
      <c r="AJ283" s="9">
        <f>(AF283-exterior_study!AF283)/exterior_study!AF283</f>
        <v>-2.0576131687242798E-2</v>
      </c>
      <c r="AK283" s="9">
        <f>(AG283-exterior_study!AG283)/exterior_study!AG283</f>
        <v>-1.8628281117696866E-2</v>
      </c>
      <c r="AL283" s="9">
        <f>(AH283-exterior_study!AH283)/exterior_study!AH283</f>
        <v>-7.6882290562036049E-2</v>
      </c>
      <c r="AM283" s="9">
        <f>(AI283-exterior_study!AI283)/exterior_study!AI283</f>
        <v>-4.0488656195462477E-2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2.99E-3</v>
      </c>
      <c r="Q284">
        <v>2.49E-3</v>
      </c>
      <c r="R284">
        <v>5.0899999999999999E-3</v>
      </c>
      <c r="S284">
        <v>2.4099999999999998E-3</v>
      </c>
      <c r="T284">
        <v>2.4099999999999998E-3</v>
      </c>
      <c r="U284">
        <v>2.4099999999999998E-3</v>
      </c>
      <c r="V284">
        <v>2.4099999999999998E-3</v>
      </c>
      <c r="W284">
        <v>4.1000000000000003E-3</v>
      </c>
      <c r="X284">
        <v>4.1000000000000003E-3</v>
      </c>
      <c r="Y284">
        <v>2.4299999999999999E-3</v>
      </c>
      <c r="Z284">
        <v>2.4299999999999999E-3</v>
      </c>
      <c r="AA284">
        <v>2.4299999999999999E-3</v>
      </c>
      <c r="AB284">
        <v>0.67965345860566451</v>
      </c>
      <c r="AC284">
        <v>8.757828527993416</v>
      </c>
      <c r="AD284">
        <v>271.87200000000001</v>
      </c>
      <c r="AE284">
        <v>0.04</v>
      </c>
      <c r="AF284">
        <v>659</v>
      </c>
      <c r="AG284">
        <v>1083</v>
      </c>
      <c r="AH284">
        <v>1607</v>
      </c>
      <c r="AI284">
        <v>2446</v>
      </c>
      <c r="AJ284" s="9">
        <f>(AF284-exterior_study!AF284)/exterior_study!AF284</f>
        <v>-2.0802377414561663E-2</v>
      </c>
      <c r="AK284" s="9">
        <f>(AG284-exterior_study!AG284)/exterior_study!AG284</f>
        <v>-1.9909502262443438E-2</v>
      </c>
      <c r="AL284" s="9">
        <f>(AH284-exterior_study!AH284)/exterior_study!AH284</f>
        <v>-7.0023148148148154E-2</v>
      </c>
      <c r="AM284" s="9">
        <f>(AI284-exterior_study!AI284)/exterior_study!AI284</f>
        <v>-3.7386855568673751E-2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2.99E-3</v>
      </c>
      <c r="Q285">
        <v>2.49E-3</v>
      </c>
      <c r="R285">
        <v>5.0899999999999999E-3</v>
      </c>
      <c r="S285">
        <v>2.4099999999999998E-3</v>
      </c>
      <c r="T285">
        <v>2.4099999999999998E-3</v>
      </c>
      <c r="U285">
        <v>2.4099999999999998E-3</v>
      </c>
      <c r="V285">
        <v>2.4099999999999998E-3</v>
      </c>
      <c r="W285">
        <v>4.1000000000000003E-3</v>
      </c>
      <c r="X285">
        <v>4.1000000000000003E-3</v>
      </c>
      <c r="Y285">
        <v>2.4299999999999999E-3</v>
      </c>
      <c r="Z285">
        <v>2.4299999999999999E-3</v>
      </c>
      <c r="AA285">
        <v>2.4299999999999999E-3</v>
      </c>
      <c r="AB285">
        <v>0.67965345860566451</v>
      </c>
      <c r="AC285">
        <v>8.757828527993416</v>
      </c>
      <c r="AD285">
        <v>271.87200000000001</v>
      </c>
      <c r="AE285">
        <v>4.4999999999999998E-2</v>
      </c>
      <c r="AF285">
        <v>609</v>
      </c>
      <c r="AG285">
        <v>1014</v>
      </c>
      <c r="AH285">
        <v>1493</v>
      </c>
      <c r="AI285">
        <v>2205</v>
      </c>
      <c r="AJ285" s="9">
        <f>(AF285-exterior_study!AF285)/exterior_study!AF285</f>
        <v>-2.247191011235955E-2</v>
      </c>
      <c r="AK285" s="9">
        <f>(AG285-exterior_study!AG285)/exterior_study!AG285</f>
        <v>-2.0289855072463767E-2</v>
      </c>
      <c r="AL285" s="9">
        <f>(AH285-exterior_study!AH285)/exterior_study!AH285</f>
        <v>-6.3949843260188086E-2</v>
      </c>
      <c r="AM285" s="9">
        <f>(AI285-exterior_study!AI285)/exterior_study!AI285</f>
        <v>-3.4588441330998247E-2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2.99E-3</v>
      </c>
      <c r="Q286">
        <v>2.49E-3</v>
      </c>
      <c r="R286">
        <v>5.0899999999999999E-3</v>
      </c>
      <c r="S286">
        <v>2.4099999999999998E-3</v>
      </c>
      <c r="T286">
        <v>2.4099999999999998E-3</v>
      </c>
      <c r="U286">
        <v>2.4099999999999998E-3</v>
      </c>
      <c r="V286">
        <v>2.4099999999999998E-3</v>
      </c>
      <c r="W286">
        <v>4.1000000000000003E-3</v>
      </c>
      <c r="X286">
        <v>4.1000000000000003E-3</v>
      </c>
      <c r="Y286">
        <v>2.4299999999999999E-3</v>
      </c>
      <c r="Z286">
        <v>2.4299999999999999E-3</v>
      </c>
      <c r="AA286">
        <v>2.4299999999999999E-3</v>
      </c>
      <c r="AB286">
        <v>0.67965345860566451</v>
      </c>
      <c r="AC286">
        <v>8.757828527993416</v>
      </c>
      <c r="AD286">
        <v>271.87200000000001</v>
      </c>
      <c r="AE286">
        <v>0.05</v>
      </c>
      <c r="AF286">
        <v>566</v>
      </c>
      <c r="AG286">
        <v>951</v>
      </c>
      <c r="AH286">
        <v>1393</v>
      </c>
      <c r="AI286">
        <v>2009</v>
      </c>
      <c r="AJ286" s="9">
        <f>(AF286-exterior_study!AF286)/exterior_study!AF286</f>
        <v>-2.2452504317789293E-2</v>
      </c>
      <c r="AK286" s="9">
        <f>(AG286-exterior_study!AG286)/exterior_study!AG286</f>
        <v>-2.1604938271604937E-2</v>
      </c>
      <c r="AL286" s="9">
        <f>(AH286-exterior_study!AH286)/exterior_study!AH286</f>
        <v>-6.0053981106612683E-2</v>
      </c>
      <c r="AM286" s="9">
        <f>(AI286-exterior_study!AI286)/exterior_study!AI286</f>
        <v>-3.227360308285164E-2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2.99E-3</v>
      </c>
      <c r="Q287">
        <v>2.49E-3</v>
      </c>
      <c r="R287">
        <v>5.0899999999999999E-3</v>
      </c>
      <c r="S287">
        <v>2.4099999999999998E-3</v>
      </c>
      <c r="T287">
        <v>2.4099999999999998E-3</v>
      </c>
      <c r="U287">
        <v>2.4099999999999998E-3</v>
      </c>
      <c r="V287">
        <v>2.4099999999999998E-3</v>
      </c>
      <c r="W287">
        <v>4.1000000000000003E-3</v>
      </c>
      <c r="X287">
        <v>4.1000000000000003E-3</v>
      </c>
      <c r="Y287">
        <v>2.4299999999999999E-3</v>
      </c>
      <c r="Z287">
        <v>2.4299999999999999E-3</v>
      </c>
      <c r="AA287">
        <v>2.4299999999999999E-3</v>
      </c>
      <c r="AB287">
        <v>0.67965345860566451</v>
      </c>
      <c r="AC287">
        <v>8.757828527993416</v>
      </c>
      <c r="AD287">
        <v>271.87200000000001</v>
      </c>
      <c r="AE287">
        <v>5.5E-2</v>
      </c>
      <c r="AF287">
        <v>527</v>
      </c>
      <c r="AG287">
        <v>895</v>
      </c>
      <c r="AH287">
        <v>1305</v>
      </c>
      <c r="AI287">
        <v>1846</v>
      </c>
      <c r="AJ287" s="9">
        <f>(AF287-exterior_study!AF287)/exterior_study!AF287</f>
        <v>-2.2263450834879406E-2</v>
      </c>
      <c r="AK287" s="9">
        <f>(AG287-exterior_study!AG287)/exterior_study!AG287</f>
        <v>-2.185792349726776E-2</v>
      </c>
      <c r="AL287" s="9">
        <f>(AH287-exterior_study!AH287)/exterior_study!AH287</f>
        <v>-5.6399132321041212E-2</v>
      </c>
      <c r="AM287" s="9">
        <f>(AI287-exterior_study!AI287)/exterior_study!AI287</f>
        <v>-2.9952706253284288E-2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2.99E-3</v>
      </c>
      <c r="Q288">
        <v>2.49E-3</v>
      </c>
      <c r="R288">
        <v>5.0899999999999999E-3</v>
      </c>
      <c r="S288">
        <v>2.4099999999999998E-3</v>
      </c>
      <c r="T288">
        <v>2.4099999999999998E-3</v>
      </c>
      <c r="U288">
        <v>2.4099999999999998E-3</v>
      </c>
      <c r="V288">
        <v>2.4099999999999998E-3</v>
      </c>
      <c r="W288">
        <v>4.1000000000000003E-3</v>
      </c>
      <c r="X288">
        <v>4.1000000000000003E-3</v>
      </c>
      <c r="Y288">
        <v>2.4299999999999999E-3</v>
      </c>
      <c r="Z288">
        <v>2.4299999999999999E-3</v>
      </c>
      <c r="AA288">
        <v>2.4299999999999999E-3</v>
      </c>
      <c r="AB288">
        <v>0.67965345860566451</v>
      </c>
      <c r="AC288">
        <v>8.757828527993416</v>
      </c>
      <c r="AD288">
        <v>271.87200000000001</v>
      </c>
      <c r="AE288">
        <v>0.06</v>
      </c>
      <c r="AF288">
        <v>492</v>
      </c>
      <c r="AG288">
        <v>843</v>
      </c>
      <c r="AH288">
        <v>1227</v>
      </c>
      <c r="AI288">
        <v>1707</v>
      </c>
      <c r="AJ288" s="9">
        <f>(AF288-exterior_study!AF288)/exterior_study!AF288</f>
        <v>-2.3809523809523808E-2</v>
      </c>
      <c r="AK288" s="9">
        <f>(AG288-exterior_study!AG288)/exterior_study!AG288</f>
        <v>-2.2041763341067284E-2</v>
      </c>
      <c r="AL288" s="9">
        <f>(AH288-exterior_study!AH288)/exterior_study!AH288</f>
        <v>-5.3240740740740741E-2</v>
      </c>
      <c r="AM288" s="9">
        <f>(AI288-exterior_study!AI288)/exterior_study!AI288</f>
        <v>-2.8457598178713718E-2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2.99E-3</v>
      </c>
      <c r="Q289">
        <v>2.49E-3</v>
      </c>
      <c r="R289">
        <v>5.0899999999999999E-3</v>
      </c>
      <c r="S289">
        <v>2.4099999999999998E-3</v>
      </c>
      <c r="T289">
        <v>2.4099999999999998E-3</v>
      </c>
      <c r="U289">
        <v>2.4099999999999998E-3</v>
      </c>
      <c r="V289">
        <v>2.4099999999999998E-3</v>
      </c>
      <c r="W289">
        <v>4.1000000000000003E-3</v>
      </c>
      <c r="X289">
        <v>4.1000000000000003E-3</v>
      </c>
      <c r="Y289">
        <v>2.4299999999999999E-3</v>
      </c>
      <c r="Z289">
        <v>2.4299999999999999E-3</v>
      </c>
      <c r="AA289">
        <v>2.4299999999999999E-3</v>
      </c>
      <c r="AB289">
        <v>0.67965345860566451</v>
      </c>
      <c r="AC289">
        <v>8.757828527993416</v>
      </c>
      <c r="AD289">
        <v>271.87200000000001</v>
      </c>
      <c r="AE289">
        <v>6.5000000000000002E-2</v>
      </c>
      <c r="AF289">
        <v>461</v>
      </c>
      <c r="AG289">
        <v>796</v>
      </c>
      <c r="AH289">
        <v>1157</v>
      </c>
      <c r="AI289">
        <v>1588</v>
      </c>
      <c r="AJ289" s="9">
        <f>(AF289-exterior_study!AF289)/exterior_study!AF289</f>
        <v>-2.5369978858350951E-2</v>
      </c>
      <c r="AK289" s="9">
        <f>(AG289-exterior_study!AG289)/exterior_study!AG289</f>
        <v>-2.3312883435582823E-2</v>
      </c>
      <c r="AL289" s="9">
        <f>(AH289-exterior_study!AH289)/exterior_study!AH289</f>
        <v>-5.0861361771944218E-2</v>
      </c>
      <c r="AM289" s="9">
        <f>(AI289-exterior_study!AI289)/exterior_study!AI289</f>
        <v>-2.6960784313725492E-2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2.99E-3</v>
      </c>
      <c r="Q290">
        <v>2.49E-3</v>
      </c>
      <c r="R290">
        <v>5.0899999999999999E-3</v>
      </c>
      <c r="S290">
        <v>2.4099999999999998E-3</v>
      </c>
      <c r="T290">
        <v>2.4099999999999998E-3</v>
      </c>
      <c r="U290">
        <v>2.4099999999999998E-3</v>
      </c>
      <c r="V290">
        <v>2.4099999999999998E-3</v>
      </c>
      <c r="W290">
        <v>4.1000000000000003E-3</v>
      </c>
      <c r="X290">
        <v>4.1000000000000003E-3</v>
      </c>
      <c r="Y290">
        <v>2.4299999999999999E-3</v>
      </c>
      <c r="Z290">
        <v>2.4299999999999999E-3</v>
      </c>
      <c r="AA290">
        <v>2.4299999999999999E-3</v>
      </c>
      <c r="AB290">
        <v>0.67965345860566451</v>
      </c>
      <c r="AC290">
        <v>8.757828527993416</v>
      </c>
      <c r="AD290">
        <v>271.87200000000001</v>
      </c>
      <c r="AE290">
        <v>7.0000000000000007E-2</v>
      </c>
      <c r="AF290">
        <v>434</v>
      </c>
      <c r="AG290">
        <v>753</v>
      </c>
      <c r="AH290">
        <v>1093</v>
      </c>
      <c r="AI290">
        <v>1484</v>
      </c>
      <c r="AJ290" s="9">
        <f>(AF290-exterior_study!AF290)/exterior_study!AF290</f>
        <v>-2.2522522522522521E-2</v>
      </c>
      <c r="AK290" s="9">
        <f>(AG290-exterior_study!AG290)/exterior_study!AG290</f>
        <v>-2.3346303501945526E-2</v>
      </c>
      <c r="AL290" s="9">
        <f>(AH290-exterior_study!AH290)/exterior_study!AH290</f>
        <v>-4.8738033072236731E-2</v>
      </c>
      <c r="AM290" s="9">
        <f>(AI290-exterior_study!AI290)/exterior_study!AI290</f>
        <v>-2.5607353906762966E-2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2.96E-3</v>
      </c>
      <c r="Q291">
        <v>2.4599999999999999E-3</v>
      </c>
      <c r="R291">
        <v>5.0400000000000002E-3</v>
      </c>
      <c r="S291">
        <v>2.4099999999999998E-3</v>
      </c>
      <c r="T291">
        <v>2.4099999999999998E-3</v>
      </c>
      <c r="U291">
        <v>2.4099999999999998E-3</v>
      </c>
      <c r="V291">
        <v>2.4099999999999998E-3</v>
      </c>
      <c r="W291">
        <v>4.0600000000000002E-3</v>
      </c>
      <c r="X291">
        <v>4.0600000000000002E-3</v>
      </c>
      <c r="Y291">
        <v>2.4299999999999999E-3</v>
      </c>
      <c r="Z291">
        <v>2.4299999999999999E-3</v>
      </c>
      <c r="AA291">
        <v>2.4299999999999999E-3</v>
      </c>
      <c r="AB291">
        <v>0.68756051803437424</v>
      </c>
      <c r="AC291">
        <v>8.8086253155935506</v>
      </c>
      <c r="AD291">
        <v>271.87200000000001</v>
      </c>
      <c r="AE291">
        <v>0.03</v>
      </c>
      <c r="AF291">
        <v>771</v>
      </c>
      <c r="AG291">
        <v>1235</v>
      </c>
      <c r="AH291">
        <v>1833</v>
      </c>
      <c r="AI291">
        <v>3087</v>
      </c>
      <c r="AJ291" s="9">
        <f>(AF291-exterior_study!AF291)/exterior_study!AF291</f>
        <v>-2.0330368487928845E-2</v>
      </c>
      <c r="AK291" s="9">
        <f>(AG291-exterior_study!AG291)/exterior_study!AG291</f>
        <v>-1.7501988862370723E-2</v>
      </c>
      <c r="AL291" s="9">
        <f>(AH291-exterior_study!AH291)/exterior_study!AH291</f>
        <v>-8.8966202783300197E-2</v>
      </c>
      <c r="AM291" s="9">
        <f>(AI291-exterior_study!AI291)/exterior_study!AI291</f>
        <v>-4.5454545454545456E-2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2.96E-3</v>
      </c>
      <c r="Q292">
        <v>2.4599999999999999E-3</v>
      </c>
      <c r="R292">
        <v>5.0400000000000002E-3</v>
      </c>
      <c r="S292">
        <v>2.4099999999999998E-3</v>
      </c>
      <c r="T292">
        <v>2.4099999999999998E-3</v>
      </c>
      <c r="U292">
        <v>2.4099999999999998E-3</v>
      </c>
      <c r="V292">
        <v>2.4099999999999998E-3</v>
      </c>
      <c r="W292">
        <v>4.0600000000000002E-3</v>
      </c>
      <c r="X292">
        <v>4.0600000000000002E-3</v>
      </c>
      <c r="Y292">
        <v>2.4299999999999999E-3</v>
      </c>
      <c r="Z292">
        <v>2.4299999999999999E-3</v>
      </c>
      <c r="AA292">
        <v>2.4299999999999999E-3</v>
      </c>
      <c r="AB292">
        <v>0.68756051803437424</v>
      </c>
      <c r="AC292">
        <v>8.8086253155935506</v>
      </c>
      <c r="AD292">
        <v>271.87200000000001</v>
      </c>
      <c r="AE292">
        <v>3.5000000000000003E-2</v>
      </c>
      <c r="AF292">
        <v>709</v>
      </c>
      <c r="AG292">
        <v>1151</v>
      </c>
      <c r="AH292">
        <v>1686</v>
      </c>
      <c r="AI292">
        <v>2704</v>
      </c>
      <c r="AJ292" s="9">
        <f>(AF292-exterior_study!AF292)/exterior_study!AF292</f>
        <v>-1.9363762102351315E-2</v>
      </c>
      <c r="AK292" s="9">
        <f>(AG292-exterior_study!AG292)/exterior_study!AG292</f>
        <v>-1.8755328218243821E-2</v>
      </c>
      <c r="AL292" s="9">
        <f>(AH292-exterior_study!AH292)/exterior_study!AH292</f>
        <v>-7.8688524590163941E-2</v>
      </c>
      <c r="AM292" s="9">
        <f>(AI292-exterior_study!AI292)/exterior_study!AI292</f>
        <v>-4.1134751773049642E-2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2.96E-3</v>
      </c>
      <c r="Q293">
        <v>2.4599999999999999E-3</v>
      </c>
      <c r="R293">
        <v>5.0400000000000002E-3</v>
      </c>
      <c r="S293">
        <v>2.4099999999999998E-3</v>
      </c>
      <c r="T293">
        <v>2.4099999999999998E-3</v>
      </c>
      <c r="U293">
        <v>2.4099999999999998E-3</v>
      </c>
      <c r="V293">
        <v>2.4099999999999998E-3</v>
      </c>
      <c r="W293">
        <v>4.0600000000000002E-3</v>
      </c>
      <c r="X293">
        <v>4.0600000000000002E-3</v>
      </c>
      <c r="Y293">
        <v>2.4299999999999999E-3</v>
      </c>
      <c r="Z293">
        <v>2.4299999999999999E-3</v>
      </c>
      <c r="AA293">
        <v>2.4299999999999999E-3</v>
      </c>
      <c r="AB293">
        <v>0.68756051803437424</v>
      </c>
      <c r="AC293">
        <v>8.8086253155935506</v>
      </c>
      <c r="AD293">
        <v>271.87200000000001</v>
      </c>
      <c r="AE293">
        <v>0.04</v>
      </c>
      <c r="AF293">
        <v>653</v>
      </c>
      <c r="AG293">
        <v>1075</v>
      </c>
      <c r="AH293">
        <v>1561</v>
      </c>
      <c r="AI293">
        <v>2410</v>
      </c>
      <c r="AJ293" s="9">
        <f>(AF293-exterior_study!AF293)/exterior_study!AF293</f>
        <v>-2.0989505247376312E-2</v>
      </c>
      <c r="AK293" s="9">
        <f>(AG293-exterior_study!AG293)/exterior_study!AG293</f>
        <v>-1.916058394160584E-2</v>
      </c>
      <c r="AL293" s="9">
        <f>(AH293-exterior_study!AH293)/exterior_study!AH293</f>
        <v>-7.1938168846611181E-2</v>
      </c>
      <c r="AM293" s="9">
        <f>(AI293-exterior_study!AI293)/exterior_study!AI293</f>
        <v>-3.7539936102236424E-2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2.96E-3</v>
      </c>
      <c r="Q294">
        <v>2.4599999999999999E-3</v>
      </c>
      <c r="R294">
        <v>5.0400000000000002E-3</v>
      </c>
      <c r="S294">
        <v>2.4099999999999998E-3</v>
      </c>
      <c r="T294">
        <v>2.4099999999999998E-3</v>
      </c>
      <c r="U294">
        <v>2.4099999999999998E-3</v>
      </c>
      <c r="V294">
        <v>2.4099999999999998E-3</v>
      </c>
      <c r="W294">
        <v>4.0600000000000002E-3</v>
      </c>
      <c r="X294">
        <v>4.0600000000000002E-3</v>
      </c>
      <c r="Y294">
        <v>2.4299999999999999E-3</v>
      </c>
      <c r="Z294">
        <v>2.4299999999999999E-3</v>
      </c>
      <c r="AA294">
        <v>2.4299999999999999E-3</v>
      </c>
      <c r="AB294">
        <v>0.68756051803437424</v>
      </c>
      <c r="AC294">
        <v>8.8086253155935506</v>
      </c>
      <c r="AD294">
        <v>271.87200000000001</v>
      </c>
      <c r="AE294">
        <v>4.4999999999999998E-2</v>
      </c>
      <c r="AF294">
        <v>604</v>
      </c>
      <c r="AG294">
        <v>1006</v>
      </c>
      <c r="AH294">
        <v>1454</v>
      </c>
      <c r="AI294">
        <v>2175</v>
      </c>
      <c r="AJ294" s="9">
        <f>(AF294-exterior_study!AF294)/exterior_study!AF294</f>
        <v>-2.2653721682847898E-2</v>
      </c>
      <c r="AK294" s="9">
        <f>(AG294-exterior_study!AG294)/exterior_study!AG294</f>
        <v>-2.0447906523855891E-2</v>
      </c>
      <c r="AL294" s="9">
        <f>(AH294-exterior_study!AH294)/exterior_study!AH294</f>
        <v>-6.5552699228791769E-2</v>
      </c>
      <c r="AM294" s="9">
        <f>(AI294-exterior_study!AI294)/exterior_study!AI294</f>
        <v>-3.5048802129547474E-2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2.96E-3</v>
      </c>
      <c r="Q295">
        <v>2.4599999999999999E-3</v>
      </c>
      <c r="R295">
        <v>5.0400000000000002E-3</v>
      </c>
      <c r="S295">
        <v>2.4099999999999998E-3</v>
      </c>
      <c r="T295">
        <v>2.4099999999999998E-3</v>
      </c>
      <c r="U295">
        <v>2.4099999999999998E-3</v>
      </c>
      <c r="V295">
        <v>2.4099999999999998E-3</v>
      </c>
      <c r="W295">
        <v>4.0600000000000002E-3</v>
      </c>
      <c r="X295">
        <v>4.0600000000000002E-3</v>
      </c>
      <c r="Y295">
        <v>2.4299999999999999E-3</v>
      </c>
      <c r="Z295">
        <v>2.4299999999999999E-3</v>
      </c>
      <c r="AA295">
        <v>2.4299999999999999E-3</v>
      </c>
      <c r="AB295">
        <v>0.68756051803437424</v>
      </c>
      <c r="AC295">
        <v>8.8086253155935506</v>
      </c>
      <c r="AD295">
        <v>271.87200000000001</v>
      </c>
      <c r="AE295">
        <v>0.05</v>
      </c>
      <c r="AF295">
        <v>561</v>
      </c>
      <c r="AG295">
        <v>944</v>
      </c>
      <c r="AH295">
        <v>1359</v>
      </c>
      <c r="AI295">
        <v>1984</v>
      </c>
      <c r="AJ295" s="9">
        <f>(AF295-exterior_study!AF295)/exterior_study!AF295</f>
        <v>-2.2648083623693381E-2</v>
      </c>
      <c r="AK295" s="9">
        <f>(AG295-exterior_study!AG295)/exterior_study!AG295</f>
        <v>-2.0746887966804978E-2</v>
      </c>
      <c r="AL295" s="9">
        <f>(AH295-exterior_study!AH295)/exterior_study!AH295</f>
        <v>-6.1464088397790058E-2</v>
      </c>
      <c r="AM295" s="9">
        <f>(AI295-exterior_study!AI295)/exterior_study!AI295</f>
        <v>-3.2195121951219513E-2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2.96E-3</v>
      </c>
      <c r="Q296">
        <v>2.4599999999999999E-3</v>
      </c>
      <c r="R296">
        <v>5.0400000000000002E-3</v>
      </c>
      <c r="S296">
        <v>2.4099999999999998E-3</v>
      </c>
      <c r="T296">
        <v>2.4099999999999998E-3</v>
      </c>
      <c r="U296">
        <v>2.4099999999999998E-3</v>
      </c>
      <c r="V296">
        <v>2.4099999999999998E-3</v>
      </c>
      <c r="W296">
        <v>4.0600000000000002E-3</v>
      </c>
      <c r="X296">
        <v>4.0600000000000002E-3</v>
      </c>
      <c r="Y296">
        <v>2.4299999999999999E-3</v>
      </c>
      <c r="Z296">
        <v>2.4299999999999999E-3</v>
      </c>
      <c r="AA296">
        <v>2.4299999999999999E-3</v>
      </c>
      <c r="AB296">
        <v>0.68756051803437424</v>
      </c>
      <c r="AC296">
        <v>8.8086253155935506</v>
      </c>
      <c r="AD296">
        <v>271.87200000000001</v>
      </c>
      <c r="AE296">
        <v>5.5E-2</v>
      </c>
      <c r="AF296">
        <v>522</v>
      </c>
      <c r="AG296">
        <v>887</v>
      </c>
      <c r="AH296">
        <v>1275</v>
      </c>
      <c r="AI296">
        <v>1824</v>
      </c>
      <c r="AJ296" s="9">
        <f>(AF296-exterior_study!AF296)/exterior_study!AF296</f>
        <v>-2.4299065420560748E-2</v>
      </c>
      <c r="AK296" s="9">
        <f>(AG296-exterior_study!AG296)/exterior_study!AG296</f>
        <v>-2.2050716648291068E-2</v>
      </c>
      <c r="AL296" s="9">
        <f>(AH296-exterior_study!AH296)/exterior_study!AH296</f>
        <v>-5.7649667405764965E-2</v>
      </c>
      <c r="AM296" s="9">
        <f>(AI296-exterior_study!AI296)/exterior_study!AI296</f>
        <v>-3.0303030303030304E-2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2.96E-3</v>
      </c>
      <c r="Q297">
        <v>2.4599999999999999E-3</v>
      </c>
      <c r="R297">
        <v>5.0400000000000002E-3</v>
      </c>
      <c r="S297">
        <v>2.4099999999999998E-3</v>
      </c>
      <c r="T297">
        <v>2.4099999999999998E-3</v>
      </c>
      <c r="U297">
        <v>2.4099999999999998E-3</v>
      </c>
      <c r="V297">
        <v>2.4099999999999998E-3</v>
      </c>
      <c r="W297">
        <v>4.0600000000000002E-3</v>
      </c>
      <c r="X297">
        <v>4.0600000000000002E-3</v>
      </c>
      <c r="Y297">
        <v>2.4299999999999999E-3</v>
      </c>
      <c r="Z297">
        <v>2.4299999999999999E-3</v>
      </c>
      <c r="AA297">
        <v>2.4299999999999999E-3</v>
      </c>
      <c r="AB297">
        <v>0.68756051803437424</v>
      </c>
      <c r="AC297">
        <v>8.8086253155935506</v>
      </c>
      <c r="AD297">
        <v>271.87200000000001</v>
      </c>
      <c r="AE297">
        <v>0.06</v>
      </c>
      <c r="AF297">
        <v>488</v>
      </c>
      <c r="AG297">
        <v>836</v>
      </c>
      <c r="AH297">
        <v>1201</v>
      </c>
      <c r="AI297">
        <v>1688</v>
      </c>
      <c r="AJ297" s="9">
        <f>(AF297-exterior_study!AF297)/exterior_study!AF297</f>
        <v>-2.4E-2</v>
      </c>
      <c r="AK297" s="9">
        <f>(AG297-exterior_study!AG297)/exterior_study!AG297</f>
        <v>-2.2222222222222223E-2</v>
      </c>
      <c r="AL297" s="9">
        <f>(AH297-exterior_study!AH297)/exterior_study!AH297</f>
        <v>-5.3585500394011033E-2</v>
      </c>
      <c r="AM297" s="9">
        <f>(AI297-exterior_study!AI297)/exterior_study!AI297</f>
        <v>-2.8768699654775604E-2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2.96E-3</v>
      </c>
      <c r="Q298">
        <v>2.4599999999999999E-3</v>
      </c>
      <c r="R298">
        <v>5.0400000000000002E-3</v>
      </c>
      <c r="S298">
        <v>2.4099999999999998E-3</v>
      </c>
      <c r="T298">
        <v>2.4099999999999998E-3</v>
      </c>
      <c r="U298">
        <v>2.4099999999999998E-3</v>
      </c>
      <c r="V298">
        <v>2.4099999999999998E-3</v>
      </c>
      <c r="W298">
        <v>4.0600000000000002E-3</v>
      </c>
      <c r="X298">
        <v>4.0600000000000002E-3</v>
      </c>
      <c r="Y298">
        <v>2.4299999999999999E-3</v>
      </c>
      <c r="Z298">
        <v>2.4299999999999999E-3</v>
      </c>
      <c r="AA298">
        <v>2.4299999999999999E-3</v>
      </c>
      <c r="AB298">
        <v>0.68756051803437424</v>
      </c>
      <c r="AC298">
        <v>8.8086253155935506</v>
      </c>
      <c r="AD298">
        <v>271.87200000000001</v>
      </c>
      <c r="AE298">
        <v>6.5000000000000002E-2</v>
      </c>
      <c r="AF298">
        <v>457</v>
      </c>
      <c r="AG298">
        <v>789</v>
      </c>
      <c r="AH298">
        <v>1133</v>
      </c>
      <c r="AI298">
        <v>1571</v>
      </c>
      <c r="AJ298" s="9">
        <f>(AF298-exterior_study!AF298)/exterior_study!AF298</f>
        <v>-2.3504273504273504E-2</v>
      </c>
      <c r="AK298" s="9">
        <f>(AG298-exterior_study!AG298)/exterior_study!AG298</f>
        <v>-2.2304832713754646E-2</v>
      </c>
      <c r="AL298" s="9">
        <f>(AH298-exterior_study!AH298)/exterior_study!AH298</f>
        <v>-5.1882845188284517E-2</v>
      </c>
      <c r="AM298" s="9">
        <f>(AI298-exterior_study!AI298)/exterior_study!AI298</f>
        <v>-2.7244582043343655E-2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2.96E-3</v>
      </c>
      <c r="Q299">
        <v>2.4599999999999999E-3</v>
      </c>
      <c r="R299">
        <v>5.0400000000000002E-3</v>
      </c>
      <c r="S299">
        <v>2.4099999999999998E-3</v>
      </c>
      <c r="T299">
        <v>2.4099999999999998E-3</v>
      </c>
      <c r="U299">
        <v>2.4099999999999998E-3</v>
      </c>
      <c r="V299">
        <v>2.4099999999999998E-3</v>
      </c>
      <c r="W299">
        <v>4.0600000000000002E-3</v>
      </c>
      <c r="X299">
        <v>4.0600000000000002E-3</v>
      </c>
      <c r="Y299">
        <v>2.4299999999999999E-3</v>
      </c>
      <c r="Z299">
        <v>2.4299999999999999E-3</v>
      </c>
      <c r="AA299">
        <v>2.4299999999999999E-3</v>
      </c>
      <c r="AB299">
        <v>0.68756051803437424</v>
      </c>
      <c r="AC299">
        <v>8.8086253155935506</v>
      </c>
      <c r="AD299">
        <v>271.87200000000001</v>
      </c>
      <c r="AE299">
        <v>7.0000000000000007E-2</v>
      </c>
      <c r="AF299">
        <v>429</v>
      </c>
      <c r="AG299">
        <v>747</v>
      </c>
      <c r="AH299">
        <v>1072</v>
      </c>
      <c r="AI299">
        <v>1469</v>
      </c>
      <c r="AJ299" s="9">
        <f>(AF299-exterior_study!AF299)/exterior_study!AF299</f>
        <v>-2.5000000000000001E-2</v>
      </c>
      <c r="AK299" s="9">
        <f>(AG299-exterior_study!AG299)/exterior_study!AG299</f>
        <v>-2.2251308900523559E-2</v>
      </c>
      <c r="AL299" s="9">
        <f>(AH299-exterior_study!AH299)/exterior_study!AH299</f>
        <v>-4.9645390070921988E-2</v>
      </c>
      <c r="AM299" s="9">
        <f>(AI299-exterior_study!AI299)/exterior_study!AI299</f>
        <v>-2.5862068965517241E-2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2.9299999999999999E-3</v>
      </c>
      <c r="Q300">
        <v>2.4399999999999999E-3</v>
      </c>
      <c r="R300">
        <v>4.9899999999999996E-3</v>
      </c>
      <c r="S300">
        <v>2.4099999999999998E-3</v>
      </c>
      <c r="T300">
        <v>2.4099999999999998E-3</v>
      </c>
      <c r="U300">
        <v>2.4099999999999998E-3</v>
      </c>
      <c r="V300">
        <v>2.4099999999999998E-3</v>
      </c>
      <c r="W300">
        <v>4.0099999999999997E-3</v>
      </c>
      <c r="X300">
        <v>4.0099999999999997E-3</v>
      </c>
      <c r="Y300">
        <v>2.4299999999999999E-3</v>
      </c>
      <c r="Z300">
        <v>2.4299999999999999E-3</v>
      </c>
      <c r="AA300">
        <v>2.4299999999999999E-3</v>
      </c>
      <c r="AB300">
        <v>0.69681284293552814</v>
      </c>
      <c r="AC300">
        <v>8.8676949601071851</v>
      </c>
      <c r="AD300">
        <v>271.87200000000001</v>
      </c>
      <c r="AE300">
        <v>0.03</v>
      </c>
      <c r="AF300">
        <v>765</v>
      </c>
      <c r="AG300">
        <v>1224</v>
      </c>
      <c r="AH300">
        <v>1751</v>
      </c>
      <c r="AI300">
        <v>3020</v>
      </c>
      <c r="AJ300" s="9">
        <f>(AF300-exterior_study!AF300)/exterior_study!AF300</f>
        <v>-1.6709511568123392E-2</v>
      </c>
      <c r="AK300" s="9">
        <f>(AG300-exterior_study!AG300)/exterior_study!AG300</f>
        <v>-1.6867469879518072E-2</v>
      </c>
      <c r="AL300" s="9">
        <f>(AH300-exterior_study!AH300)/exterior_study!AH300</f>
        <v>-8.563968668407311E-2</v>
      </c>
      <c r="AM300" s="9">
        <f>(AI300-exterior_study!AI300)/exterior_study!AI300</f>
        <v>-4.2789223454833596E-2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2.9299999999999999E-3</v>
      </c>
      <c r="Q301">
        <v>2.4399999999999999E-3</v>
      </c>
      <c r="R301">
        <v>4.9899999999999996E-3</v>
      </c>
      <c r="S301">
        <v>2.4099999999999998E-3</v>
      </c>
      <c r="T301">
        <v>2.4099999999999998E-3</v>
      </c>
      <c r="U301">
        <v>2.4099999999999998E-3</v>
      </c>
      <c r="V301">
        <v>2.4099999999999998E-3</v>
      </c>
      <c r="W301">
        <v>4.0099999999999997E-3</v>
      </c>
      <c r="X301">
        <v>4.0099999999999997E-3</v>
      </c>
      <c r="Y301">
        <v>2.4299999999999999E-3</v>
      </c>
      <c r="Z301">
        <v>2.4299999999999999E-3</v>
      </c>
      <c r="AA301">
        <v>2.4299999999999999E-3</v>
      </c>
      <c r="AB301">
        <v>0.69681284293552814</v>
      </c>
      <c r="AC301">
        <v>8.8676949601071851</v>
      </c>
      <c r="AD301">
        <v>271.87200000000001</v>
      </c>
      <c r="AE301">
        <v>3.5000000000000003E-2</v>
      </c>
      <c r="AF301">
        <v>702</v>
      </c>
      <c r="AG301">
        <v>1141</v>
      </c>
      <c r="AH301">
        <v>1619</v>
      </c>
      <c r="AI301">
        <v>2650</v>
      </c>
      <c r="AJ301" s="9">
        <f>(AF301-exterior_study!AF301)/exterior_study!AF301</f>
        <v>-1.8181818181818181E-2</v>
      </c>
      <c r="AK301" s="9">
        <f>(AG301-exterior_study!AG301)/exterior_study!AG301</f>
        <v>-1.7226528854435832E-2</v>
      </c>
      <c r="AL301" s="9">
        <f>(AH301-exterior_study!AH301)/exterior_study!AH301</f>
        <v>-7.5913242009132423E-2</v>
      </c>
      <c r="AM301" s="9">
        <f>(AI301-exterior_study!AI301)/exterior_study!AI301</f>
        <v>-3.9158810732414791E-2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2.9299999999999999E-3</v>
      </c>
      <c r="Q302">
        <v>2.4399999999999999E-3</v>
      </c>
      <c r="R302">
        <v>4.9899999999999996E-3</v>
      </c>
      <c r="S302">
        <v>2.4099999999999998E-3</v>
      </c>
      <c r="T302">
        <v>2.4099999999999998E-3</v>
      </c>
      <c r="U302">
        <v>2.4099999999999998E-3</v>
      </c>
      <c r="V302">
        <v>2.4099999999999998E-3</v>
      </c>
      <c r="W302">
        <v>4.0099999999999997E-3</v>
      </c>
      <c r="X302">
        <v>4.0099999999999997E-3</v>
      </c>
      <c r="Y302">
        <v>2.4299999999999999E-3</v>
      </c>
      <c r="Z302">
        <v>2.4299999999999999E-3</v>
      </c>
      <c r="AA302">
        <v>2.4299999999999999E-3</v>
      </c>
      <c r="AB302">
        <v>0.69681284293552814</v>
      </c>
      <c r="AC302">
        <v>8.8676949601071851</v>
      </c>
      <c r="AD302">
        <v>271.87200000000001</v>
      </c>
      <c r="AE302">
        <v>0.04</v>
      </c>
      <c r="AF302">
        <v>647</v>
      </c>
      <c r="AG302">
        <v>1065</v>
      </c>
      <c r="AH302">
        <v>1506</v>
      </c>
      <c r="AI302">
        <v>2366</v>
      </c>
      <c r="AJ302" s="9">
        <f>(AF302-exterior_study!AF302)/exterior_study!AF302</f>
        <v>-1.9696969696969695E-2</v>
      </c>
      <c r="AK302" s="9">
        <f>(AG302-exterior_study!AG302)/exterior_study!AG302</f>
        <v>-1.7527675276752766E-2</v>
      </c>
      <c r="AL302" s="9">
        <f>(AH302-exterior_study!AH302)/exterior_study!AH302</f>
        <v>-6.8645640074211506E-2</v>
      </c>
      <c r="AM302" s="9">
        <f>(AI302-exterior_study!AI302)/exterior_study!AI302</f>
        <v>-3.5466775377089275E-2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2.9299999999999999E-3</v>
      </c>
      <c r="Q303">
        <v>2.4399999999999999E-3</v>
      </c>
      <c r="R303">
        <v>4.9899999999999996E-3</v>
      </c>
      <c r="S303">
        <v>2.4099999999999998E-3</v>
      </c>
      <c r="T303">
        <v>2.4099999999999998E-3</v>
      </c>
      <c r="U303">
        <v>2.4099999999999998E-3</v>
      </c>
      <c r="V303">
        <v>2.4099999999999998E-3</v>
      </c>
      <c r="W303">
        <v>4.0099999999999997E-3</v>
      </c>
      <c r="X303">
        <v>4.0099999999999997E-3</v>
      </c>
      <c r="Y303">
        <v>2.4299999999999999E-3</v>
      </c>
      <c r="Z303">
        <v>2.4299999999999999E-3</v>
      </c>
      <c r="AA303">
        <v>2.4299999999999999E-3</v>
      </c>
      <c r="AB303">
        <v>0.69681284293552814</v>
      </c>
      <c r="AC303">
        <v>8.8676949601071851</v>
      </c>
      <c r="AD303">
        <v>271.87200000000001</v>
      </c>
      <c r="AE303">
        <v>4.4999999999999998E-2</v>
      </c>
      <c r="AF303">
        <v>598</v>
      </c>
      <c r="AG303">
        <v>996</v>
      </c>
      <c r="AH303">
        <v>1406</v>
      </c>
      <c r="AI303">
        <v>2139</v>
      </c>
      <c r="AJ303" s="9">
        <f>(AF303-exterior_study!AF303)/exterior_study!AF303</f>
        <v>-1.9672131147540985E-2</v>
      </c>
      <c r="AK303" s="9">
        <f>(AG303-exterior_study!AG303)/exterior_study!AG303</f>
        <v>-1.8719211822660099E-2</v>
      </c>
      <c r="AL303" s="9">
        <f>(AH303-exterior_study!AH303)/exterior_study!AH303</f>
        <v>-6.3291139240506333E-2</v>
      </c>
      <c r="AM303" s="9">
        <f>(AI303-exterior_study!AI303)/exterior_study!AI303</f>
        <v>-3.3001808318264013E-2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2.9299999999999999E-3</v>
      </c>
      <c r="Q304">
        <v>2.4399999999999999E-3</v>
      </c>
      <c r="R304">
        <v>4.9899999999999996E-3</v>
      </c>
      <c r="S304">
        <v>2.4099999999999998E-3</v>
      </c>
      <c r="T304">
        <v>2.4099999999999998E-3</v>
      </c>
      <c r="U304">
        <v>2.4099999999999998E-3</v>
      </c>
      <c r="V304">
        <v>2.4099999999999998E-3</v>
      </c>
      <c r="W304">
        <v>4.0099999999999997E-3</v>
      </c>
      <c r="X304">
        <v>4.0099999999999997E-3</v>
      </c>
      <c r="Y304">
        <v>2.4299999999999999E-3</v>
      </c>
      <c r="Z304">
        <v>2.4299999999999999E-3</v>
      </c>
      <c r="AA304">
        <v>2.4299999999999999E-3</v>
      </c>
      <c r="AB304">
        <v>0.69681284293552814</v>
      </c>
      <c r="AC304">
        <v>8.8676949601071851</v>
      </c>
      <c r="AD304">
        <v>271.87200000000001</v>
      </c>
      <c r="AE304">
        <v>0.05</v>
      </c>
      <c r="AF304">
        <v>555</v>
      </c>
      <c r="AG304">
        <v>935</v>
      </c>
      <c r="AH304">
        <v>1318</v>
      </c>
      <c r="AI304">
        <v>1953</v>
      </c>
      <c r="AJ304" s="9">
        <f>(AF304-exterior_study!AF304)/exterior_study!AF304</f>
        <v>-2.1164021164021163E-2</v>
      </c>
      <c r="AK304" s="9">
        <f>(AG304-exterior_study!AG304)/exterior_study!AG304</f>
        <v>-1.888772298006296E-2</v>
      </c>
      <c r="AL304" s="9">
        <f>(AH304-exterior_study!AH304)/exterior_study!AH304</f>
        <v>-5.8571428571428573E-2</v>
      </c>
      <c r="AM304" s="9">
        <f>(AI304-exterior_study!AI304)/exterior_study!AI304</f>
        <v>-3.0287984111221449E-2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2.9299999999999999E-3</v>
      </c>
      <c r="Q305">
        <v>2.4399999999999999E-3</v>
      </c>
      <c r="R305">
        <v>4.9899999999999996E-3</v>
      </c>
      <c r="S305">
        <v>2.4099999999999998E-3</v>
      </c>
      <c r="T305">
        <v>2.4099999999999998E-3</v>
      </c>
      <c r="U305">
        <v>2.4099999999999998E-3</v>
      </c>
      <c r="V305">
        <v>2.4099999999999998E-3</v>
      </c>
      <c r="W305">
        <v>4.0099999999999997E-3</v>
      </c>
      <c r="X305">
        <v>4.0099999999999997E-3</v>
      </c>
      <c r="Y305">
        <v>2.4299999999999999E-3</v>
      </c>
      <c r="Z305">
        <v>2.4299999999999999E-3</v>
      </c>
      <c r="AA305">
        <v>2.4299999999999999E-3</v>
      </c>
      <c r="AB305">
        <v>0.69681284293552814</v>
      </c>
      <c r="AC305">
        <v>8.8676949601071851</v>
      </c>
      <c r="AD305">
        <v>271.87200000000001</v>
      </c>
      <c r="AE305">
        <v>5.5E-2</v>
      </c>
      <c r="AF305">
        <v>517</v>
      </c>
      <c r="AG305">
        <v>879</v>
      </c>
      <c r="AH305">
        <v>1240</v>
      </c>
      <c r="AI305">
        <v>1797</v>
      </c>
      <c r="AJ305" s="9">
        <f>(AF305-exterior_study!AF305)/exterior_study!AF305</f>
        <v>-2.0833333333333332E-2</v>
      </c>
      <c r="AK305" s="9">
        <f>(AG305-exterior_study!AG305)/exterior_study!AG305</f>
        <v>-1.8973214285714284E-2</v>
      </c>
      <c r="AL305" s="9">
        <f>(AH305-exterior_study!AH305)/exterior_study!AH305</f>
        <v>-5.4157131960335621E-2</v>
      </c>
      <c r="AM305" s="9">
        <f>(AI305-exterior_study!AI305)/exterior_study!AI305</f>
        <v>-2.8648648648648647E-2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2.9299999999999999E-3</v>
      </c>
      <c r="Q306">
        <v>2.4399999999999999E-3</v>
      </c>
      <c r="R306">
        <v>4.9899999999999996E-3</v>
      </c>
      <c r="S306">
        <v>2.4099999999999998E-3</v>
      </c>
      <c r="T306">
        <v>2.4099999999999998E-3</v>
      </c>
      <c r="U306">
        <v>2.4099999999999998E-3</v>
      </c>
      <c r="V306">
        <v>2.4099999999999998E-3</v>
      </c>
      <c r="W306">
        <v>4.0099999999999997E-3</v>
      </c>
      <c r="X306">
        <v>4.0099999999999997E-3</v>
      </c>
      <c r="Y306">
        <v>2.4299999999999999E-3</v>
      </c>
      <c r="Z306">
        <v>2.4299999999999999E-3</v>
      </c>
      <c r="AA306">
        <v>2.4299999999999999E-3</v>
      </c>
      <c r="AB306">
        <v>0.69681284293552814</v>
      </c>
      <c r="AC306">
        <v>8.8676949601071851</v>
      </c>
      <c r="AD306">
        <v>271.87200000000001</v>
      </c>
      <c r="AE306">
        <v>0.06</v>
      </c>
      <c r="AF306">
        <v>483</v>
      </c>
      <c r="AG306">
        <v>828</v>
      </c>
      <c r="AH306">
        <v>1169</v>
      </c>
      <c r="AI306">
        <v>1665</v>
      </c>
      <c r="AJ306" s="9">
        <f>(AF306-exterior_study!AF306)/exterior_study!AF306</f>
        <v>-2.0283975659229209E-2</v>
      </c>
      <c r="AK306" s="9">
        <f>(AG306-exterior_study!AG306)/exterior_study!AG306</f>
        <v>-2.0118343195266272E-2</v>
      </c>
      <c r="AL306" s="9">
        <f>(AH306-exterior_study!AH306)/exterior_study!AH306</f>
        <v>-5.113636363636364E-2</v>
      </c>
      <c r="AM306" s="9">
        <f>(AI306-exterior_study!AI306)/exterior_study!AI306</f>
        <v>-2.6884862653419054E-2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2.9299999999999999E-3</v>
      </c>
      <c r="Q307">
        <v>2.4399999999999999E-3</v>
      </c>
      <c r="R307">
        <v>4.9899999999999996E-3</v>
      </c>
      <c r="S307">
        <v>2.4099999999999998E-3</v>
      </c>
      <c r="T307">
        <v>2.4099999999999998E-3</v>
      </c>
      <c r="U307">
        <v>2.4099999999999998E-3</v>
      </c>
      <c r="V307">
        <v>2.4099999999999998E-3</v>
      </c>
      <c r="W307">
        <v>4.0099999999999997E-3</v>
      </c>
      <c r="X307">
        <v>4.0099999999999997E-3</v>
      </c>
      <c r="Y307">
        <v>2.4299999999999999E-3</v>
      </c>
      <c r="Z307">
        <v>2.4299999999999999E-3</v>
      </c>
      <c r="AA307">
        <v>2.4299999999999999E-3</v>
      </c>
      <c r="AB307">
        <v>0.69681284293552814</v>
      </c>
      <c r="AC307">
        <v>8.8676949601071851</v>
      </c>
      <c r="AD307">
        <v>271.87200000000001</v>
      </c>
      <c r="AE307">
        <v>6.5000000000000002E-2</v>
      </c>
      <c r="AF307">
        <v>452</v>
      </c>
      <c r="AG307">
        <v>781</v>
      </c>
      <c r="AH307">
        <v>1105</v>
      </c>
      <c r="AI307">
        <v>1550</v>
      </c>
      <c r="AJ307" s="9">
        <f>(AF307-exterior_study!AF307)/exterior_study!AF307</f>
        <v>-2.1645021645021644E-2</v>
      </c>
      <c r="AK307" s="9">
        <f>(AG307-exterior_study!AG307)/exterior_study!AG307</f>
        <v>-2.1303258145363407E-2</v>
      </c>
      <c r="AL307" s="9">
        <f>(AH307-exterior_study!AH307)/exterior_study!AH307</f>
        <v>-4.9053356282271948E-2</v>
      </c>
      <c r="AM307" s="9">
        <f>(AI307-exterior_study!AI307)/exterior_study!AI307</f>
        <v>-2.5769956002514142E-2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2.9299999999999999E-3</v>
      </c>
      <c r="Q308">
        <v>2.4399999999999999E-3</v>
      </c>
      <c r="R308">
        <v>4.9899999999999996E-3</v>
      </c>
      <c r="S308">
        <v>2.4099999999999998E-3</v>
      </c>
      <c r="T308">
        <v>2.4099999999999998E-3</v>
      </c>
      <c r="U308">
        <v>2.4099999999999998E-3</v>
      </c>
      <c r="V308">
        <v>2.4099999999999998E-3</v>
      </c>
      <c r="W308">
        <v>4.0099999999999997E-3</v>
      </c>
      <c r="X308">
        <v>4.0099999999999997E-3</v>
      </c>
      <c r="Y308">
        <v>2.4299999999999999E-3</v>
      </c>
      <c r="Z308">
        <v>2.4299999999999999E-3</v>
      </c>
      <c r="AA308">
        <v>2.4299999999999999E-3</v>
      </c>
      <c r="AB308">
        <v>0.69681284293552814</v>
      </c>
      <c r="AC308">
        <v>8.8676949601071851</v>
      </c>
      <c r="AD308">
        <v>271.87200000000001</v>
      </c>
      <c r="AE308">
        <v>7.0000000000000007E-2</v>
      </c>
      <c r="AF308">
        <v>425</v>
      </c>
      <c r="AG308">
        <v>739</v>
      </c>
      <c r="AH308">
        <v>1046</v>
      </c>
      <c r="AI308">
        <v>1450</v>
      </c>
      <c r="AJ308" s="9">
        <f>(AF308-exterior_study!AF308)/exterior_study!AF308</f>
        <v>-2.0737327188940093E-2</v>
      </c>
      <c r="AK308" s="9">
        <f>(AG308-exterior_study!AG308)/exterior_study!AG308</f>
        <v>-2.119205298013245E-2</v>
      </c>
      <c r="AL308" s="9">
        <f>(AH308-exterior_study!AH308)/exterior_study!AH308</f>
        <v>-4.7358834244080147E-2</v>
      </c>
      <c r="AM308" s="9">
        <f>(AI308-exterior_study!AI308)/exterior_study!AI308</f>
        <v>-2.488231338264963E-2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2.8999999999999998E-3</v>
      </c>
      <c r="Q309">
        <v>2.4099999999999998E-3</v>
      </c>
      <c r="R309">
        <v>4.9199999999999999E-3</v>
      </c>
      <c r="S309">
        <v>2.4099999999999998E-3</v>
      </c>
      <c r="T309">
        <v>2.4099999999999998E-3</v>
      </c>
      <c r="U309">
        <v>2.4099999999999998E-3</v>
      </c>
      <c r="V309">
        <v>2.4099999999999998E-3</v>
      </c>
      <c r="W309">
        <v>3.96E-3</v>
      </c>
      <c r="X309">
        <v>3.96E-3</v>
      </c>
      <c r="Y309">
        <v>2.4299999999999999E-3</v>
      </c>
      <c r="Z309">
        <v>2.4299999999999999E-3</v>
      </c>
      <c r="AA309">
        <v>2.4299999999999999E-3</v>
      </c>
      <c r="AB309">
        <v>0.7085253520132333</v>
      </c>
      <c r="AC309">
        <v>8.9419115440617283</v>
      </c>
      <c r="AD309">
        <v>271.87200000000001</v>
      </c>
      <c r="AE309">
        <v>0.03</v>
      </c>
      <c r="AF309">
        <v>757</v>
      </c>
      <c r="AG309">
        <v>1213</v>
      </c>
      <c r="AH309">
        <v>1654</v>
      </c>
      <c r="AI309">
        <v>2941</v>
      </c>
      <c r="AJ309" s="9">
        <f>(AF309-exterior_study!AF309)/exterior_study!AF309</f>
        <v>-1.5604681404421327E-2</v>
      </c>
      <c r="AK309" s="9">
        <f>(AG309-exterior_study!AG309)/exterior_study!AG309</f>
        <v>-1.462225832656377E-2</v>
      </c>
      <c r="AL309" s="9">
        <f>(AH309-exterior_study!AH309)/exterior_study!AH309</f>
        <v>-8.3656509695290857E-2</v>
      </c>
      <c r="AM309" s="9">
        <f>(AI309-exterior_study!AI309)/exterior_study!AI309</f>
        <v>-4.0456769983686788E-2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2.8999999999999998E-3</v>
      </c>
      <c r="Q310">
        <v>2.4099999999999998E-3</v>
      </c>
      <c r="R310">
        <v>4.9199999999999999E-3</v>
      </c>
      <c r="S310">
        <v>2.4099999999999998E-3</v>
      </c>
      <c r="T310">
        <v>2.4099999999999998E-3</v>
      </c>
      <c r="U310">
        <v>2.4099999999999998E-3</v>
      </c>
      <c r="V310">
        <v>2.4099999999999998E-3</v>
      </c>
      <c r="W310">
        <v>3.96E-3</v>
      </c>
      <c r="X310">
        <v>3.96E-3</v>
      </c>
      <c r="Y310">
        <v>2.4299999999999999E-3</v>
      </c>
      <c r="Z310">
        <v>2.4299999999999999E-3</v>
      </c>
      <c r="AA310">
        <v>2.4299999999999999E-3</v>
      </c>
      <c r="AB310">
        <v>0.7085253520132333</v>
      </c>
      <c r="AC310">
        <v>8.9419115440617283</v>
      </c>
      <c r="AD310">
        <v>271.87200000000001</v>
      </c>
      <c r="AE310">
        <v>3.5000000000000003E-2</v>
      </c>
      <c r="AF310">
        <v>694</v>
      </c>
      <c r="AG310">
        <v>1129</v>
      </c>
      <c r="AH310">
        <v>1541</v>
      </c>
      <c r="AI310">
        <v>2588</v>
      </c>
      <c r="AJ310" s="9">
        <f>(AF310-exterior_study!AF310)/exterior_study!AF310</f>
        <v>-1.69971671388102E-2</v>
      </c>
      <c r="AK310" s="9">
        <f>(AG310-exterior_study!AG310)/exterior_study!AG310</f>
        <v>-1.5693112467306015E-2</v>
      </c>
      <c r="AL310" s="9">
        <f>(AH310-exterior_study!AH310)/exterior_study!AH310</f>
        <v>-7.3361395069152138E-2</v>
      </c>
      <c r="AM310" s="9">
        <f>(AI310-exterior_study!AI310)/exterior_study!AI310</f>
        <v>-3.6485480268056592E-2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2.8999999999999998E-3</v>
      </c>
      <c r="Q311">
        <v>2.4099999999999998E-3</v>
      </c>
      <c r="R311">
        <v>4.9199999999999999E-3</v>
      </c>
      <c r="S311">
        <v>2.4099999999999998E-3</v>
      </c>
      <c r="T311">
        <v>2.4099999999999998E-3</v>
      </c>
      <c r="U311">
        <v>2.4099999999999998E-3</v>
      </c>
      <c r="V311">
        <v>2.4099999999999998E-3</v>
      </c>
      <c r="W311">
        <v>3.96E-3</v>
      </c>
      <c r="X311">
        <v>3.96E-3</v>
      </c>
      <c r="Y311">
        <v>2.4299999999999999E-3</v>
      </c>
      <c r="Z311">
        <v>2.4299999999999999E-3</v>
      </c>
      <c r="AA311">
        <v>2.4299999999999999E-3</v>
      </c>
      <c r="AB311">
        <v>0.7085253520132333</v>
      </c>
      <c r="AC311">
        <v>8.9419115440617283</v>
      </c>
      <c r="AD311">
        <v>271.87200000000001</v>
      </c>
      <c r="AE311">
        <v>0.04</v>
      </c>
      <c r="AF311">
        <v>640</v>
      </c>
      <c r="AG311">
        <v>1054</v>
      </c>
      <c r="AH311">
        <v>1441</v>
      </c>
      <c r="AI311">
        <v>2315</v>
      </c>
      <c r="AJ311" s="9">
        <f>(AF311-exterior_study!AF311)/exterior_study!AF311</f>
        <v>-1.6897081413210446E-2</v>
      </c>
      <c r="AK311" s="9">
        <f>(AG311-exterior_study!AG311)/exterior_study!AG311</f>
        <v>-1.5873015873015872E-2</v>
      </c>
      <c r="AL311" s="9">
        <f>(AH311-exterior_study!AH311)/exterior_study!AH311</f>
        <v>-6.6104990278677903E-2</v>
      </c>
      <c r="AM311" s="9">
        <f>(AI311-exterior_study!AI311)/exterior_study!AI311</f>
        <v>-3.3402922755741124E-2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2.8999999999999998E-3</v>
      </c>
      <c r="Q312">
        <v>2.4099999999999998E-3</v>
      </c>
      <c r="R312">
        <v>4.9199999999999999E-3</v>
      </c>
      <c r="S312">
        <v>2.4099999999999998E-3</v>
      </c>
      <c r="T312">
        <v>2.4099999999999998E-3</v>
      </c>
      <c r="U312">
        <v>2.4099999999999998E-3</v>
      </c>
      <c r="V312">
        <v>2.4099999999999998E-3</v>
      </c>
      <c r="W312">
        <v>3.96E-3</v>
      </c>
      <c r="X312">
        <v>3.96E-3</v>
      </c>
      <c r="Y312">
        <v>2.4299999999999999E-3</v>
      </c>
      <c r="Z312">
        <v>2.4299999999999999E-3</v>
      </c>
      <c r="AA312">
        <v>2.4299999999999999E-3</v>
      </c>
      <c r="AB312">
        <v>0.7085253520132333</v>
      </c>
      <c r="AC312">
        <v>8.9419115440617283</v>
      </c>
      <c r="AD312">
        <v>271.87200000000001</v>
      </c>
      <c r="AE312">
        <v>4.4999999999999998E-2</v>
      </c>
      <c r="AF312">
        <v>591</v>
      </c>
      <c r="AG312">
        <v>986</v>
      </c>
      <c r="AH312">
        <v>1351</v>
      </c>
      <c r="AI312">
        <v>2096</v>
      </c>
      <c r="AJ312" s="9">
        <f>(AF312-exterior_study!AF312)/exterior_study!AF312</f>
        <v>-1.8272425249169437E-2</v>
      </c>
      <c r="AK312" s="9">
        <f>(AG312-exterior_study!AG312)/exterior_study!AG312</f>
        <v>-1.6949152542372881E-2</v>
      </c>
      <c r="AL312" s="9">
        <f>(AH312-exterior_study!AH312)/exterior_study!AH312</f>
        <v>-6.0500695410292071E-2</v>
      </c>
      <c r="AM312" s="9">
        <f>(AI312-exterior_study!AI312)/exterior_study!AI312</f>
        <v>-3.0975496994914472E-2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2.8999999999999998E-3</v>
      </c>
      <c r="Q313">
        <v>2.4099999999999998E-3</v>
      </c>
      <c r="R313">
        <v>4.9199999999999999E-3</v>
      </c>
      <c r="S313">
        <v>2.4099999999999998E-3</v>
      </c>
      <c r="T313">
        <v>2.4099999999999998E-3</v>
      </c>
      <c r="U313">
        <v>2.4099999999999998E-3</v>
      </c>
      <c r="V313">
        <v>2.4099999999999998E-3</v>
      </c>
      <c r="W313">
        <v>3.96E-3</v>
      </c>
      <c r="X313">
        <v>3.96E-3</v>
      </c>
      <c r="Y313">
        <v>2.4299999999999999E-3</v>
      </c>
      <c r="Z313">
        <v>2.4299999999999999E-3</v>
      </c>
      <c r="AA313">
        <v>2.4299999999999999E-3</v>
      </c>
      <c r="AB313">
        <v>0.7085253520132333</v>
      </c>
      <c r="AC313">
        <v>8.9419115440617283</v>
      </c>
      <c r="AD313">
        <v>271.87200000000001</v>
      </c>
      <c r="AE313">
        <v>0.05</v>
      </c>
      <c r="AF313">
        <v>548</v>
      </c>
      <c r="AG313">
        <v>924</v>
      </c>
      <c r="AH313">
        <v>1271</v>
      </c>
      <c r="AI313">
        <v>1917</v>
      </c>
      <c r="AJ313" s="9">
        <f>(AF313-exterior_study!AF313)/exterior_study!AF313</f>
        <v>-1.9677996422182469E-2</v>
      </c>
      <c r="AK313" s="9">
        <f>(AG313-exterior_study!AG313)/exterior_study!AG313</f>
        <v>-1.8065887353878853E-2</v>
      </c>
      <c r="AL313" s="9">
        <f>(AH313-exterior_study!AH313)/exterior_study!AH313</f>
        <v>-5.5720653789004461E-2</v>
      </c>
      <c r="AM313" s="9">
        <f>(AI313-exterior_study!AI313)/exterior_study!AI313</f>
        <v>-2.838317283324886E-2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2.8999999999999998E-3</v>
      </c>
      <c r="Q314">
        <v>2.4099999999999998E-3</v>
      </c>
      <c r="R314">
        <v>4.9199999999999999E-3</v>
      </c>
      <c r="S314">
        <v>2.4099999999999998E-3</v>
      </c>
      <c r="T314">
        <v>2.4099999999999998E-3</v>
      </c>
      <c r="U314">
        <v>2.4099999999999998E-3</v>
      </c>
      <c r="V314">
        <v>2.4099999999999998E-3</v>
      </c>
      <c r="W314">
        <v>3.96E-3</v>
      </c>
      <c r="X314">
        <v>3.96E-3</v>
      </c>
      <c r="Y314">
        <v>2.4299999999999999E-3</v>
      </c>
      <c r="Z314">
        <v>2.4299999999999999E-3</v>
      </c>
      <c r="AA314">
        <v>2.4299999999999999E-3</v>
      </c>
      <c r="AB314">
        <v>0.7085253520132333</v>
      </c>
      <c r="AC314">
        <v>8.9419115440617283</v>
      </c>
      <c r="AD314">
        <v>271.87200000000001</v>
      </c>
      <c r="AE314">
        <v>5.5E-2</v>
      </c>
      <c r="AF314">
        <v>510</v>
      </c>
      <c r="AG314">
        <v>868</v>
      </c>
      <c r="AH314">
        <v>1198</v>
      </c>
      <c r="AI314">
        <v>1766</v>
      </c>
      <c r="AJ314" s="9">
        <f>(AF314-exterior_study!AF314)/exterior_study!AF314</f>
        <v>-1.9230769230769232E-2</v>
      </c>
      <c r="AK314" s="9">
        <f>(AG314-exterior_study!AG314)/exterior_study!AG314</f>
        <v>-1.8099547511312219E-2</v>
      </c>
      <c r="AL314" s="9">
        <f>(AH314-exterior_study!AH314)/exterior_study!AH314</f>
        <v>-5.1464766429136978E-2</v>
      </c>
      <c r="AM314" s="9">
        <f>(AI314-exterior_study!AI314)/exterior_study!AI314</f>
        <v>-2.6997245179063361E-2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2.8999999999999998E-3</v>
      </c>
      <c r="Q315">
        <v>2.4099999999999998E-3</v>
      </c>
      <c r="R315">
        <v>4.9199999999999999E-3</v>
      </c>
      <c r="S315">
        <v>2.4099999999999998E-3</v>
      </c>
      <c r="T315">
        <v>2.4099999999999998E-3</v>
      </c>
      <c r="U315">
        <v>2.4099999999999998E-3</v>
      </c>
      <c r="V315">
        <v>2.4099999999999998E-3</v>
      </c>
      <c r="W315">
        <v>3.96E-3</v>
      </c>
      <c r="X315">
        <v>3.96E-3</v>
      </c>
      <c r="Y315">
        <v>2.4299999999999999E-3</v>
      </c>
      <c r="Z315">
        <v>2.4299999999999999E-3</v>
      </c>
      <c r="AA315">
        <v>2.4299999999999999E-3</v>
      </c>
      <c r="AB315">
        <v>0.7085253520132333</v>
      </c>
      <c r="AC315">
        <v>8.9419115440617283</v>
      </c>
      <c r="AD315">
        <v>271.87200000000001</v>
      </c>
      <c r="AE315">
        <v>0.06</v>
      </c>
      <c r="AF315">
        <v>477</v>
      </c>
      <c r="AG315">
        <v>818</v>
      </c>
      <c r="AH315">
        <v>1132</v>
      </c>
      <c r="AI315">
        <v>1638</v>
      </c>
      <c r="AJ315" s="9">
        <f>(AF315-exterior_study!AF315)/exterior_study!AF315</f>
        <v>-1.8518518518518517E-2</v>
      </c>
      <c r="AK315" s="9">
        <f>(AG315-exterior_study!AG315)/exterior_study!AG315</f>
        <v>-1.800720288115246E-2</v>
      </c>
      <c r="AL315" s="9">
        <f>(AH315-exterior_study!AH315)/exterior_study!AH315</f>
        <v>-4.8739495798319328E-2</v>
      </c>
      <c r="AM315" s="9">
        <f>(AI315-exterior_study!AI315)/exterior_study!AI315</f>
        <v>-2.5000000000000001E-2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2.8999999999999998E-3</v>
      </c>
      <c r="Q316">
        <v>2.4099999999999998E-3</v>
      </c>
      <c r="R316">
        <v>4.9199999999999999E-3</v>
      </c>
      <c r="S316">
        <v>2.4099999999999998E-3</v>
      </c>
      <c r="T316">
        <v>2.4099999999999998E-3</v>
      </c>
      <c r="U316">
        <v>2.4099999999999998E-3</v>
      </c>
      <c r="V316">
        <v>2.4099999999999998E-3</v>
      </c>
      <c r="W316">
        <v>3.96E-3</v>
      </c>
      <c r="X316">
        <v>3.96E-3</v>
      </c>
      <c r="Y316">
        <v>2.4299999999999999E-3</v>
      </c>
      <c r="Z316">
        <v>2.4299999999999999E-3</v>
      </c>
      <c r="AA316">
        <v>2.4299999999999999E-3</v>
      </c>
      <c r="AB316">
        <v>0.7085253520132333</v>
      </c>
      <c r="AC316">
        <v>8.9419115440617283</v>
      </c>
      <c r="AD316">
        <v>271.87200000000001</v>
      </c>
      <c r="AE316">
        <v>6.5000000000000002E-2</v>
      </c>
      <c r="AF316">
        <v>446</v>
      </c>
      <c r="AG316">
        <v>772</v>
      </c>
      <c r="AH316">
        <v>1072</v>
      </c>
      <c r="AI316">
        <v>1526</v>
      </c>
      <c r="AJ316" s="9">
        <f>(AF316-exterior_study!AF316)/exterior_study!AF316</f>
        <v>-1.9780219780219779E-2</v>
      </c>
      <c r="AK316" s="9">
        <f>(AG316-exterior_study!AG316)/exterior_study!AG316</f>
        <v>-1.9059720457433291E-2</v>
      </c>
      <c r="AL316" s="9">
        <f>(AH316-exterior_study!AH316)/exterior_study!AH316</f>
        <v>-4.6263345195729534E-2</v>
      </c>
      <c r="AM316" s="9">
        <f>(AI316-exterior_study!AI316)/exterior_study!AI316</f>
        <v>-2.4296675191815855E-2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2.8999999999999998E-3</v>
      </c>
      <c r="Q317">
        <v>2.4099999999999998E-3</v>
      </c>
      <c r="R317">
        <v>4.9199999999999999E-3</v>
      </c>
      <c r="S317">
        <v>2.4099999999999998E-3</v>
      </c>
      <c r="T317">
        <v>2.4099999999999998E-3</v>
      </c>
      <c r="U317">
        <v>2.4099999999999998E-3</v>
      </c>
      <c r="V317">
        <v>2.4099999999999998E-3</v>
      </c>
      <c r="W317">
        <v>3.96E-3</v>
      </c>
      <c r="X317">
        <v>3.96E-3</v>
      </c>
      <c r="Y317">
        <v>2.4299999999999999E-3</v>
      </c>
      <c r="Z317">
        <v>2.4299999999999999E-3</v>
      </c>
      <c r="AA317">
        <v>2.4299999999999999E-3</v>
      </c>
      <c r="AB317">
        <v>0.7085253520132333</v>
      </c>
      <c r="AC317">
        <v>8.9419115440617283</v>
      </c>
      <c r="AD317">
        <v>271.87200000000001</v>
      </c>
      <c r="AE317">
        <v>7.0000000000000007E-2</v>
      </c>
      <c r="AF317">
        <v>419</v>
      </c>
      <c r="AG317">
        <v>730</v>
      </c>
      <c r="AH317">
        <v>1016</v>
      </c>
      <c r="AI317">
        <v>1429</v>
      </c>
      <c r="AJ317" s="9">
        <f>(AF317-exterior_study!AF317)/exterior_study!AF317</f>
        <v>-2.1028037383177569E-2</v>
      </c>
      <c r="AK317" s="9">
        <f>(AG317-exterior_study!AG317)/exterior_study!AG317</f>
        <v>-1.8817204301075269E-2</v>
      </c>
      <c r="AL317" s="9">
        <f>(AH317-exterior_study!AH317)/exterior_study!AH317</f>
        <v>-4.4214487300094071E-2</v>
      </c>
      <c r="AM317" s="9">
        <f>(AI317-exterior_study!AI317)/exterior_study!AI317</f>
        <v>-2.3239917976760081E-2</v>
      </c>
    </row>
  </sheetData>
  <conditionalFormatting sqref="AF3:AI317">
    <cfRule type="cellIs" dxfId="5" priority="2" operator="lessThan">
      <formula>6000</formula>
    </cfRule>
  </conditionalFormatting>
  <conditionalFormatting sqref="AJ3:AM317">
    <cfRule type="cellIs" dxfId="4" priority="1" operator="lessThan">
      <formula>-0.1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317"/>
  <sheetViews>
    <sheetView topLeftCell="A280" zoomScale="70" zoomScaleNormal="70" workbookViewId="0">
      <selection activeCell="AB20" sqref="AB20"/>
    </sheetView>
  </sheetViews>
  <sheetFormatPr defaultRowHeight="15"/>
  <cols>
    <col min="36" max="39" width="9.140625" style="58" customWidth="1"/>
  </cols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177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5.7600000000000004E-3</v>
      </c>
      <c r="Q3">
        <v>4.7600000000000003E-3</v>
      </c>
      <c r="R3">
        <v>9.9100000000000004E-3</v>
      </c>
      <c r="S3">
        <v>3.0300000000000001E-3</v>
      </c>
      <c r="T3">
        <v>2.0100000000000001E-3</v>
      </c>
      <c r="U3">
        <v>2.5500000000000002E-3</v>
      </c>
      <c r="V3">
        <v>3.3500000000000001E-3</v>
      </c>
      <c r="W3">
        <v>7.9699999999999997E-3</v>
      </c>
      <c r="X3">
        <v>7.9699999999999997E-3</v>
      </c>
      <c r="Y3">
        <v>2.0100000000000001E-3</v>
      </c>
      <c r="Z3">
        <v>2.0100000000000001E-3</v>
      </c>
      <c r="AA3">
        <v>2.0100000000000001E-3</v>
      </c>
      <c r="AB3">
        <v>0.46816661560457512</v>
      </c>
      <c r="AC3">
        <v>4.3340445779871191</v>
      </c>
      <c r="AD3">
        <v>185.47200000000001</v>
      </c>
      <c r="AE3">
        <v>0.03</v>
      </c>
      <c r="AF3">
        <v>2649</v>
      </c>
      <c r="AG3">
        <v>9801</v>
      </c>
      <c r="AH3">
        <v>10235</v>
      </c>
      <c r="AI3">
        <v>10688</v>
      </c>
      <c r="AJ3" s="9">
        <f>(AF3-exterior_study!AF3)/exterior_study!AF3</f>
        <v>-1.9977802441731411E-2</v>
      </c>
      <c r="AK3" s="9">
        <f>(AG3-exterior_study!AG3)/exterior_study!AG3</f>
        <v>-1.7148014440433214E-2</v>
      </c>
      <c r="AL3" s="9">
        <f>(AH3-exterior_study!AH3)/exterior_study!AH3</f>
        <v>-1.6338298894762134E-2</v>
      </c>
      <c r="AM3" s="9">
        <f>(AI3-exterior_study!AI3)/exterior_study!AI3</f>
        <v>-1.5565994289398545E-2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5.7600000000000004E-3</v>
      </c>
      <c r="Q4">
        <v>4.7600000000000003E-3</v>
      </c>
      <c r="R4">
        <v>9.9100000000000004E-3</v>
      </c>
      <c r="S4">
        <v>3.0300000000000001E-3</v>
      </c>
      <c r="T4">
        <v>2.0100000000000001E-3</v>
      </c>
      <c r="U4">
        <v>2.5500000000000002E-3</v>
      </c>
      <c r="V4">
        <v>3.3500000000000001E-3</v>
      </c>
      <c r="W4">
        <v>7.9699999999999997E-3</v>
      </c>
      <c r="X4">
        <v>7.9699999999999997E-3</v>
      </c>
      <c r="Y4">
        <v>2.0100000000000001E-3</v>
      </c>
      <c r="Z4">
        <v>2.0100000000000001E-3</v>
      </c>
      <c r="AA4">
        <v>2.0100000000000001E-3</v>
      </c>
      <c r="AB4">
        <v>0.46816661560457512</v>
      </c>
      <c r="AC4">
        <v>4.3340445779871191</v>
      </c>
      <c r="AD4">
        <v>185.47200000000001</v>
      </c>
      <c r="AE4">
        <v>3.5000000000000003E-2</v>
      </c>
      <c r="AF4">
        <v>2525</v>
      </c>
      <c r="AG4">
        <v>8401</v>
      </c>
      <c r="AH4">
        <v>8773</v>
      </c>
      <c r="AI4">
        <v>9161</v>
      </c>
      <c r="AJ4" s="9">
        <f>(AF4-exterior_study!AF4)/exterior_study!AF4</f>
        <v>-2.0558572536850273E-2</v>
      </c>
      <c r="AK4" s="9">
        <f>(AG4-exterior_study!AG4)/exterior_study!AG4</f>
        <v>-1.71970051474029E-2</v>
      </c>
      <c r="AL4" s="9">
        <f>(AH4-exterior_study!AH4)/exterior_study!AH4</f>
        <v>-1.6369548155622828E-2</v>
      </c>
      <c r="AM4" s="9">
        <f>(AI4-exterior_study!AI4)/exterior_study!AI4</f>
        <v>-1.5581345368579412E-2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5.7600000000000004E-3</v>
      </c>
      <c r="Q5">
        <v>4.7600000000000003E-3</v>
      </c>
      <c r="R5">
        <v>9.9100000000000004E-3</v>
      </c>
      <c r="S5">
        <v>3.0300000000000001E-3</v>
      </c>
      <c r="T5">
        <v>2.0100000000000001E-3</v>
      </c>
      <c r="U5">
        <v>2.5500000000000002E-3</v>
      </c>
      <c r="V5">
        <v>3.3500000000000001E-3</v>
      </c>
      <c r="W5">
        <v>7.9699999999999997E-3</v>
      </c>
      <c r="X5">
        <v>7.9699999999999997E-3</v>
      </c>
      <c r="Y5">
        <v>2.0100000000000001E-3</v>
      </c>
      <c r="Z5">
        <v>2.0100000000000001E-3</v>
      </c>
      <c r="AA5">
        <v>2.0100000000000001E-3</v>
      </c>
      <c r="AB5">
        <v>0.46816661560457512</v>
      </c>
      <c r="AC5">
        <v>4.3340445779871191</v>
      </c>
      <c r="AD5">
        <v>185.47200000000001</v>
      </c>
      <c r="AE5">
        <v>0.04</v>
      </c>
      <c r="AF5">
        <v>2409</v>
      </c>
      <c r="AG5">
        <v>7351</v>
      </c>
      <c r="AH5">
        <v>7676</v>
      </c>
      <c r="AI5">
        <v>8016</v>
      </c>
      <c r="AJ5" s="9">
        <f>(AF5-exterior_study!AF5)/exterior_study!AF5</f>
        <v>-2.1527213647441104E-2</v>
      </c>
      <c r="AK5" s="9">
        <f>(AG5-exterior_study!AG5)/exterior_study!AG5</f>
        <v>-1.7114587511699426E-2</v>
      </c>
      <c r="AL5" s="9">
        <f>(AH5-exterior_study!AH5)/exterior_study!AH5</f>
        <v>-1.6401845207585853E-2</v>
      </c>
      <c r="AM5" s="9">
        <f>(AI5-exterior_study!AI5)/exterior_study!AI5</f>
        <v>-1.5596217610217365E-2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5.7600000000000004E-3</v>
      </c>
      <c r="Q6">
        <v>4.7600000000000003E-3</v>
      </c>
      <c r="R6">
        <v>9.9100000000000004E-3</v>
      </c>
      <c r="S6">
        <v>3.0300000000000001E-3</v>
      </c>
      <c r="T6">
        <v>2.0100000000000001E-3</v>
      </c>
      <c r="U6">
        <v>2.5500000000000002E-3</v>
      </c>
      <c r="V6">
        <v>3.3500000000000001E-3</v>
      </c>
      <c r="W6">
        <v>7.9699999999999997E-3</v>
      </c>
      <c r="X6">
        <v>7.9699999999999997E-3</v>
      </c>
      <c r="Y6">
        <v>2.0100000000000001E-3</v>
      </c>
      <c r="Z6">
        <v>2.0100000000000001E-3</v>
      </c>
      <c r="AA6">
        <v>2.0100000000000001E-3</v>
      </c>
      <c r="AB6">
        <v>0.46816661560457512</v>
      </c>
      <c r="AC6">
        <v>4.3340445779871191</v>
      </c>
      <c r="AD6">
        <v>185.47200000000001</v>
      </c>
      <c r="AE6">
        <v>4.4999999999999998E-2</v>
      </c>
      <c r="AF6">
        <v>2300</v>
      </c>
      <c r="AG6">
        <v>6534</v>
      </c>
      <c r="AH6">
        <v>6823</v>
      </c>
      <c r="AI6">
        <v>7125</v>
      </c>
      <c r="AJ6" s="9">
        <f>(AF6-exterior_study!AF6)/exterior_study!AF6</f>
        <v>-2.2108843537414966E-2</v>
      </c>
      <c r="AK6" s="9">
        <f>(AG6-exterior_study!AG6)/exterior_study!AG6</f>
        <v>-1.7148014440433214E-2</v>
      </c>
      <c r="AL6" s="9">
        <f>(AH6-exterior_study!AH6)/exterior_study!AH6</f>
        <v>-1.6433616837249532E-2</v>
      </c>
      <c r="AM6" s="9">
        <f>(AI6-exterior_study!AI6)/exterior_study!AI6</f>
        <v>-1.5612047526941144E-2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5.7600000000000004E-3</v>
      </c>
      <c r="Q7">
        <v>4.7600000000000003E-3</v>
      </c>
      <c r="R7">
        <v>9.9100000000000004E-3</v>
      </c>
      <c r="S7">
        <v>3.0300000000000001E-3</v>
      </c>
      <c r="T7">
        <v>2.0100000000000001E-3</v>
      </c>
      <c r="U7">
        <v>2.5500000000000002E-3</v>
      </c>
      <c r="V7">
        <v>3.3500000000000001E-3</v>
      </c>
      <c r="W7">
        <v>7.9699999999999997E-3</v>
      </c>
      <c r="X7">
        <v>7.9699999999999997E-3</v>
      </c>
      <c r="Y7">
        <v>2.0100000000000001E-3</v>
      </c>
      <c r="Z7">
        <v>2.0100000000000001E-3</v>
      </c>
      <c r="AA7">
        <v>2.0100000000000001E-3</v>
      </c>
      <c r="AB7">
        <v>0.46816661560457512</v>
      </c>
      <c r="AC7">
        <v>4.3340445779871191</v>
      </c>
      <c r="AD7">
        <v>185.47200000000001</v>
      </c>
      <c r="AE7">
        <v>0.05</v>
      </c>
      <c r="AF7">
        <v>2198</v>
      </c>
      <c r="AG7">
        <v>5881</v>
      </c>
      <c r="AH7">
        <v>6141</v>
      </c>
      <c r="AI7">
        <v>6413</v>
      </c>
      <c r="AJ7" s="9">
        <f>(AF7-exterior_study!AF7)/exterior_study!AF7</f>
        <v>-2.311111111111111E-2</v>
      </c>
      <c r="AK7" s="9">
        <f>(AG7-exterior_study!AG7)/exterior_study!AG7</f>
        <v>-1.7048303526658867E-2</v>
      </c>
      <c r="AL7" s="9">
        <f>(AH7-exterior_study!AH7)/exterior_study!AH7</f>
        <v>-1.6338298894762134E-2</v>
      </c>
      <c r="AM7" s="9">
        <f>(AI7-exterior_study!AI7)/exterior_study!AI7</f>
        <v>-1.5505066011667179E-2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5.7600000000000004E-3</v>
      </c>
      <c r="Q8">
        <v>4.7600000000000003E-3</v>
      </c>
      <c r="R8">
        <v>9.9100000000000004E-3</v>
      </c>
      <c r="S8">
        <v>3.0300000000000001E-3</v>
      </c>
      <c r="T8">
        <v>2.0100000000000001E-3</v>
      </c>
      <c r="U8">
        <v>2.5500000000000002E-3</v>
      </c>
      <c r="V8">
        <v>3.3500000000000001E-3</v>
      </c>
      <c r="W8">
        <v>7.9699999999999997E-3</v>
      </c>
      <c r="X8">
        <v>7.9699999999999997E-3</v>
      </c>
      <c r="Y8">
        <v>2.0100000000000001E-3</v>
      </c>
      <c r="Z8">
        <v>2.0100000000000001E-3</v>
      </c>
      <c r="AA8">
        <v>2.0100000000000001E-3</v>
      </c>
      <c r="AB8">
        <v>0.46816661560457512</v>
      </c>
      <c r="AC8">
        <v>4.3340445779871191</v>
      </c>
      <c r="AD8">
        <v>185.47200000000001</v>
      </c>
      <c r="AE8">
        <v>5.5E-2</v>
      </c>
      <c r="AF8">
        <v>2103</v>
      </c>
      <c r="AG8">
        <v>5346</v>
      </c>
      <c r="AH8">
        <v>5583</v>
      </c>
      <c r="AI8">
        <v>5830</v>
      </c>
      <c r="AJ8" s="9">
        <f>(AF8-exterior_study!AF8)/exterior_study!AF8</f>
        <v>-2.3676880222841225E-2</v>
      </c>
      <c r="AK8" s="9">
        <f>(AG8-exterior_study!AG8)/exterior_study!AG8</f>
        <v>-1.7279411764705883E-2</v>
      </c>
      <c r="AL8" s="9">
        <f>(AH8-exterior_study!AH8)/exterior_study!AH8</f>
        <v>-1.6384778012684991E-2</v>
      </c>
      <c r="AM8" s="9">
        <f>(AI8-exterior_study!AI8)/exterior_study!AI8</f>
        <v>-1.5535292131036813E-2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5.7600000000000004E-3</v>
      </c>
      <c r="Q9">
        <v>4.7600000000000003E-3</v>
      </c>
      <c r="R9">
        <v>9.9100000000000004E-3</v>
      </c>
      <c r="S9">
        <v>3.0300000000000001E-3</v>
      </c>
      <c r="T9">
        <v>2.0100000000000001E-3</v>
      </c>
      <c r="U9">
        <v>2.5500000000000002E-3</v>
      </c>
      <c r="V9">
        <v>3.3500000000000001E-3</v>
      </c>
      <c r="W9">
        <v>7.9699999999999997E-3</v>
      </c>
      <c r="X9">
        <v>7.9699999999999997E-3</v>
      </c>
      <c r="Y9">
        <v>2.0100000000000001E-3</v>
      </c>
      <c r="Z9">
        <v>2.0100000000000001E-3</v>
      </c>
      <c r="AA9">
        <v>2.0100000000000001E-3</v>
      </c>
      <c r="AB9">
        <v>0.46816661560457512</v>
      </c>
      <c r="AC9">
        <v>4.3340445779871191</v>
      </c>
      <c r="AD9">
        <v>185.47200000000001</v>
      </c>
      <c r="AE9">
        <v>0.06</v>
      </c>
      <c r="AF9">
        <v>2014</v>
      </c>
      <c r="AG9">
        <v>4901</v>
      </c>
      <c r="AH9">
        <v>5117</v>
      </c>
      <c r="AI9">
        <v>5344</v>
      </c>
      <c r="AJ9" s="9">
        <f>(AF9-exterior_study!AF9)/exterior_study!AF9</f>
        <v>-2.4224806201550389E-2</v>
      </c>
      <c r="AK9" s="9">
        <f>(AG9-exterior_study!AG9)/exterior_study!AG9</f>
        <v>-1.7047733654231848E-2</v>
      </c>
      <c r="AL9" s="9">
        <f>(AH9-exterior_study!AH9)/exterior_study!AH9</f>
        <v>-1.6528925619834711E-2</v>
      </c>
      <c r="AM9" s="9">
        <f>(AI9-exterior_study!AI9)/exterior_study!AI9</f>
        <v>-1.5656658684840671E-2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5.7600000000000004E-3</v>
      </c>
      <c r="Q10">
        <v>4.7600000000000003E-3</v>
      </c>
      <c r="R10">
        <v>9.9100000000000004E-3</v>
      </c>
      <c r="S10">
        <v>3.0300000000000001E-3</v>
      </c>
      <c r="T10">
        <v>2.0100000000000001E-3</v>
      </c>
      <c r="U10">
        <v>2.5500000000000002E-3</v>
      </c>
      <c r="V10">
        <v>3.3500000000000001E-3</v>
      </c>
      <c r="W10">
        <v>7.9699999999999997E-3</v>
      </c>
      <c r="X10">
        <v>7.9699999999999997E-3</v>
      </c>
      <c r="Y10">
        <v>2.0100000000000001E-3</v>
      </c>
      <c r="Z10">
        <v>2.0100000000000001E-3</v>
      </c>
      <c r="AA10">
        <v>2.0100000000000001E-3</v>
      </c>
      <c r="AB10">
        <v>0.46816661560457512</v>
      </c>
      <c r="AC10">
        <v>4.3340445779871191</v>
      </c>
      <c r="AD10">
        <v>185.47200000000001</v>
      </c>
      <c r="AE10">
        <v>6.5000000000000002E-2</v>
      </c>
      <c r="AF10">
        <v>1930</v>
      </c>
      <c r="AG10">
        <v>4524</v>
      </c>
      <c r="AH10">
        <v>4724</v>
      </c>
      <c r="AI10">
        <v>4933</v>
      </c>
      <c r="AJ10" s="9">
        <f>(AF10-exterior_study!AF10)/exterior_study!AF10</f>
        <v>-2.4759979787771603E-2</v>
      </c>
      <c r="AK10" s="9">
        <f>(AG10-exterior_study!AG10)/exterior_study!AG10</f>
        <v>-1.7162719965240061E-2</v>
      </c>
      <c r="AL10" s="9">
        <f>(AH10-exterior_study!AH10)/exterior_study!AH10</f>
        <v>-1.6448053300020821E-2</v>
      </c>
      <c r="AM10" s="9">
        <f>(AI10-exterior_study!AI10)/exterior_study!AI10</f>
        <v>-1.5565755338255837E-2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5.7600000000000004E-3</v>
      </c>
      <c r="Q11">
        <v>4.7600000000000003E-3</v>
      </c>
      <c r="R11">
        <v>9.9100000000000004E-3</v>
      </c>
      <c r="S11">
        <v>3.0300000000000001E-3</v>
      </c>
      <c r="T11">
        <v>2.0100000000000001E-3</v>
      </c>
      <c r="U11">
        <v>2.5500000000000002E-3</v>
      </c>
      <c r="V11">
        <v>3.3500000000000001E-3</v>
      </c>
      <c r="W11">
        <v>7.9699999999999997E-3</v>
      </c>
      <c r="X11">
        <v>7.9699999999999997E-3</v>
      </c>
      <c r="Y11">
        <v>2.0100000000000001E-3</v>
      </c>
      <c r="Z11">
        <v>2.0100000000000001E-3</v>
      </c>
      <c r="AA11">
        <v>2.0100000000000001E-3</v>
      </c>
      <c r="AB11">
        <v>0.46816661560457512</v>
      </c>
      <c r="AC11">
        <v>4.3340445779871191</v>
      </c>
      <c r="AD11">
        <v>185.47200000000001</v>
      </c>
      <c r="AE11">
        <v>7.0000000000000007E-2</v>
      </c>
      <c r="AF11">
        <v>1852</v>
      </c>
      <c r="AG11">
        <v>4201</v>
      </c>
      <c r="AH11">
        <v>4386</v>
      </c>
      <c r="AI11">
        <v>4580</v>
      </c>
      <c r="AJ11" s="9">
        <f>(AF11-exterior_study!AF11)/exterior_study!AF11</f>
        <v>-2.5263157894736842E-2</v>
      </c>
      <c r="AK11" s="9">
        <f>(AG11-exterior_study!AG11)/exterior_study!AG11</f>
        <v>-1.7080018717828733E-2</v>
      </c>
      <c r="AL11" s="9">
        <f>(AH11-exterior_study!AH11)/exterior_study!AH11</f>
        <v>-1.6371383718322495E-2</v>
      </c>
      <c r="AM11" s="9">
        <f>(AI11-exterior_study!AI11)/exterior_study!AI11</f>
        <v>-1.5688802922845475E-2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5.7000000000000002E-3</v>
      </c>
      <c r="Q12">
        <v>4.7099999999999998E-3</v>
      </c>
      <c r="R12">
        <v>9.8099999999999993E-3</v>
      </c>
      <c r="S12">
        <v>3.0000000000000001E-3</v>
      </c>
      <c r="T12">
        <v>2.0100000000000001E-3</v>
      </c>
      <c r="U12">
        <v>2.5200000000000001E-3</v>
      </c>
      <c r="V12">
        <v>3.31E-3</v>
      </c>
      <c r="W12">
        <v>7.8799999999999999E-3</v>
      </c>
      <c r="X12">
        <v>7.8799999999999999E-3</v>
      </c>
      <c r="Y12">
        <v>2.0100000000000001E-3</v>
      </c>
      <c r="Z12">
        <v>2.0100000000000001E-3</v>
      </c>
      <c r="AA12">
        <v>2.0100000000000001E-3</v>
      </c>
      <c r="AB12">
        <v>0.46769812091503271</v>
      </c>
      <c r="AC12">
        <v>4.7878623884831546</v>
      </c>
      <c r="AD12">
        <v>185.47200000000001</v>
      </c>
      <c r="AE12">
        <v>0.03</v>
      </c>
      <c r="AF12">
        <v>2369</v>
      </c>
      <c r="AG12">
        <v>8900</v>
      </c>
      <c r="AH12">
        <v>9336</v>
      </c>
      <c r="AI12">
        <v>9795</v>
      </c>
      <c r="AJ12" s="9">
        <f>(AF12-exterior_study!AF12)/exterior_study!AF12</f>
        <v>-2.1074380165289255E-2</v>
      </c>
      <c r="AK12" s="9">
        <f>(AG12-exterior_study!AG12)/exterior_study!AG12</f>
        <v>-1.8310169865431283E-2</v>
      </c>
      <c r="AL12" s="9">
        <f>(AH12-exterior_study!AH12)/exterior_study!AH12</f>
        <v>-1.7470006314460114E-2</v>
      </c>
      <c r="AM12" s="9">
        <f>(AI12-exterior_study!AI12)/exterior_study!AI12</f>
        <v>-1.6467516818957726E-2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5.7000000000000002E-3</v>
      </c>
      <c r="Q13">
        <v>4.7099999999999998E-3</v>
      </c>
      <c r="R13">
        <v>9.8099999999999993E-3</v>
      </c>
      <c r="S13">
        <v>3.0000000000000001E-3</v>
      </c>
      <c r="T13">
        <v>2.0100000000000001E-3</v>
      </c>
      <c r="U13">
        <v>2.5200000000000001E-3</v>
      </c>
      <c r="V13">
        <v>3.31E-3</v>
      </c>
      <c r="W13">
        <v>7.8799999999999999E-3</v>
      </c>
      <c r="X13">
        <v>7.8799999999999999E-3</v>
      </c>
      <c r="Y13">
        <v>2.0100000000000001E-3</v>
      </c>
      <c r="Z13">
        <v>2.0100000000000001E-3</v>
      </c>
      <c r="AA13">
        <v>2.0100000000000001E-3</v>
      </c>
      <c r="AB13">
        <v>0.46769812091503271</v>
      </c>
      <c r="AC13">
        <v>4.7878623884831546</v>
      </c>
      <c r="AD13">
        <v>185.47200000000001</v>
      </c>
      <c r="AE13">
        <v>3.5000000000000003E-2</v>
      </c>
      <c r="AF13">
        <v>2248</v>
      </c>
      <c r="AG13">
        <v>7628</v>
      </c>
      <c r="AH13">
        <v>8003</v>
      </c>
      <c r="AI13">
        <v>8395</v>
      </c>
      <c r="AJ13" s="9">
        <f>(AF13-exterior_study!AF13)/exterior_study!AF13</f>
        <v>-2.1758050478677109E-2</v>
      </c>
      <c r="AK13" s="9">
        <f>(AG13-exterior_study!AG13)/exterior_study!AG13</f>
        <v>-1.8401750096512674E-2</v>
      </c>
      <c r="AL13" s="9">
        <f>(AH13-exterior_study!AH13)/exterior_study!AH13</f>
        <v>-1.743400859422959E-2</v>
      </c>
      <c r="AM13" s="9">
        <f>(AI13-exterior_study!AI13)/exterior_study!AI13</f>
        <v>-1.6633477802506735E-2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5.7000000000000002E-3</v>
      </c>
      <c r="Q14">
        <v>4.7099999999999998E-3</v>
      </c>
      <c r="R14">
        <v>9.8099999999999993E-3</v>
      </c>
      <c r="S14">
        <v>3.0000000000000001E-3</v>
      </c>
      <c r="T14">
        <v>2.0100000000000001E-3</v>
      </c>
      <c r="U14">
        <v>2.5200000000000001E-3</v>
      </c>
      <c r="V14">
        <v>3.31E-3</v>
      </c>
      <c r="W14">
        <v>7.8799999999999999E-3</v>
      </c>
      <c r="X14">
        <v>7.8799999999999999E-3</v>
      </c>
      <c r="Y14">
        <v>2.0100000000000001E-3</v>
      </c>
      <c r="Z14">
        <v>2.0100000000000001E-3</v>
      </c>
      <c r="AA14">
        <v>2.0100000000000001E-3</v>
      </c>
      <c r="AB14">
        <v>0.46769812091503271</v>
      </c>
      <c r="AC14">
        <v>4.7878623884831546</v>
      </c>
      <c r="AD14">
        <v>185.47200000000001</v>
      </c>
      <c r="AE14">
        <v>0.04</v>
      </c>
      <c r="AF14">
        <v>2136</v>
      </c>
      <c r="AG14">
        <v>6675</v>
      </c>
      <c r="AH14">
        <v>7002</v>
      </c>
      <c r="AI14">
        <v>7346</v>
      </c>
      <c r="AJ14" s="9">
        <f>(AF14-exterior_study!AF14)/exterior_study!AF14</f>
        <v>-2.2425629290617848E-2</v>
      </c>
      <c r="AK14" s="9">
        <f>(AG14-exterior_study!AG14)/exterior_study!AG14</f>
        <v>-1.8237976172966613E-2</v>
      </c>
      <c r="AL14" s="9">
        <f>(AH14-exterior_study!AH14)/exterior_study!AH14</f>
        <v>-1.7538936438894346E-2</v>
      </c>
      <c r="AM14" s="9">
        <f>(AI14-exterior_study!AI14)/exterior_study!AI14</f>
        <v>-1.6468068014459766E-2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5.7000000000000002E-3</v>
      </c>
      <c r="Q15">
        <v>4.7099999999999998E-3</v>
      </c>
      <c r="R15">
        <v>9.8099999999999993E-3</v>
      </c>
      <c r="S15">
        <v>3.0000000000000001E-3</v>
      </c>
      <c r="T15">
        <v>2.0100000000000001E-3</v>
      </c>
      <c r="U15">
        <v>2.5200000000000001E-3</v>
      </c>
      <c r="V15">
        <v>3.31E-3</v>
      </c>
      <c r="W15">
        <v>7.8799999999999999E-3</v>
      </c>
      <c r="X15">
        <v>7.8799999999999999E-3</v>
      </c>
      <c r="Y15">
        <v>2.0100000000000001E-3</v>
      </c>
      <c r="Z15">
        <v>2.0100000000000001E-3</v>
      </c>
      <c r="AA15">
        <v>2.0100000000000001E-3</v>
      </c>
      <c r="AB15">
        <v>0.46769812091503271</v>
      </c>
      <c r="AC15">
        <v>4.7878623884831546</v>
      </c>
      <c r="AD15">
        <v>185.47200000000001</v>
      </c>
      <c r="AE15">
        <v>4.4999999999999998E-2</v>
      </c>
      <c r="AF15">
        <v>2032</v>
      </c>
      <c r="AG15">
        <v>5933</v>
      </c>
      <c r="AH15">
        <v>6224</v>
      </c>
      <c r="AI15">
        <v>6530</v>
      </c>
      <c r="AJ15" s="9">
        <f>(AF15-exterior_study!AF15)/exterior_study!AF15</f>
        <v>-2.3076923076923078E-2</v>
      </c>
      <c r="AK15" s="9">
        <f>(AG15-exterior_study!AG15)/exterior_study!AG15</f>
        <v>-1.8365320979483787E-2</v>
      </c>
      <c r="AL15" s="9">
        <f>(AH15-exterior_study!AH15)/exterior_study!AH15</f>
        <v>-1.7521704814522494E-2</v>
      </c>
      <c r="AM15" s="9">
        <f>(AI15-exterior_study!AI15)/exterior_study!AI15</f>
        <v>-1.6566265060240965E-2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5.7000000000000002E-3</v>
      </c>
      <c r="Q16">
        <v>4.7099999999999998E-3</v>
      </c>
      <c r="R16">
        <v>9.8099999999999993E-3</v>
      </c>
      <c r="S16">
        <v>3.0000000000000001E-3</v>
      </c>
      <c r="T16">
        <v>2.0100000000000001E-3</v>
      </c>
      <c r="U16">
        <v>2.5200000000000001E-3</v>
      </c>
      <c r="V16">
        <v>3.31E-3</v>
      </c>
      <c r="W16">
        <v>7.8799999999999999E-3</v>
      </c>
      <c r="X16">
        <v>7.8799999999999999E-3</v>
      </c>
      <c r="Y16">
        <v>2.0100000000000001E-3</v>
      </c>
      <c r="Z16">
        <v>2.0100000000000001E-3</v>
      </c>
      <c r="AA16">
        <v>2.0100000000000001E-3</v>
      </c>
      <c r="AB16">
        <v>0.46769812091503271</v>
      </c>
      <c r="AC16">
        <v>4.7878623884831546</v>
      </c>
      <c r="AD16">
        <v>185.47200000000001</v>
      </c>
      <c r="AE16">
        <v>0.05</v>
      </c>
      <c r="AF16">
        <v>1935</v>
      </c>
      <c r="AG16">
        <v>5340</v>
      </c>
      <c r="AH16">
        <v>5602</v>
      </c>
      <c r="AI16">
        <v>5877</v>
      </c>
      <c r="AJ16" s="9">
        <f>(AF16-exterior_study!AF16)/exterior_study!AF16</f>
        <v>-2.3713420787083755E-2</v>
      </c>
      <c r="AK16" s="9">
        <f>(AG16-exterior_study!AG16)/exterior_study!AG16</f>
        <v>-1.8201875344732488E-2</v>
      </c>
      <c r="AL16" s="9">
        <f>(AH16-exterior_study!AH16)/exterior_study!AH16</f>
        <v>-1.736537449570251E-2</v>
      </c>
      <c r="AM16" s="9">
        <f>(AI16-exterior_study!AI16)/exterior_study!AI16</f>
        <v>-1.6566265060240965E-2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5.7000000000000002E-3</v>
      </c>
      <c r="Q17">
        <v>4.7099999999999998E-3</v>
      </c>
      <c r="R17">
        <v>9.8099999999999993E-3</v>
      </c>
      <c r="S17">
        <v>3.0000000000000001E-3</v>
      </c>
      <c r="T17">
        <v>2.0100000000000001E-3</v>
      </c>
      <c r="U17">
        <v>2.5200000000000001E-3</v>
      </c>
      <c r="V17">
        <v>3.31E-3</v>
      </c>
      <c r="W17">
        <v>7.8799999999999999E-3</v>
      </c>
      <c r="X17">
        <v>7.8799999999999999E-3</v>
      </c>
      <c r="Y17">
        <v>2.0100000000000001E-3</v>
      </c>
      <c r="Z17">
        <v>2.0100000000000001E-3</v>
      </c>
      <c r="AA17">
        <v>2.0100000000000001E-3</v>
      </c>
      <c r="AB17">
        <v>0.46769812091503271</v>
      </c>
      <c r="AC17">
        <v>4.7878623884831546</v>
      </c>
      <c r="AD17">
        <v>185.47200000000001</v>
      </c>
      <c r="AE17">
        <v>5.5E-2</v>
      </c>
      <c r="AF17">
        <v>1844</v>
      </c>
      <c r="AG17">
        <v>4854</v>
      </c>
      <c r="AH17">
        <v>5093</v>
      </c>
      <c r="AI17">
        <v>5342</v>
      </c>
      <c r="AJ17" s="9">
        <f>(AF17-exterior_study!AF17)/exterior_study!AF17</f>
        <v>-2.4854574299312534E-2</v>
      </c>
      <c r="AK17" s="9">
        <f>(AG17-exterior_study!AG17)/exterior_study!AG17</f>
        <v>-1.8402426693629931E-2</v>
      </c>
      <c r="AL17" s="9">
        <f>(AH17-exterior_study!AH17)/exterior_study!AH17</f>
        <v>-1.7364460737024891E-2</v>
      </c>
      <c r="AM17" s="9">
        <f>(AI17-exterior_study!AI17)/exterior_study!AI17</f>
        <v>-1.6568483063328424E-2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5.7000000000000002E-3</v>
      </c>
      <c r="Q18">
        <v>4.7099999999999998E-3</v>
      </c>
      <c r="R18">
        <v>9.8099999999999993E-3</v>
      </c>
      <c r="S18">
        <v>3.0000000000000001E-3</v>
      </c>
      <c r="T18">
        <v>2.0100000000000001E-3</v>
      </c>
      <c r="U18">
        <v>2.5200000000000001E-3</v>
      </c>
      <c r="V18">
        <v>3.31E-3</v>
      </c>
      <c r="W18">
        <v>7.8799999999999999E-3</v>
      </c>
      <c r="X18">
        <v>7.8799999999999999E-3</v>
      </c>
      <c r="Y18">
        <v>2.0100000000000001E-3</v>
      </c>
      <c r="Z18">
        <v>2.0100000000000001E-3</v>
      </c>
      <c r="AA18">
        <v>2.0100000000000001E-3</v>
      </c>
      <c r="AB18">
        <v>0.46769812091503271</v>
      </c>
      <c r="AC18">
        <v>4.7878623884831546</v>
      </c>
      <c r="AD18">
        <v>185.47200000000001</v>
      </c>
      <c r="AE18">
        <v>0.06</v>
      </c>
      <c r="AF18">
        <v>1760</v>
      </c>
      <c r="AG18">
        <v>4450</v>
      </c>
      <c r="AH18">
        <v>4668</v>
      </c>
      <c r="AI18">
        <v>4897</v>
      </c>
      <c r="AJ18" s="9">
        <f>(AF18-exterior_study!AF18)/exterior_study!AF18</f>
        <v>-2.5470653377630121E-2</v>
      </c>
      <c r="AK18" s="9">
        <f>(AG18-exterior_study!AG18)/exterior_study!AG18</f>
        <v>-1.8310169865431283E-2</v>
      </c>
      <c r="AL18" s="9">
        <f>(AH18-exterior_study!AH18)/exterior_study!AH18</f>
        <v>-1.7470006314460114E-2</v>
      </c>
      <c r="AM18" s="9">
        <f>(AI18-exterior_study!AI18)/exterior_study!AI18</f>
        <v>-1.6666666666666666E-2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5.7000000000000002E-3</v>
      </c>
      <c r="Q19">
        <v>4.7099999999999998E-3</v>
      </c>
      <c r="R19">
        <v>9.8099999999999993E-3</v>
      </c>
      <c r="S19">
        <v>3.0000000000000001E-3</v>
      </c>
      <c r="T19">
        <v>2.0100000000000001E-3</v>
      </c>
      <c r="U19">
        <v>2.5200000000000001E-3</v>
      </c>
      <c r="V19">
        <v>3.31E-3</v>
      </c>
      <c r="W19">
        <v>7.8799999999999999E-3</v>
      </c>
      <c r="X19">
        <v>7.8799999999999999E-3</v>
      </c>
      <c r="Y19">
        <v>2.0100000000000001E-3</v>
      </c>
      <c r="Z19">
        <v>2.0100000000000001E-3</v>
      </c>
      <c r="AA19">
        <v>2.0100000000000001E-3</v>
      </c>
      <c r="AB19">
        <v>0.46769812091503271</v>
      </c>
      <c r="AC19">
        <v>4.7878623884831546</v>
      </c>
      <c r="AD19">
        <v>185.47200000000001</v>
      </c>
      <c r="AE19">
        <v>6.5000000000000002E-2</v>
      </c>
      <c r="AF19">
        <v>1682</v>
      </c>
      <c r="AG19">
        <v>4108</v>
      </c>
      <c r="AH19">
        <v>4309</v>
      </c>
      <c r="AI19">
        <v>4521</v>
      </c>
      <c r="AJ19" s="9">
        <f>(AF19-exterior_study!AF19)/exterior_study!AF19</f>
        <v>-2.5492468134414831E-2</v>
      </c>
      <c r="AK19" s="9">
        <f>(AG19-exterior_study!AG19)/exterior_study!AG19</f>
        <v>-1.8164435946462717E-2</v>
      </c>
      <c r="AL19" s="9">
        <f>(AH19-exterior_study!AH19)/exterior_study!AH19</f>
        <v>-1.7555859553123575E-2</v>
      </c>
      <c r="AM19" s="9">
        <f>(AI19-exterior_study!AI19)/exterior_study!AI19</f>
        <v>-1.6532521209484445E-2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5.7000000000000002E-3</v>
      </c>
      <c r="Q20">
        <v>4.7099999999999998E-3</v>
      </c>
      <c r="R20">
        <v>9.8099999999999993E-3</v>
      </c>
      <c r="S20">
        <v>3.0000000000000001E-3</v>
      </c>
      <c r="T20">
        <v>2.0100000000000001E-3</v>
      </c>
      <c r="U20">
        <v>2.5200000000000001E-3</v>
      </c>
      <c r="V20">
        <v>3.31E-3</v>
      </c>
      <c r="W20">
        <v>7.8799999999999999E-3</v>
      </c>
      <c r="X20">
        <v>7.8799999999999999E-3</v>
      </c>
      <c r="Y20">
        <v>2.0100000000000001E-3</v>
      </c>
      <c r="Z20">
        <v>2.0100000000000001E-3</v>
      </c>
      <c r="AA20">
        <v>2.0100000000000001E-3</v>
      </c>
      <c r="AB20">
        <v>0.46769812091503271</v>
      </c>
      <c r="AC20">
        <v>4.7878623884831546</v>
      </c>
      <c r="AD20">
        <v>185.47200000000001</v>
      </c>
      <c r="AE20">
        <v>7.0000000000000007E-2</v>
      </c>
      <c r="AF20">
        <v>1608</v>
      </c>
      <c r="AG20">
        <v>3814</v>
      </c>
      <c r="AH20">
        <v>4001</v>
      </c>
      <c r="AI20">
        <v>4198</v>
      </c>
      <c r="AJ20" s="9">
        <f>(AF20-exterior_study!AF20)/exterior_study!AF20</f>
        <v>-2.6634382566585957E-2</v>
      </c>
      <c r="AK20" s="9">
        <f>(AG20-exterior_study!AG20)/exterior_study!AG20</f>
        <v>-1.8275418275418277E-2</v>
      </c>
      <c r="AL20" s="9">
        <f>(AH20-exterior_study!AH20)/exterior_study!AH20</f>
        <v>-1.7436149312377209E-2</v>
      </c>
      <c r="AM20" s="9">
        <f>(AI20-exterior_study!AI20)/exterior_study!AI20</f>
        <v>-1.640112464854733E-2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5.6499999999999996E-3</v>
      </c>
      <c r="Q21">
        <v>4.6699999999999997E-3</v>
      </c>
      <c r="R21">
        <v>9.7099999999999999E-3</v>
      </c>
      <c r="S21">
        <v>2.97E-3</v>
      </c>
      <c r="T21">
        <v>2.0100000000000001E-3</v>
      </c>
      <c r="U21">
        <v>2.5000000000000001E-3</v>
      </c>
      <c r="V21">
        <v>3.2799999999999999E-3</v>
      </c>
      <c r="W21">
        <v>7.79E-3</v>
      </c>
      <c r="X21">
        <v>7.79E-3</v>
      </c>
      <c r="Y21">
        <v>2.0100000000000001E-3</v>
      </c>
      <c r="Z21">
        <v>2.0100000000000001E-3</v>
      </c>
      <c r="AA21">
        <v>2.0100000000000001E-3</v>
      </c>
      <c r="AB21">
        <v>0.46740664147603478</v>
      </c>
      <c r="AC21">
        <v>4.7863702070047829</v>
      </c>
      <c r="AD21">
        <v>185.47200000000001</v>
      </c>
      <c r="AE21">
        <v>0.03</v>
      </c>
      <c r="AF21">
        <v>2369</v>
      </c>
      <c r="AG21">
        <v>8900</v>
      </c>
      <c r="AH21">
        <v>9336</v>
      </c>
      <c r="AI21">
        <v>9795</v>
      </c>
      <c r="AJ21" s="9">
        <f>(AF21-exterior_study!AF21)/exterior_study!AF21</f>
        <v>-2.3495465787304205E-2</v>
      </c>
      <c r="AK21" s="9">
        <f>(AG21-exterior_study!AG21)/exterior_study!AG21</f>
        <v>-2.0363236103467255E-2</v>
      </c>
      <c r="AL21" s="9">
        <f>(AH21-exterior_study!AH21)/exterior_study!AH21</f>
        <v>-1.9430732065959459E-2</v>
      </c>
      <c r="AM21" s="9">
        <f>(AI21-exterior_study!AI21)/exterior_study!AI21</f>
        <v>-1.8340348767288035E-2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5.6499999999999996E-3</v>
      </c>
      <c r="Q22">
        <v>4.6699999999999997E-3</v>
      </c>
      <c r="R22">
        <v>9.7099999999999999E-3</v>
      </c>
      <c r="S22">
        <v>2.97E-3</v>
      </c>
      <c r="T22">
        <v>2.0100000000000001E-3</v>
      </c>
      <c r="U22">
        <v>2.5000000000000001E-3</v>
      </c>
      <c r="V22">
        <v>3.2799999999999999E-3</v>
      </c>
      <c r="W22">
        <v>7.79E-3</v>
      </c>
      <c r="X22">
        <v>7.79E-3</v>
      </c>
      <c r="Y22">
        <v>2.0100000000000001E-3</v>
      </c>
      <c r="Z22">
        <v>2.0100000000000001E-3</v>
      </c>
      <c r="AA22">
        <v>2.0100000000000001E-3</v>
      </c>
      <c r="AB22">
        <v>0.46740664147603478</v>
      </c>
      <c r="AC22">
        <v>4.7863702070047829</v>
      </c>
      <c r="AD22">
        <v>185.47200000000001</v>
      </c>
      <c r="AE22">
        <v>3.5000000000000003E-2</v>
      </c>
      <c r="AF22">
        <v>2248</v>
      </c>
      <c r="AG22">
        <v>7628</v>
      </c>
      <c r="AH22">
        <v>8003</v>
      </c>
      <c r="AI22">
        <v>8395</v>
      </c>
      <c r="AJ22" s="9">
        <f>(AF22-exterior_study!AF22)/exterior_study!AF22</f>
        <v>-2.4305555555555556E-2</v>
      </c>
      <c r="AK22" s="9">
        <f>(AG22-exterior_study!AG22)/exterior_study!AG22</f>
        <v>-2.0418646462052138E-2</v>
      </c>
      <c r="AL22" s="9">
        <f>(AH22-exterior_study!AH22)/exterior_study!AH22</f>
        <v>-1.9360372503369683E-2</v>
      </c>
      <c r="AM22" s="9">
        <f>(AI22-exterior_study!AI22)/exterior_study!AI22</f>
        <v>-1.8358278765201123E-2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5.6499999999999996E-3</v>
      </c>
      <c r="Q23">
        <v>4.6699999999999997E-3</v>
      </c>
      <c r="R23">
        <v>9.7099999999999999E-3</v>
      </c>
      <c r="S23">
        <v>2.97E-3</v>
      </c>
      <c r="T23">
        <v>2.0100000000000001E-3</v>
      </c>
      <c r="U23">
        <v>2.5000000000000001E-3</v>
      </c>
      <c r="V23">
        <v>3.2799999999999999E-3</v>
      </c>
      <c r="W23">
        <v>7.79E-3</v>
      </c>
      <c r="X23">
        <v>7.79E-3</v>
      </c>
      <c r="Y23">
        <v>2.0100000000000001E-3</v>
      </c>
      <c r="Z23">
        <v>2.0100000000000001E-3</v>
      </c>
      <c r="AA23">
        <v>2.0100000000000001E-3</v>
      </c>
      <c r="AB23">
        <v>0.46740664147603478</v>
      </c>
      <c r="AC23">
        <v>4.7863702070047829</v>
      </c>
      <c r="AD23">
        <v>185.47200000000001</v>
      </c>
      <c r="AE23">
        <v>0.04</v>
      </c>
      <c r="AF23">
        <v>2136</v>
      </c>
      <c r="AG23">
        <v>6675</v>
      </c>
      <c r="AH23">
        <v>7002</v>
      </c>
      <c r="AI23">
        <v>7346</v>
      </c>
      <c r="AJ23" s="9">
        <f>(AF23-exterior_study!AF23)/exterior_study!AF23</f>
        <v>-2.5102692834322229E-2</v>
      </c>
      <c r="AK23" s="9">
        <f>(AG23-exterior_study!AG23)/exterior_study!AG23</f>
        <v>-2.0255394099515631E-2</v>
      </c>
      <c r="AL23" s="9">
        <f>(AH23-exterior_study!AH23)/exterior_study!AH23</f>
        <v>-1.9465060915838116E-2</v>
      </c>
      <c r="AM23" s="9">
        <f>(AI23-exterior_study!AI23)/exterior_study!AI23</f>
        <v>-1.8308165174395295E-2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5.6499999999999996E-3</v>
      </c>
      <c r="Q24">
        <v>4.6699999999999997E-3</v>
      </c>
      <c r="R24">
        <v>9.7099999999999999E-3</v>
      </c>
      <c r="S24">
        <v>2.97E-3</v>
      </c>
      <c r="T24">
        <v>2.0100000000000001E-3</v>
      </c>
      <c r="U24">
        <v>2.5000000000000001E-3</v>
      </c>
      <c r="V24">
        <v>3.2799999999999999E-3</v>
      </c>
      <c r="W24">
        <v>7.79E-3</v>
      </c>
      <c r="X24">
        <v>7.79E-3</v>
      </c>
      <c r="Y24">
        <v>2.0100000000000001E-3</v>
      </c>
      <c r="Z24">
        <v>2.0100000000000001E-3</v>
      </c>
      <c r="AA24">
        <v>2.0100000000000001E-3</v>
      </c>
      <c r="AB24">
        <v>0.46740664147603478</v>
      </c>
      <c r="AC24">
        <v>4.7863702070047829</v>
      </c>
      <c r="AD24">
        <v>185.47200000000001</v>
      </c>
      <c r="AE24">
        <v>4.4999999999999998E-2</v>
      </c>
      <c r="AF24">
        <v>2032</v>
      </c>
      <c r="AG24">
        <v>5933</v>
      </c>
      <c r="AH24">
        <v>6224</v>
      </c>
      <c r="AI24">
        <v>6530</v>
      </c>
      <c r="AJ24" s="9">
        <f>(AF24-exterior_study!AF24)/exterior_study!AF24</f>
        <v>-2.5886864813039309E-2</v>
      </c>
      <c r="AK24" s="9">
        <f>(AG24-exterior_study!AG24)/exterior_study!AG24</f>
        <v>-2.0310435931307793E-2</v>
      </c>
      <c r="AL24" s="9">
        <f>(AH24-exterior_study!AH24)/exterior_study!AH24</f>
        <v>-1.9379234283913659E-2</v>
      </c>
      <c r="AM24" s="9">
        <f>(AI24-exterior_study!AI24)/exterior_study!AI24</f>
        <v>-1.8340348767288035E-2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5.6499999999999996E-3</v>
      </c>
      <c r="Q25">
        <v>4.6699999999999997E-3</v>
      </c>
      <c r="R25">
        <v>9.7099999999999999E-3</v>
      </c>
      <c r="S25">
        <v>2.97E-3</v>
      </c>
      <c r="T25">
        <v>2.0100000000000001E-3</v>
      </c>
      <c r="U25">
        <v>2.5000000000000001E-3</v>
      </c>
      <c r="V25">
        <v>3.2799999999999999E-3</v>
      </c>
      <c r="W25">
        <v>7.79E-3</v>
      </c>
      <c r="X25">
        <v>7.79E-3</v>
      </c>
      <c r="Y25">
        <v>2.0100000000000001E-3</v>
      </c>
      <c r="Z25">
        <v>2.0100000000000001E-3</v>
      </c>
      <c r="AA25">
        <v>2.0100000000000001E-3</v>
      </c>
      <c r="AB25">
        <v>0.46740664147603478</v>
      </c>
      <c r="AC25">
        <v>4.7863702070047829</v>
      </c>
      <c r="AD25">
        <v>185.47200000000001</v>
      </c>
      <c r="AE25">
        <v>0.05</v>
      </c>
      <c r="AF25">
        <v>1935</v>
      </c>
      <c r="AG25">
        <v>5340</v>
      </c>
      <c r="AH25">
        <v>5602</v>
      </c>
      <c r="AI25">
        <v>5877</v>
      </c>
      <c r="AJ25" s="9">
        <f>(AF25-exterior_study!AF25)/exterior_study!AF25</f>
        <v>-2.6659959758551309E-2</v>
      </c>
      <c r="AK25" s="9">
        <f>(AG25-exterior_study!AG25)/exterior_study!AG25</f>
        <v>-2.0363236103467255E-2</v>
      </c>
      <c r="AL25" s="9">
        <f>(AH25-exterior_study!AH25)/exterior_study!AH25</f>
        <v>-1.9257703081232494E-2</v>
      </c>
      <c r="AM25" s="9">
        <f>(AI25-exterior_study!AI25)/exterior_study!AI25</f>
        <v>-1.8373141807249041E-2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5.6499999999999996E-3</v>
      </c>
      <c r="Q26">
        <v>4.6699999999999997E-3</v>
      </c>
      <c r="R26">
        <v>9.7099999999999999E-3</v>
      </c>
      <c r="S26">
        <v>2.97E-3</v>
      </c>
      <c r="T26">
        <v>2.0100000000000001E-3</v>
      </c>
      <c r="U26">
        <v>2.5000000000000001E-3</v>
      </c>
      <c r="V26">
        <v>3.2799999999999999E-3</v>
      </c>
      <c r="W26">
        <v>7.79E-3</v>
      </c>
      <c r="X26">
        <v>7.79E-3</v>
      </c>
      <c r="Y26">
        <v>2.0100000000000001E-3</v>
      </c>
      <c r="Z26">
        <v>2.0100000000000001E-3</v>
      </c>
      <c r="AA26">
        <v>2.0100000000000001E-3</v>
      </c>
      <c r="AB26">
        <v>0.46740664147603478</v>
      </c>
      <c r="AC26">
        <v>4.7863702070047829</v>
      </c>
      <c r="AD26">
        <v>185.47200000000001</v>
      </c>
      <c r="AE26">
        <v>5.5E-2</v>
      </c>
      <c r="AF26">
        <v>1844</v>
      </c>
      <c r="AG26">
        <v>4854</v>
      </c>
      <c r="AH26">
        <v>5093</v>
      </c>
      <c r="AI26">
        <v>5342</v>
      </c>
      <c r="AJ26" s="9">
        <f>(AF26-exterior_study!AF26)/exterior_study!AF26</f>
        <v>-2.7426160337552744E-2</v>
      </c>
      <c r="AK26" s="9">
        <f>(AG26-exterior_study!AG26)/exterior_study!AG26</f>
        <v>-2.0383451059535821E-2</v>
      </c>
      <c r="AL26" s="9">
        <f>(AH26-exterior_study!AH26)/exterior_study!AH26</f>
        <v>-1.9256691700365876E-2</v>
      </c>
      <c r="AM26" s="9">
        <f>(AI26-exterior_study!AI26)/exterior_study!AI26</f>
        <v>-1.8375597206909223E-2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5.6499999999999996E-3</v>
      </c>
      <c r="Q27">
        <v>4.6699999999999997E-3</v>
      </c>
      <c r="R27">
        <v>9.7099999999999999E-3</v>
      </c>
      <c r="S27">
        <v>2.97E-3</v>
      </c>
      <c r="T27">
        <v>2.0100000000000001E-3</v>
      </c>
      <c r="U27">
        <v>2.5000000000000001E-3</v>
      </c>
      <c r="V27">
        <v>3.2799999999999999E-3</v>
      </c>
      <c r="W27">
        <v>7.79E-3</v>
      </c>
      <c r="X27">
        <v>7.79E-3</v>
      </c>
      <c r="Y27">
        <v>2.0100000000000001E-3</v>
      </c>
      <c r="Z27">
        <v>2.0100000000000001E-3</v>
      </c>
      <c r="AA27">
        <v>2.0100000000000001E-3</v>
      </c>
      <c r="AB27">
        <v>0.46740664147603478</v>
      </c>
      <c r="AC27">
        <v>4.7863702070047829</v>
      </c>
      <c r="AD27">
        <v>185.47200000000001</v>
      </c>
      <c r="AE27">
        <v>0.06</v>
      </c>
      <c r="AF27">
        <v>1760</v>
      </c>
      <c r="AG27">
        <v>4450</v>
      </c>
      <c r="AH27">
        <v>4668</v>
      </c>
      <c r="AI27">
        <v>4897</v>
      </c>
      <c r="AJ27" s="9">
        <f>(AF27-exterior_study!AF27)/exterior_study!AF27</f>
        <v>-2.816123688569851E-2</v>
      </c>
      <c r="AK27" s="9">
        <f>(AG27-exterior_study!AG27)/exterior_study!AG27</f>
        <v>-2.0255394099515631E-2</v>
      </c>
      <c r="AL27" s="9">
        <f>(AH27-exterior_study!AH27)/exterior_study!AH27</f>
        <v>-1.9327731092436976E-2</v>
      </c>
      <c r="AM27" s="9">
        <f>(AI27-exterior_study!AI27)/exterior_study!AI27</f>
        <v>-1.8440569252355182E-2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5.6499999999999996E-3</v>
      </c>
      <c r="Q28">
        <v>4.6699999999999997E-3</v>
      </c>
      <c r="R28">
        <v>9.7099999999999999E-3</v>
      </c>
      <c r="S28">
        <v>2.97E-3</v>
      </c>
      <c r="T28">
        <v>2.0100000000000001E-3</v>
      </c>
      <c r="U28">
        <v>2.5000000000000001E-3</v>
      </c>
      <c r="V28">
        <v>3.2799999999999999E-3</v>
      </c>
      <c r="W28">
        <v>7.79E-3</v>
      </c>
      <c r="X28">
        <v>7.79E-3</v>
      </c>
      <c r="Y28">
        <v>2.0100000000000001E-3</v>
      </c>
      <c r="Z28">
        <v>2.0100000000000001E-3</v>
      </c>
      <c r="AA28">
        <v>2.0100000000000001E-3</v>
      </c>
      <c r="AB28">
        <v>0.46740664147603478</v>
      </c>
      <c r="AC28">
        <v>4.7863702070047829</v>
      </c>
      <c r="AD28">
        <v>185.47200000000001</v>
      </c>
      <c r="AE28">
        <v>6.5000000000000002E-2</v>
      </c>
      <c r="AF28">
        <v>1682</v>
      </c>
      <c r="AG28">
        <v>4108</v>
      </c>
      <c r="AH28">
        <v>4309</v>
      </c>
      <c r="AI28">
        <v>4521</v>
      </c>
      <c r="AJ28" s="9">
        <f>(AF28-exterior_study!AF28)/exterior_study!AF28</f>
        <v>-2.8307336799537841E-2</v>
      </c>
      <c r="AK28" s="9">
        <f>(AG28-exterior_study!AG28)/exterior_study!AG28</f>
        <v>-2.0271881707607919E-2</v>
      </c>
      <c r="AL28" s="9">
        <f>(AH28-exterior_study!AH28)/exterior_study!AH28</f>
        <v>-1.9344560764679108E-2</v>
      </c>
      <c r="AM28" s="9">
        <f>(AI28-exterior_study!AI28)/exterior_study!AI28</f>
        <v>-1.8241042345276872E-2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5.6499999999999996E-3</v>
      </c>
      <c r="Q29">
        <v>4.6699999999999997E-3</v>
      </c>
      <c r="R29">
        <v>9.7099999999999999E-3</v>
      </c>
      <c r="S29">
        <v>2.97E-3</v>
      </c>
      <c r="T29">
        <v>2.0100000000000001E-3</v>
      </c>
      <c r="U29">
        <v>2.5000000000000001E-3</v>
      </c>
      <c r="V29">
        <v>3.2799999999999999E-3</v>
      </c>
      <c r="W29">
        <v>7.79E-3</v>
      </c>
      <c r="X29">
        <v>7.79E-3</v>
      </c>
      <c r="Y29">
        <v>2.0100000000000001E-3</v>
      </c>
      <c r="Z29">
        <v>2.0100000000000001E-3</v>
      </c>
      <c r="AA29">
        <v>2.0100000000000001E-3</v>
      </c>
      <c r="AB29">
        <v>0.46740664147603478</v>
      </c>
      <c r="AC29">
        <v>4.7863702070047829</v>
      </c>
      <c r="AD29">
        <v>185.47200000000001</v>
      </c>
      <c r="AE29">
        <v>7.0000000000000007E-2</v>
      </c>
      <c r="AF29">
        <v>1608</v>
      </c>
      <c r="AG29">
        <v>3814</v>
      </c>
      <c r="AH29">
        <v>4001</v>
      </c>
      <c r="AI29">
        <v>4198</v>
      </c>
      <c r="AJ29" s="9">
        <f>(AF29-exterior_study!AF29)/exterior_study!AF29</f>
        <v>-2.9571514785757393E-2</v>
      </c>
      <c r="AK29" s="9">
        <f>(AG29-exterior_study!AG29)/exterior_study!AG29</f>
        <v>-2.029283329052145E-2</v>
      </c>
      <c r="AL29" s="9">
        <f>(AH29-exterior_study!AH29)/exterior_study!AH29</f>
        <v>-1.9362745098039216E-2</v>
      </c>
      <c r="AM29" s="9">
        <f>(AI29-exterior_study!AI29)/exterior_study!AI29</f>
        <v>-1.824134705332086E-2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5.5900000000000004E-3</v>
      </c>
      <c r="Q30">
        <v>4.6299999999999996E-3</v>
      </c>
      <c r="R30">
        <v>9.6100000000000005E-3</v>
      </c>
      <c r="S30">
        <v>2.9499999999999999E-3</v>
      </c>
      <c r="T30">
        <v>2.0100000000000001E-3</v>
      </c>
      <c r="U30">
        <v>2.47E-3</v>
      </c>
      <c r="V30">
        <v>3.2399999999999998E-3</v>
      </c>
      <c r="W30">
        <v>7.6899999999999998E-3</v>
      </c>
      <c r="X30">
        <v>7.6899999999999998E-3</v>
      </c>
      <c r="Y30">
        <v>2.0100000000000001E-3</v>
      </c>
      <c r="Z30">
        <v>2.0100000000000001E-3</v>
      </c>
      <c r="AA30">
        <v>2.0100000000000001E-3</v>
      </c>
      <c r="AB30">
        <v>0.46705899373638349</v>
      </c>
      <c r="AC30">
        <v>4.7845898725399838</v>
      </c>
      <c r="AD30">
        <v>185.47200000000001</v>
      </c>
      <c r="AE30">
        <v>0.03</v>
      </c>
      <c r="AF30">
        <v>2375</v>
      </c>
      <c r="AG30">
        <v>8918</v>
      </c>
      <c r="AH30">
        <v>9355</v>
      </c>
      <c r="AI30">
        <v>9813</v>
      </c>
      <c r="AJ30" s="9">
        <f>(AF30-exterior_study!AF30)/exterior_study!AF30</f>
        <v>-2.1022258862324814E-2</v>
      </c>
      <c r="AK30" s="9">
        <f>(AG30-exterior_study!AG30)/exterior_study!AG30</f>
        <v>-1.8381948266373141E-2</v>
      </c>
      <c r="AL30" s="9">
        <f>(AH30-exterior_study!AH30)/exterior_study!AH30</f>
        <v>-1.7435143367293352E-2</v>
      </c>
      <c r="AM30" s="9">
        <f>(AI30-exterior_study!AI30)/exterior_study!AI30</f>
        <v>-1.6536380036079375E-2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5.5900000000000004E-3</v>
      </c>
      <c r="Q31">
        <v>4.6299999999999996E-3</v>
      </c>
      <c r="R31">
        <v>9.6100000000000005E-3</v>
      </c>
      <c r="S31">
        <v>2.9499999999999999E-3</v>
      </c>
      <c r="T31">
        <v>2.0100000000000001E-3</v>
      </c>
      <c r="U31">
        <v>2.47E-3</v>
      </c>
      <c r="V31">
        <v>3.2399999999999998E-3</v>
      </c>
      <c r="W31">
        <v>7.6899999999999998E-3</v>
      </c>
      <c r="X31">
        <v>7.6899999999999998E-3</v>
      </c>
      <c r="Y31">
        <v>2.0100000000000001E-3</v>
      </c>
      <c r="Z31">
        <v>2.0100000000000001E-3</v>
      </c>
      <c r="AA31">
        <v>2.0100000000000001E-3</v>
      </c>
      <c r="AB31">
        <v>0.46705899373638349</v>
      </c>
      <c r="AC31">
        <v>4.7845898725399838</v>
      </c>
      <c r="AD31">
        <v>185.47200000000001</v>
      </c>
      <c r="AE31">
        <v>3.5000000000000003E-2</v>
      </c>
      <c r="AF31">
        <v>2254</v>
      </c>
      <c r="AG31">
        <v>7644</v>
      </c>
      <c r="AH31">
        <v>8018</v>
      </c>
      <c r="AI31">
        <v>8411</v>
      </c>
      <c r="AJ31" s="9">
        <f>(AF31-exterior_study!AF31)/exterior_study!AF31</f>
        <v>-2.1701388888888888E-2</v>
      </c>
      <c r="AK31" s="9">
        <f>(AG31-exterior_study!AG31)/exterior_study!AG31</f>
        <v>-1.8363939899833055E-2</v>
      </c>
      <c r="AL31" s="9">
        <f>(AH31-exterior_study!AH31)/exterior_study!AH31</f>
        <v>-1.7522362455581423E-2</v>
      </c>
      <c r="AM31" s="9">
        <f>(AI31-exterior_study!AI31)/exterior_study!AI31</f>
        <v>-1.6487371375116931E-2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5.5900000000000004E-3</v>
      </c>
      <c r="Q32">
        <v>4.6299999999999996E-3</v>
      </c>
      <c r="R32">
        <v>9.6100000000000005E-3</v>
      </c>
      <c r="S32">
        <v>2.9499999999999999E-3</v>
      </c>
      <c r="T32">
        <v>2.0100000000000001E-3</v>
      </c>
      <c r="U32">
        <v>2.47E-3</v>
      </c>
      <c r="V32">
        <v>3.2399999999999998E-3</v>
      </c>
      <c r="W32">
        <v>7.6899999999999998E-3</v>
      </c>
      <c r="X32">
        <v>7.6899999999999998E-3</v>
      </c>
      <c r="Y32">
        <v>2.0100000000000001E-3</v>
      </c>
      <c r="Z32">
        <v>2.0100000000000001E-3</v>
      </c>
      <c r="AA32">
        <v>2.0100000000000001E-3</v>
      </c>
      <c r="AB32">
        <v>0.46705899373638349</v>
      </c>
      <c r="AC32">
        <v>4.7845898725399838</v>
      </c>
      <c r="AD32">
        <v>185.47200000000001</v>
      </c>
      <c r="AE32">
        <v>0.04</v>
      </c>
      <c r="AF32">
        <v>2141</v>
      </c>
      <c r="AG32">
        <v>6688</v>
      </c>
      <c r="AH32">
        <v>7016</v>
      </c>
      <c r="AI32">
        <v>7359</v>
      </c>
      <c r="AJ32" s="9">
        <f>(AF32-exterior_study!AF32)/exterior_study!AF32</f>
        <v>-2.2820629849383843E-2</v>
      </c>
      <c r="AK32" s="9">
        <f>(AG32-exterior_study!AG32)/exterior_study!AG32</f>
        <v>-1.8347277264054013E-2</v>
      </c>
      <c r="AL32" s="9">
        <f>(AH32-exterior_study!AH32)/exterior_study!AH32</f>
        <v>-1.7504551183307661E-2</v>
      </c>
      <c r="AM32" s="9">
        <f>(AI32-exterior_study!AI32)/exterior_study!AI32</f>
        <v>-1.6570894026459976E-2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5.5900000000000004E-3</v>
      </c>
      <c r="Q33">
        <v>4.6299999999999996E-3</v>
      </c>
      <c r="R33">
        <v>9.6100000000000005E-3</v>
      </c>
      <c r="S33">
        <v>2.9499999999999999E-3</v>
      </c>
      <c r="T33">
        <v>2.0100000000000001E-3</v>
      </c>
      <c r="U33">
        <v>2.47E-3</v>
      </c>
      <c r="V33">
        <v>3.2399999999999998E-3</v>
      </c>
      <c r="W33">
        <v>7.6899999999999998E-3</v>
      </c>
      <c r="X33">
        <v>7.6899999999999998E-3</v>
      </c>
      <c r="Y33">
        <v>2.0100000000000001E-3</v>
      </c>
      <c r="Z33">
        <v>2.0100000000000001E-3</v>
      </c>
      <c r="AA33">
        <v>2.0100000000000001E-3</v>
      </c>
      <c r="AB33">
        <v>0.46705899373638349</v>
      </c>
      <c r="AC33">
        <v>4.7845898725399838</v>
      </c>
      <c r="AD33">
        <v>185.47200000000001</v>
      </c>
      <c r="AE33">
        <v>4.4999999999999998E-2</v>
      </c>
      <c r="AF33">
        <v>2037</v>
      </c>
      <c r="AG33">
        <v>5945</v>
      </c>
      <c r="AH33">
        <v>6236</v>
      </c>
      <c r="AI33">
        <v>6542</v>
      </c>
      <c r="AJ33" s="9">
        <f>(AF33-exterior_study!AF33)/exterior_study!AF33</f>
        <v>-2.3489932885906041E-2</v>
      </c>
      <c r="AK33" s="9">
        <f>(AG33-exterior_study!AG33)/exterior_study!AG33</f>
        <v>-1.832892998678996E-2</v>
      </c>
      <c r="AL33" s="9">
        <f>(AH33-exterior_study!AH33)/exterior_study!AH33</f>
        <v>-1.748857728060501E-2</v>
      </c>
      <c r="AM33" s="9">
        <f>(AI33-exterior_study!AI33)/exterior_study!AI33</f>
        <v>-1.6536380036079375E-2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5.5900000000000004E-3</v>
      </c>
      <c r="Q34">
        <v>4.6299999999999996E-3</v>
      </c>
      <c r="R34">
        <v>9.6100000000000005E-3</v>
      </c>
      <c r="S34">
        <v>2.9499999999999999E-3</v>
      </c>
      <c r="T34">
        <v>2.0100000000000001E-3</v>
      </c>
      <c r="U34">
        <v>2.47E-3</v>
      </c>
      <c r="V34">
        <v>3.2399999999999998E-3</v>
      </c>
      <c r="W34">
        <v>7.6899999999999998E-3</v>
      </c>
      <c r="X34">
        <v>7.6899999999999998E-3</v>
      </c>
      <c r="Y34">
        <v>2.0100000000000001E-3</v>
      </c>
      <c r="Z34">
        <v>2.0100000000000001E-3</v>
      </c>
      <c r="AA34">
        <v>2.0100000000000001E-3</v>
      </c>
      <c r="AB34">
        <v>0.46705899373638349</v>
      </c>
      <c r="AC34">
        <v>4.7845898725399838</v>
      </c>
      <c r="AD34">
        <v>185.47200000000001</v>
      </c>
      <c r="AE34">
        <v>0.05</v>
      </c>
      <c r="AF34">
        <v>1940</v>
      </c>
      <c r="AG34">
        <v>5351</v>
      </c>
      <c r="AH34">
        <v>5613</v>
      </c>
      <c r="AI34">
        <v>5888</v>
      </c>
      <c r="AJ34" s="9">
        <f>(AF34-exterior_study!AF34)/exterior_study!AF34</f>
        <v>-2.4144869215291749E-2</v>
      </c>
      <c r="AK34" s="9">
        <f>(AG34-exterior_study!AG34)/exterior_study!AG34</f>
        <v>-1.83452577508714E-2</v>
      </c>
      <c r="AL34" s="9">
        <f>(AH34-exterior_study!AH34)/exterior_study!AH34</f>
        <v>-1.7331932773109245E-2</v>
      </c>
      <c r="AM34" s="9">
        <f>(AI34-exterior_study!AI34)/exterior_study!AI34</f>
        <v>-1.6535827626524134E-2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5.5900000000000004E-3</v>
      </c>
      <c r="Q35">
        <v>4.6299999999999996E-3</v>
      </c>
      <c r="R35">
        <v>9.6100000000000005E-3</v>
      </c>
      <c r="S35">
        <v>2.9499999999999999E-3</v>
      </c>
      <c r="T35">
        <v>2.0100000000000001E-3</v>
      </c>
      <c r="U35">
        <v>2.47E-3</v>
      </c>
      <c r="V35">
        <v>3.2399999999999998E-3</v>
      </c>
      <c r="W35">
        <v>7.6899999999999998E-3</v>
      </c>
      <c r="X35">
        <v>7.6899999999999998E-3</v>
      </c>
      <c r="Y35">
        <v>2.0100000000000001E-3</v>
      </c>
      <c r="Z35">
        <v>2.0100000000000001E-3</v>
      </c>
      <c r="AA35">
        <v>2.0100000000000001E-3</v>
      </c>
      <c r="AB35">
        <v>0.46705899373638349</v>
      </c>
      <c r="AC35">
        <v>4.7845898725399838</v>
      </c>
      <c r="AD35">
        <v>185.47200000000001</v>
      </c>
      <c r="AE35">
        <v>5.5E-2</v>
      </c>
      <c r="AF35">
        <v>1849</v>
      </c>
      <c r="AG35">
        <v>4864</v>
      </c>
      <c r="AH35">
        <v>5103</v>
      </c>
      <c r="AI35">
        <v>5352</v>
      </c>
      <c r="AJ35" s="9">
        <f>(AF35-exterior_study!AF35)/exterior_study!AF35</f>
        <v>-2.4789029535864978E-2</v>
      </c>
      <c r="AK35" s="9">
        <f>(AG35-exterior_study!AG35)/exterior_study!AG35</f>
        <v>-1.8365287588294654E-2</v>
      </c>
      <c r="AL35" s="9">
        <f>(AH35-exterior_study!AH35)/exterior_study!AH35</f>
        <v>-1.7331022530329289E-2</v>
      </c>
      <c r="AM35" s="9">
        <f>(AI35-exterior_study!AI35)/exterior_study!AI35</f>
        <v>-1.6538037486218304E-2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5.5900000000000004E-3</v>
      </c>
      <c r="Q36">
        <v>4.6299999999999996E-3</v>
      </c>
      <c r="R36">
        <v>9.6100000000000005E-3</v>
      </c>
      <c r="S36">
        <v>2.9499999999999999E-3</v>
      </c>
      <c r="T36">
        <v>2.0100000000000001E-3</v>
      </c>
      <c r="U36">
        <v>2.47E-3</v>
      </c>
      <c r="V36">
        <v>3.2399999999999998E-3</v>
      </c>
      <c r="W36">
        <v>7.6899999999999998E-3</v>
      </c>
      <c r="X36">
        <v>7.6899999999999998E-3</v>
      </c>
      <c r="Y36">
        <v>2.0100000000000001E-3</v>
      </c>
      <c r="Z36">
        <v>2.0100000000000001E-3</v>
      </c>
      <c r="AA36">
        <v>2.0100000000000001E-3</v>
      </c>
      <c r="AB36">
        <v>0.46705899373638349</v>
      </c>
      <c r="AC36">
        <v>4.7845898725399838</v>
      </c>
      <c r="AD36">
        <v>185.47200000000001</v>
      </c>
      <c r="AE36">
        <v>0.06</v>
      </c>
      <c r="AF36">
        <v>1765</v>
      </c>
      <c r="AG36">
        <v>4459</v>
      </c>
      <c r="AH36">
        <v>4677</v>
      </c>
      <c r="AI36">
        <v>4906</v>
      </c>
      <c r="AJ36" s="9">
        <f>(AF36-exterior_study!AF36)/exterior_study!AF36</f>
        <v>-2.5400331308669245E-2</v>
      </c>
      <c r="AK36" s="9">
        <f>(AG36-exterior_study!AG36)/exterior_study!AG36</f>
        <v>-1.8273888154997798E-2</v>
      </c>
      <c r="AL36" s="9">
        <f>(AH36-exterior_study!AH36)/exterior_study!AH36</f>
        <v>-1.7436974789915967E-2</v>
      </c>
      <c r="AM36" s="9">
        <f>(AI36-exterior_study!AI36)/exterior_study!AI36</f>
        <v>-1.6636600521146523E-2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5.5900000000000004E-3</v>
      </c>
      <c r="Q37">
        <v>4.6299999999999996E-3</v>
      </c>
      <c r="R37">
        <v>9.6100000000000005E-3</v>
      </c>
      <c r="S37">
        <v>2.9499999999999999E-3</v>
      </c>
      <c r="T37">
        <v>2.0100000000000001E-3</v>
      </c>
      <c r="U37">
        <v>2.47E-3</v>
      </c>
      <c r="V37">
        <v>3.2399999999999998E-3</v>
      </c>
      <c r="W37">
        <v>7.6899999999999998E-3</v>
      </c>
      <c r="X37">
        <v>7.6899999999999998E-3</v>
      </c>
      <c r="Y37">
        <v>2.0100000000000001E-3</v>
      </c>
      <c r="Z37">
        <v>2.0100000000000001E-3</v>
      </c>
      <c r="AA37">
        <v>2.0100000000000001E-3</v>
      </c>
      <c r="AB37">
        <v>0.46705899373638349</v>
      </c>
      <c r="AC37">
        <v>4.7845898725399838</v>
      </c>
      <c r="AD37">
        <v>185.47200000000001</v>
      </c>
      <c r="AE37">
        <v>6.5000000000000002E-2</v>
      </c>
      <c r="AF37">
        <v>1686</v>
      </c>
      <c r="AG37">
        <v>4116</v>
      </c>
      <c r="AH37">
        <v>4318</v>
      </c>
      <c r="AI37">
        <v>4529</v>
      </c>
      <c r="AJ37" s="9">
        <f>(AF37-exterior_study!AF37)/exterior_study!AF37</f>
        <v>-2.5996533795493933E-2</v>
      </c>
      <c r="AK37" s="9">
        <f>(AG37-exterior_study!AG37)/exterior_study!AG37</f>
        <v>-1.8363939899833055E-2</v>
      </c>
      <c r="AL37" s="9">
        <f>(AH37-exterior_study!AH37)/exterior_study!AH37</f>
        <v>-1.7296313154301319E-2</v>
      </c>
      <c r="AM37" s="9">
        <f>(AI37-exterior_study!AI37)/exterior_study!AI37</f>
        <v>-1.6503800217155265E-2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5.5900000000000004E-3</v>
      </c>
      <c r="Q38">
        <v>4.6299999999999996E-3</v>
      </c>
      <c r="R38">
        <v>9.6100000000000005E-3</v>
      </c>
      <c r="S38">
        <v>2.9499999999999999E-3</v>
      </c>
      <c r="T38">
        <v>2.0100000000000001E-3</v>
      </c>
      <c r="U38">
        <v>2.47E-3</v>
      </c>
      <c r="V38">
        <v>3.2399999999999998E-3</v>
      </c>
      <c r="W38">
        <v>7.6899999999999998E-3</v>
      </c>
      <c r="X38">
        <v>7.6899999999999998E-3</v>
      </c>
      <c r="Y38">
        <v>2.0100000000000001E-3</v>
      </c>
      <c r="Z38">
        <v>2.0100000000000001E-3</v>
      </c>
      <c r="AA38">
        <v>2.0100000000000001E-3</v>
      </c>
      <c r="AB38">
        <v>0.46705899373638349</v>
      </c>
      <c r="AC38">
        <v>4.7845898725399838</v>
      </c>
      <c r="AD38">
        <v>185.47200000000001</v>
      </c>
      <c r="AE38">
        <v>7.0000000000000007E-2</v>
      </c>
      <c r="AF38">
        <v>1613</v>
      </c>
      <c r="AG38">
        <v>3822</v>
      </c>
      <c r="AH38">
        <v>4009</v>
      </c>
      <c r="AI38">
        <v>4205</v>
      </c>
      <c r="AJ38" s="9">
        <f>(AF38-exterior_study!AF38)/exterior_study!AF38</f>
        <v>-2.6554013277006638E-2</v>
      </c>
      <c r="AK38" s="9">
        <f>(AG38-exterior_study!AG38)/exterior_study!AG38</f>
        <v>-1.8237862830721808E-2</v>
      </c>
      <c r="AL38" s="9">
        <f>(AH38-exterior_study!AH38)/exterior_study!AH38</f>
        <v>-1.7401960784313726E-2</v>
      </c>
      <c r="AM38" s="9">
        <f>(AI38-exterior_study!AI38)/exterior_study!AI38</f>
        <v>-1.6604303086997195E-2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5.5199999999999997E-3</v>
      </c>
      <c r="Q39">
        <v>4.5799999999999999E-3</v>
      </c>
      <c r="R39">
        <v>9.5099999999999994E-3</v>
      </c>
      <c r="S39">
        <v>2.9199999999999999E-3</v>
      </c>
      <c r="T39">
        <v>2.0100000000000001E-3</v>
      </c>
      <c r="U39">
        <v>2.4499999999999999E-3</v>
      </c>
      <c r="V39">
        <v>3.2000000000000002E-3</v>
      </c>
      <c r="W39">
        <v>7.6E-3</v>
      </c>
      <c r="X39">
        <v>7.6E-3</v>
      </c>
      <c r="Y39">
        <v>2.0100000000000001E-3</v>
      </c>
      <c r="Z39">
        <v>2.0100000000000001E-3</v>
      </c>
      <c r="AA39">
        <v>2.0100000000000001E-3</v>
      </c>
      <c r="AB39">
        <v>0.46673091979847492</v>
      </c>
      <c r="AC39">
        <v>4.7829091694514148</v>
      </c>
      <c r="AD39">
        <v>185.47200000000001</v>
      </c>
      <c r="AE39">
        <v>0.03</v>
      </c>
      <c r="AF39">
        <v>2375</v>
      </c>
      <c r="AG39">
        <v>8918</v>
      </c>
      <c r="AH39">
        <v>9355</v>
      </c>
      <c r="AI39">
        <v>9813</v>
      </c>
      <c r="AJ39" s="9">
        <f>(AF39-exterior_study!AF39)/exterior_study!AF39</f>
        <v>-2.1022258862324814E-2</v>
      </c>
      <c r="AK39" s="9">
        <f>(AG39-exterior_study!AG39)/exterior_study!AG39</f>
        <v>-1.8381948266373141E-2</v>
      </c>
      <c r="AL39" s="9">
        <f>(AH39-exterior_study!AH39)/exterior_study!AH39</f>
        <v>-1.7435143367293352E-2</v>
      </c>
      <c r="AM39" s="9">
        <f>(AI39-exterior_study!AI39)/exterior_study!AI39</f>
        <v>-1.6536380036079375E-2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5.5199999999999997E-3</v>
      </c>
      <c r="Q40">
        <v>4.5799999999999999E-3</v>
      </c>
      <c r="R40">
        <v>9.5099999999999994E-3</v>
      </c>
      <c r="S40">
        <v>2.9199999999999999E-3</v>
      </c>
      <c r="T40">
        <v>2.0100000000000001E-3</v>
      </c>
      <c r="U40">
        <v>2.4499999999999999E-3</v>
      </c>
      <c r="V40">
        <v>3.2000000000000002E-3</v>
      </c>
      <c r="W40">
        <v>7.6E-3</v>
      </c>
      <c r="X40">
        <v>7.6E-3</v>
      </c>
      <c r="Y40">
        <v>2.0100000000000001E-3</v>
      </c>
      <c r="Z40">
        <v>2.0100000000000001E-3</v>
      </c>
      <c r="AA40">
        <v>2.0100000000000001E-3</v>
      </c>
      <c r="AB40">
        <v>0.46673091979847492</v>
      </c>
      <c r="AC40">
        <v>4.7829091694514148</v>
      </c>
      <c r="AD40">
        <v>185.47200000000001</v>
      </c>
      <c r="AE40">
        <v>3.5000000000000003E-2</v>
      </c>
      <c r="AF40">
        <v>2254</v>
      </c>
      <c r="AG40">
        <v>7644</v>
      </c>
      <c r="AH40">
        <v>8018</v>
      </c>
      <c r="AI40">
        <v>8411</v>
      </c>
      <c r="AJ40" s="9">
        <f>(AF40-exterior_study!AF40)/exterior_study!AF40</f>
        <v>-2.1701388888888888E-2</v>
      </c>
      <c r="AK40" s="9">
        <f>(AG40-exterior_study!AG40)/exterior_study!AG40</f>
        <v>-1.8363939899833055E-2</v>
      </c>
      <c r="AL40" s="9">
        <f>(AH40-exterior_study!AH40)/exterior_study!AH40</f>
        <v>-1.7522362455581423E-2</v>
      </c>
      <c r="AM40" s="9">
        <f>(AI40-exterior_study!AI40)/exterior_study!AI40</f>
        <v>-1.6487371375116931E-2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5.5199999999999997E-3</v>
      </c>
      <c r="Q41">
        <v>4.5799999999999999E-3</v>
      </c>
      <c r="R41">
        <v>9.5099999999999994E-3</v>
      </c>
      <c r="S41">
        <v>2.9199999999999999E-3</v>
      </c>
      <c r="T41">
        <v>2.0100000000000001E-3</v>
      </c>
      <c r="U41">
        <v>2.4499999999999999E-3</v>
      </c>
      <c r="V41">
        <v>3.2000000000000002E-3</v>
      </c>
      <c r="W41">
        <v>7.6E-3</v>
      </c>
      <c r="X41">
        <v>7.6E-3</v>
      </c>
      <c r="Y41">
        <v>2.0100000000000001E-3</v>
      </c>
      <c r="Z41">
        <v>2.0100000000000001E-3</v>
      </c>
      <c r="AA41">
        <v>2.0100000000000001E-3</v>
      </c>
      <c r="AB41">
        <v>0.46673091979847492</v>
      </c>
      <c r="AC41">
        <v>4.7829091694514148</v>
      </c>
      <c r="AD41">
        <v>185.47200000000001</v>
      </c>
      <c r="AE41">
        <v>0.04</v>
      </c>
      <c r="AF41">
        <v>2141</v>
      </c>
      <c r="AG41">
        <v>6688</v>
      </c>
      <c r="AH41">
        <v>7016</v>
      </c>
      <c r="AI41">
        <v>7359</v>
      </c>
      <c r="AJ41" s="9">
        <f>(AF41-exterior_study!AF41)/exterior_study!AF41</f>
        <v>-2.2820629849383843E-2</v>
      </c>
      <c r="AK41" s="9">
        <f>(AG41-exterior_study!AG41)/exterior_study!AG41</f>
        <v>-1.8347277264054013E-2</v>
      </c>
      <c r="AL41" s="9">
        <f>(AH41-exterior_study!AH41)/exterior_study!AH41</f>
        <v>-1.7504551183307661E-2</v>
      </c>
      <c r="AM41" s="9">
        <f>(AI41-exterior_study!AI41)/exterior_study!AI41</f>
        <v>-1.6570894026459976E-2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5.5199999999999997E-3</v>
      </c>
      <c r="Q42">
        <v>4.5799999999999999E-3</v>
      </c>
      <c r="R42">
        <v>9.5099999999999994E-3</v>
      </c>
      <c r="S42">
        <v>2.9199999999999999E-3</v>
      </c>
      <c r="T42">
        <v>2.0100000000000001E-3</v>
      </c>
      <c r="U42">
        <v>2.4499999999999999E-3</v>
      </c>
      <c r="V42">
        <v>3.2000000000000002E-3</v>
      </c>
      <c r="W42">
        <v>7.6E-3</v>
      </c>
      <c r="X42">
        <v>7.6E-3</v>
      </c>
      <c r="Y42">
        <v>2.0100000000000001E-3</v>
      </c>
      <c r="Z42">
        <v>2.0100000000000001E-3</v>
      </c>
      <c r="AA42">
        <v>2.0100000000000001E-3</v>
      </c>
      <c r="AB42">
        <v>0.46673091979847492</v>
      </c>
      <c r="AC42">
        <v>4.7829091694514148</v>
      </c>
      <c r="AD42">
        <v>185.47200000000001</v>
      </c>
      <c r="AE42">
        <v>4.4999999999999998E-2</v>
      </c>
      <c r="AF42">
        <v>2037</v>
      </c>
      <c r="AG42">
        <v>5945</v>
      </c>
      <c r="AH42">
        <v>6236</v>
      </c>
      <c r="AI42">
        <v>6542</v>
      </c>
      <c r="AJ42" s="9">
        <f>(AF42-exterior_study!AF42)/exterior_study!AF42</f>
        <v>-2.3489932885906041E-2</v>
      </c>
      <c r="AK42" s="9">
        <f>(AG42-exterior_study!AG42)/exterior_study!AG42</f>
        <v>-1.832892998678996E-2</v>
      </c>
      <c r="AL42" s="9">
        <f>(AH42-exterior_study!AH42)/exterior_study!AH42</f>
        <v>-1.748857728060501E-2</v>
      </c>
      <c r="AM42" s="9">
        <f>(AI42-exterior_study!AI42)/exterior_study!AI42</f>
        <v>-1.6536380036079375E-2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5.5199999999999997E-3</v>
      </c>
      <c r="Q43">
        <v>4.5799999999999999E-3</v>
      </c>
      <c r="R43">
        <v>9.5099999999999994E-3</v>
      </c>
      <c r="S43">
        <v>2.9199999999999999E-3</v>
      </c>
      <c r="T43">
        <v>2.0100000000000001E-3</v>
      </c>
      <c r="U43">
        <v>2.4499999999999999E-3</v>
      </c>
      <c r="V43">
        <v>3.2000000000000002E-3</v>
      </c>
      <c r="W43">
        <v>7.6E-3</v>
      </c>
      <c r="X43">
        <v>7.6E-3</v>
      </c>
      <c r="Y43">
        <v>2.0100000000000001E-3</v>
      </c>
      <c r="Z43">
        <v>2.0100000000000001E-3</v>
      </c>
      <c r="AA43">
        <v>2.0100000000000001E-3</v>
      </c>
      <c r="AB43">
        <v>0.46673091979847492</v>
      </c>
      <c r="AC43">
        <v>4.7829091694514148</v>
      </c>
      <c r="AD43">
        <v>185.47200000000001</v>
      </c>
      <c r="AE43">
        <v>0.05</v>
      </c>
      <c r="AF43">
        <v>1940</v>
      </c>
      <c r="AG43">
        <v>5351</v>
      </c>
      <c r="AH43">
        <v>5613</v>
      </c>
      <c r="AI43">
        <v>5888</v>
      </c>
      <c r="AJ43" s="9">
        <f>(AF43-exterior_study!AF43)/exterior_study!AF43</f>
        <v>-2.4144869215291749E-2</v>
      </c>
      <c r="AK43" s="9">
        <f>(AG43-exterior_study!AG43)/exterior_study!AG43</f>
        <v>-1.83452577508714E-2</v>
      </c>
      <c r="AL43" s="9">
        <f>(AH43-exterior_study!AH43)/exterior_study!AH43</f>
        <v>-1.7331932773109245E-2</v>
      </c>
      <c r="AM43" s="9">
        <f>(AI43-exterior_study!AI43)/exterior_study!AI43</f>
        <v>-1.6535827626524134E-2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5.5199999999999997E-3</v>
      </c>
      <c r="Q44">
        <v>4.5799999999999999E-3</v>
      </c>
      <c r="R44">
        <v>9.5099999999999994E-3</v>
      </c>
      <c r="S44">
        <v>2.9199999999999999E-3</v>
      </c>
      <c r="T44">
        <v>2.0100000000000001E-3</v>
      </c>
      <c r="U44">
        <v>2.4499999999999999E-3</v>
      </c>
      <c r="V44">
        <v>3.2000000000000002E-3</v>
      </c>
      <c r="W44">
        <v>7.6E-3</v>
      </c>
      <c r="X44">
        <v>7.6E-3</v>
      </c>
      <c r="Y44">
        <v>2.0100000000000001E-3</v>
      </c>
      <c r="Z44">
        <v>2.0100000000000001E-3</v>
      </c>
      <c r="AA44">
        <v>2.0100000000000001E-3</v>
      </c>
      <c r="AB44">
        <v>0.46673091979847492</v>
      </c>
      <c r="AC44">
        <v>4.7829091694514148</v>
      </c>
      <c r="AD44">
        <v>185.47200000000001</v>
      </c>
      <c r="AE44">
        <v>5.5E-2</v>
      </c>
      <c r="AF44">
        <v>1849</v>
      </c>
      <c r="AG44">
        <v>4864</v>
      </c>
      <c r="AH44">
        <v>5103</v>
      </c>
      <c r="AI44">
        <v>5352</v>
      </c>
      <c r="AJ44" s="9">
        <f>(AF44-exterior_study!AF44)/exterior_study!AF44</f>
        <v>-2.4789029535864978E-2</v>
      </c>
      <c r="AK44" s="9">
        <f>(AG44-exterior_study!AG44)/exterior_study!AG44</f>
        <v>-1.8365287588294654E-2</v>
      </c>
      <c r="AL44" s="9">
        <f>(AH44-exterior_study!AH44)/exterior_study!AH44</f>
        <v>-1.7331022530329289E-2</v>
      </c>
      <c r="AM44" s="9">
        <f>(AI44-exterior_study!AI44)/exterior_study!AI44</f>
        <v>-1.6538037486218304E-2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5.5199999999999997E-3</v>
      </c>
      <c r="Q45">
        <v>4.5799999999999999E-3</v>
      </c>
      <c r="R45">
        <v>9.5099999999999994E-3</v>
      </c>
      <c r="S45">
        <v>2.9199999999999999E-3</v>
      </c>
      <c r="T45">
        <v>2.0100000000000001E-3</v>
      </c>
      <c r="U45">
        <v>2.4499999999999999E-3</v>
      </c>
      <c r="V45">
        <v>3.2000000000000002E-3</v>
      </c>
      <c r="W45">
        <v>7.6E-3</v>
      </c>
      <c r="X45">
        <v>7.6E-3</v>
      </c>
      <c r="Y45">
        <v>2.0100000000000001E-3</v>
      </c>
      <c r="Z45">
        <v>2.0100000000000001E-3</v>
      </c>
      <c r="AA45">
        <v>2.0100000000000001E-3</v>
      </c>
      <c r="AB45">
        <v>0.46673091979847492</v>
      </c>
      <c r="AC45">
        <v>4.7829091694514148</v>
      </c>
      <c r="AD45">
        <v>185.47200000000001</v>
      </c>
      <c r="AE45">
        <v>0.06</v>
      </c>
      <c r="AF45">
        <v>1765</v>
      </c>
      <c r="AG45">
        <v>4459</v>
      </c>
      <c r="AH45">
        <v>4677</v>
      </c>
      <c r="AI45">
        <v>4906</v>
      </c>
      <c r="AJ45" s="9">
        <f>(AF45-exterior_study!AF45)/exterior_study!AF45</f>
        <v>-2.5400331308669245E-2</v>
      </c>
      <c r="AK45" s="9">
        <f>(AG45-exterior_study!AG45)/exterior_study!AG45</f>
        <v>-1.8273888154997798E-2</v>
      </c>
      <c r="AL45" s="9">
        <f>(AH45-exterior_study!AH45)/exterior_study!AH45</f>
        <v>-1.7436974789915967E-2</v>
      </c>
      <c r="AM45" s="9">
        <f>(AI45-exterior_study!AI45)/exterior_study!AI45</f>
        <v>-1.6636600521146523E-2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5.5199999999999997E-3</v>
      </c>
      <c r="Q46">
        <v>4.5799999999999999E-3</v>
      </c>
      <c r="R46">
        <v>9.5099999999999994E-3</v>
      </c>
      <c r="S46">
        <v>2.9199999999999999E-3</v>
      </c>
      <c r="T46">
        <v>2.0100000000000001E-3</v>
      </c>
      <c r="U46">
        <v>2.4499999999999999E-3</v>
      </c>
      <c r="V46">
        <v>3.2000000000000002E-3</v>
      </c>
      <c r="W46">
        <v>7.6E-3</v>
      </c>
      <c r="X46">
        <v>7.6E-3</v>
      </c>
      <c r="Y46">
        <v>2.0100000000000001E-3</v>
      </c>
      <c r="Z46">
        <v>2.0100000000000001E-3</v>
      </c>
      <c r="AA46">
        <v>2.0100000000000001E-3</v>
      </c>
      <c r="AB46">
        <v>0.46673091979847492</v>
      </c>
      <c r="AC46">
        <v>4.7829091694514148</v>
      </c>
      <c r="AD46">
        <v>185.47200000000001</v>
      </c>
      <c r="AE46">
        <v>6.5000000000000002E-2</v>
      </c>
      <c r="AF46">
        <v>1686</v>
      </c>
      <c r="AG46">
        <v>4116</v>
      </c>
      <c r="AH46">
        <v>4318</v>
      </c>
      <c r="AI46">
        <v>4529</v>
      </c>
      <c r="AJ46" s="9">
        <f>(AF46-exterior_study!AF46)/exterior_study!AF46</f>
        <v>-2.5996533795493933E-2</v>
      </c>
      <c r="AK46" s="9">
        <f>(AG46-exterior_study!AG46)/exterior_study!AG46</f>
        <v>-1.8363939899833055E-2</v>
      </c>
      <c r="AL46" s="9">
        <f>(AH46-exterior_study!AH46)/exterior_study!AH46</f>
        <v>-1.7296313154301319E-2</v>
      </c>
      <c r="AM46" s="9">
        <f>(AI46-exterior_study!AI46)/exterior_study!AI46</f>
        <v>-1.6503800217155265E-2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5.5199999999999997E-3</v>
      </c>
      <c r="Q47">
        <v>4.5799999999999999E-3</v>
      </c>
      <c r="R47">
        <v>9.5099999999999994E-3</v>
      </c>
      <c r="S47">
        <v>2.9199999999999999E-3</v>
      </c>
      <c r="T47">
        <v>2.0100000000000001E-3</v>
      </c>
      <c r="U47">
        <v>2.4499999999999999E-3</v>
      </c>
      <c r="V47">
        <v>3.2000000000000002E-3</v>
      </c>
      <c r="W47">
        <v>7.6E-3</v>
      </c>
      <c r="X47">
        <v>7.6E-3</v>
      </c>
      <c r="Y47">
        <v>2.0100000000000001E-3</v>
      </c>
      <c r="Z47">
        <v>2.0100000000000001E-3</v>
      </c>
      <c r="AA47">
        <v>2.0100000000000001E-3</v>
      </c>
      <c r="AB47">
        <v>0.46673091979847492</v>
      </c>
      <c r="AC47">
        <v>4.7829091694514148</v>
      </c>
      <c r="AD47">
        <v>185.47200000000001</v>
      </c>
      <c r="AE47">
        <v>7.0000000000000007E-2</v>
      </c>
      <c r="AF47">
        <v>1613</v>
      </c>
      <c r="AG47">
        <v>3822</v>
      </c>
      <c r="AH47">
        <v>4009</v>
      </c>
      <c r="AI47">
        <v>4205</v>
      </c>
      <c r="AJ47" s="9">
        <f>(AF47-exterior_study!AF47)/exterior_study!AF47</f>
        <v>-2.6554013277006638E-2</v>
      </c>
      <c r="AK47" s="9">
        <f>(AG47-exterior_study!AG47)/exterior_study!AG47</f>
        <v>-1.8237862830721808E-2</v>
      </c>
      <c r="AL47" s="9">
        <f>(AH47-exterior_study!AH47)/exterior_study!AH47</f>
        <v>-1.7401960784313726E-2</v>
      </c>
      <c r="AM47" s="9">
        <f>(AI47-exterior_study!AI47)/exterior_study!AI47</f>
        <v>-1.6604303086997195E-2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5.0200000000000002E-3</v>
      </c>
      <c r="Q48">
        <v>4.1599999999999996E-3</v>
      </c>
      <c r="R48">
        <v>8.6400000000000001E-3</v>
      </c>
      <c r="S48">
        <v>2.66E-3</v>
      </c>
      <c r="T48">
        <v>1.99E-3</v>
      </c>
      <c r="U48">
        <v>2.2300000000000002E-3</v>
      </c>
      <c r="V48">
        <v>2.9299999999999999E-3</v>
      </c>
      <c r="W48">
        <v>6.96E-3</v>
      </c>
      <c r="X48">
        <v>6.96E-3</v>
      </c>
      <c r="Y48">
        <v>1.99E-3</v>
      </c>
      <c r="Z48">
        <v>1.99E-3</v>
      </c>
      <c r="AA48">
        <v>1.99E-3</v>
      </c>
      <c r="AB48">
        <v>0.46609346970467752</v>
      </c>
      <c r="AC48">
        <v>4.6971672065744512</v>
      </c>
      <c r="AD48">
        <v>199.87200000000001</v>
      </c>
      <c r="AE48">
        <v>0.03</v>
      </c>
      <c r="AF48">
        <v>2246</v>
      </c>
      <c r="AG48">
        <v>8413</v>
      </c>
      <c r="AH48">
        <v>8818</v>
      </c>
      <c r="AI48">
        <v>9242</v>
      </c>
      <c r="AJ48" s="9">
        <f>(AF48-exterior_study!AF48)/exterior_study!AF48</f>
        <v>-2.0924149956408022E-2</v>
      </c>
      <c r="AK48" s="9">
        <f>(AG48-exterior_study!AG48)/exterior_study!AG48</f>
        <v>-1.8434255046085639E-2</v>
      </c>
      <c r="AL48" s="9">
        <f>(AH48-exterior_study!AH48)/exterior_study!AH48</f>
        <v>-1.7602495543672013E-2</v>
      </c>
      <c r="AM48" s="9">
        <f>(AI48-exterior_study!AI48)/exterior_study!AI48</f>
        <v>-1.670390467070965E-2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5.0200000000000002E-3</v>
      </c>
      <c r="Q49">
        <v>4.1599999999999996E-3</v>
      </c>
      <c r="R49">
        <v>8.6400000000000001E-3</v>
      </c>
      <c r="S49">
        <v>2.66E-3</v>
      </c>
      <c r="T49">
        <v>1.99E-3</v>
      </c>
      <c r="U49">
        <v>2.2300000000000002E-3</v>
      </c>
      <c r="V49">
        <v>2.9299999999999999E-3</v>
      </c>
      <c r="W49">
        <v>6.96E-3</v>
      </c>
      <c r="X49">
        <v>6.96E-3</v>
      </c>
      <c r="Y49">
        <v>1.99E-3</v>
      </c>
      <c r="Z49">
        <v>1.99E-3</v>
      </c>
      <c r="AA49">
        <v>1.99E-3</v>
      </c>
      <c r="AB49">
        <v>0.46609346970467752</v>
      </c>
      <c r="AC49">
        <v>4.6971672065744512</v>
      </c>
      <c r="AD49">
        <v>199.87200000000001</v>
      </c>
      <c r="AE49">
        <v>3.5000000000000003E-2</v>
      </c>
      <c r="AF49">
        <v>2133</v>
      </c>
      <c r="AG49">
        <v>7211</v>
      </c>
      <c r="AH49">
        <v>7558</v>
      </c>
      <c r="AI49">
        <v>7922</v>
      </c>
      <c r="AJ49" s="9">
        <f>(AF49-exterior_study!AF49)/exterior_study!AF49</f>
        <v>-2.2008253094910592E-2</v>
      </c>
      <c r="AK49" s="9">
        <f>(AG49-exterior_study!AG49)/exterior_study!AG49</f>
        <v>-1.8510956853137334E-2</v>
      </c>
      <c r="AL49" s="9">
        <f>(AH49-exterior_study!AH49)/exterior_study!AH49</f>
        <v>-1.7548420642142206E-2</v>
      </c>
      <c r="AM49" s="9">
        <f>(AI49-exterior_study!AI49)/exterior_study!AI49</f>
        <v>-1.6633565044687191E-2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5.0200000000000002E-3</v>
      </c>
      <c r="Q50">
        <v>4.1599999999999996E-3</v>
      </c>
      <c r="R50">
        <v>8.6400000000000001E-3</v>
      </c>
      <c r="S50">
        <v>2.66E-3</v>
      </c>
      <c r="T50">
        <v>1.99E-3</v>
      </c>
      <c r="U50">
        <v>2.2300000000000002E-3</v>
      </c>
      <c r="V50">
        <v>2.9299999999999999E-3</v>
      </c>
      <c r="W50">
        <v>6.96E-3</v>
      </c>
      <c r="X50">
        <v>6.96E-3</v>
      </c>
      <c r="Y50">
        <v>1.99E-3</v>
      </c>
      <c r="Z50">
        <v>1.99E-3</v>
      </c>
      <c r="AA50">
        <v>1.99E-3</v>
      </c>
      <c r="AB50">
        <v>0.46609346970467752</v>
      </c>
      <c r="AC50">
        <v>4.6971672065744512</v>
      </c>
      <c r="AD50">
        <v>199.87200000000001</v>
      </c>
      <c r="AE50">
        <v>0.04</v>
      </c>
      <c r="AF50">
        <v>2028</v>
      </c>
      <c r="AG50">
        <v>6310</v>
      </c>
      <c r="AH50">
        <v>6613</v>
      </c>
      <c r="AI50">
        <v>6931</v>
      </c>
      <c r="AJ50" s="9">
        <f>(AF50-exterior_study!AF50)/exterior_study!AF50</f>
        <v>-2.2650602409638555E-2</v>
      </c>
      <c r="AK50" s="9">
        <f>(AG50-exterior_study!AG50)/exterior_study!AG50</f>
        <v>-1.8357187305538269E-2</v>
      </c>
      <c r="AL50" s="9">
        <f>(AH50-exterior_study!AH50)/exterior_study!AH50</f>
        <v>-1.7676767676767676E-2</v>
      </c>
      <c r="AM50" s="9">
        <f>(AI50-exterior_study!AI50)/exterior_study!AI50</f>
        <v>-1.6739963115335509E-2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5.0200000000000002E-3</v>
      </c>
      <c r="Q51">
        <v>4.1599999999999996E-3</v>
      </c>
      <c r="R51">
        <v>8.6400000000000001E-3</v>
      </c>
      <c r="S51">
        <v>2.66E-3</v>
      </c>
      <c r="T51">
        <v>1.99E-3</v>
      </c>
      <c r="U51">
        <v>2.2300000000000002E-3</v>
      </c>
      <c r="V51">
        <v>2.9299999999999999E-3</v>
      </c>
      <c r="W51">
        <v>6.96E-3</v>
      </c>
      <c r="X51">
        <v>6.96E-3</v>
      </c>
      <c r="Y51">
        <v>1.99E-3</v>
      </c>
      <c r="Z51">
        <v>1.99E-3</v>
      </c>
      <c r="AA51">
        <v>1.99E-3</v>
      </c>
      <c r="AB51">
        <v>0.46609346970467752</v>
      </c>
      <c r="AC51">
        <v>4.6971672065744512</v>
      </c>
      <c r="AD51">
        <v>199.87200000000001</v>
      </c>
      <c r="AE51">
        <v>4.4999999999999998E-2</v>
      </c>
      <c r="AF51">
        <v>1930</v>
      </c>
      <c r="AG51">
        <v>5608</v>
      </c>
      <c r="AH51">
        <v>5878</v>
      </c>
      <c r="AI51">
        <v>6161</v>
      </c>
      <c r="AJ51" s="9">
        <f>(AF51-exterior_study!AF51)/exterior_study!AF51</f>
        <v>-2.3773394031360646E-2</v>
      </c>
      <c r="AK51" s="9">
        <f>(AG51-exterior_study!AG51)/exterior_study!AG51</f>
        <v>-1.855092754637732E-2</v>
      </c>
      <c r="AL51" s="9">
        <f>(AH51-exterior_study!AH51)/exterior_study!AH51</f>
        <v>-1.7713903743315509E-2</v>
      </c>
      <c r="AM51" s="9">
        <f>(AI51-exterior_study!AI51)/exterior_study!AI51</f>
        <v>-1.6757101819342483E-2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5.0200000000000002E-3</v>
      </c>
      <c r="Q52">
        <v>4.1599999999999996E-3</v>
      </c>
      <c r="R52">
        <v>8.6400000000000001E-3</v>
      </c>
      <c r="S52">
        <v>2.66E-3</v>
      </c>
      <c r="T52">
        <v>1.99E-3</v>
      </c>
      <c r="U52">
        <v>2.2300000000000002E-3</v>
      </c>
      <c r="V52">
        <v>2.9299999999999999E-3</v>
      </c>
      <c r="W52">
        <v>6.96E-3</v>
      </c>
      <c r="X52">
        <v>6.96E-3</v>
      </c>
      <c r="Y52">
        <v>1.99E-3</v>
      </c>
      <c r="Z52">
        <v>1.99E-3</v>
      </c>
      <c r="AA52">
        <v>1.99E-3</v>
      </c>
      <c r="AB52">
        <v>0.46609346970467752</v>
      </c>
      <c r="AC52">
        <v>4.6971672065744512</v>
      </c>
      <c r="AD52">
        <v>199.87200000000001</v>
      </c>
      <c r="AE52">
        <v>0.05</v>
      </c>
      <c r="AF52">
        <v>1839</v>
      </c>
      <c r="AG52">
        <v>5048</v>
      </c>
      <c r="AH52">
        <v>5291</v>
      </c>
      <c r="AI52">
        <v>5545</v>
      </c>
      <c r="AJ52" s="9">
        <f>(AF52-exterior_study!AF52)/exterior_study!AF52</f>
        <v>-2.440318302387268E-2</v>
      </c>
      <c r="AK52" s="9">
        <f>(AG52-exterior_study!AG52)/exterior_study!AG52</f>
        <v>-1.8471709119191132E-2</v>
      </c>
      <c r="AL52" s="9">
        <f>(AH52-exterior_study!AH52)/exterior_study!AH52</f>
        <v>-1.7455896007428039E-2</v>
      </c>
      <c r="AM52" s="9">
        <f>(AI52-exterior_study!AI52)/exterior_study!AI52</f>
        <v>-1.6669622273452738E-2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5.0200000000000002E-3</v>
      </c>
      <c r="Q53">
        <v>4.1599999999999996E-3</v>
      </c>
      <c r="R53">
        <v>8.6400000000000001E-3</v>
      </c>
      <c r="S53">
        <v>2.66E-3</v>
      </c>
      <c r="T53">
        <v>1.99E-3</v>
      </c>
      <c r="U53">
        <v>2.2300000000000002E-3</v>
      </c>
      <c r="V53">
        <v>2.9299999999999999E-3</v>
      </c>
      <c r="W53">
        <v>6.96E-3</v>
      </c>
      <c r="X53">
        <v>6.96E-3</v>
      </c>
      <c r="Y53">
        <v>1.99E-3</v>
      </c>
      <c r="Z53">
        <v>1.99E-3</v>
      </c>
      <c r="AA53">
        <v>1.99E-3</v>
      </c>
      <c r="AB53">
        <v>0.46609346970467752</v>
      </c>
      <c r="AC53">
        <v>4.6971672065744512</v>
      </c>
      <c r="AD53">
        <v>199.87200000000001</v>
      </c>
      <c r="AE53">
        <v>5.5E-2</v>
      </c>
      <c r="AF53">
        <v>1755</v>
      </c>
      <c r="AG53">
        <v>4589</v>
      </c>
      <c r="AH53">
        <v>4810</v>
      </c>
      <c r="AI53">
        <v>5041</v>
      </c>
      <c r="AJ53" s="9">
        <f>(AF53-exterior_study!AF53)/exterior_study!AF53</f>
        <v>-2.5000000000000001E-2</v>
      </c>
      <c r="AK53" s="9">
        <f>(AG53-exterior_study!AG53)/exterior_study!AG53</f>
        <v>-1.8395721925133689E-2</v>
      </c>
      <c r="AL53" s="9">
        <f>(AH53-exterior_study!AH53)/exterior_study!AH53</f>
        <v>-1.7565359477124183E-2</v>
      </c>
      <c r="AM53" s="9">
        <f>(AI53-exterior_study!AI53)/exterior_study!AI53</f>
        <v>-1.6773941876340941E-2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5.0200000000000002E-3</v>
      </c>
      <c r="Q54">
        <v>4.1599999999999996E-3</v>
      </c>
      <c r="R54">
        <v>8.6400000000000001E-3</v>
      </c>
      <c r="S54">
        <v>2.66E-3</v>
      </c>
      <c r="T54">
        <v>1.99E-3</v>
      </c>
      <c r="U54">
        <v>2.2300000000000002E-3</v>
      </c>
      <c r="V54">
        <v>2.9299999999999999E-3</v>
      </c>
      <c r="W54">
        <v>6.96E-3</v>
      </c>
      <c r="X54">
        <v>6.96E-3</v>
      </c>
      <c r="Y54">
        <v>1.99E-3</v>
      </c>
      <c r="Z54">
        <v>1.99E-3</v>
      </c>
      <c r="AA54">
        <v>1.99E-3</v>
      </c>
      <c r="AB54">
        <v>0.46609346970467752</v>
      </c>
      <c r="AC54">
        <v>4.6971672065744512</v>
      </c>
      <c r="AD54">
        <v>199.87200000000001</v>
      </c>
      <c r="AE54">
        <v>0.06</v>
      </c>
      <c r="AF54">
        <v>1676</v>
      </c>
      <c r="AG54">
        <v>4206</v>
      </c>
      <c r="AH54">
        <v>4409</v>
      </c>
      <c r="AI54">
        <v>4621</v>
      </c>
      <c r="AJ54" s="9">
        <f>(AF54-exterior_study!AF54)/exterior_study!AF54</f>
        <v>-2.5581395348837209E-2</v>
      </c>
      <c r="AK54" s="9">
        <f>(AG54-exterior_study!AG54)/exterior_study!AG54</f>
        <v>-1.8665422305179653E-2</v>
      </c>
      <c r="AL54" s="9">
        <f>(AH54-exterior_study!AH54)/exterior_study!AH54</f>
        <v>-1.7602495543672013E-2</v>
      </c>
      <c r="AM54" s="9">
        <f>(AI54-exterior_study!AI54)/exterior_study!AI54</f>
        <v>-1.6808510638297872E-2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5.0200000000000002E-3</v>
      </c>
      <c r="Q55">
        <v>4.1599999999999996E-3</v>
      </c>
      <c r="R55">
        <v>8.6400000000000001E-3</v>
      </c>
      <c r="S55">
        <v>2.66E-3</v>
      </c>
      <c r="T55">
        <v>1.99E-3</v>
      </c>
      <c r="U55">
        <v>2.2300000000000002E-3</v>
      </c>
      <c r="V55">
        <v>2.9299999999999999E-3</v>
      </c>
      <c r="W55">
        <v>6.96E-3</v>
      </c>
      <c r="X55">
        <v>6.96E-3</v>
      </c>
      <c r="Y55">
        <v>1.99E-3</v>
      </c>
      <c r="Z55">
        <v>1.99E-3</v>
      </c>
      <c r="AA55">
        <v>1.99E-3</v>
      </c>
      <c r="AB55">
        <v>0.46609346970467752</v>
      </c>
      <c r="AC55">
        <v>4.6971672065744512</v>
      </c>
      <c r="AD55">
        <v>199.87200000000001</v>
      </c>
      <c r="AE55">
        <v>6.5000000000000002E-2</v>
      </c>
      <c r="AF55">
        <v>1602</v>
      </c>
      <c r="AG55">
        <v>3883</v>
      </c>
      <c r="AH55">
        <v>4070</v>
      </c>
      <c r="AI55">
        <v>4265</v>
      </c>
      <c r="AJ55" s="9">
        <f>(AF55-exterior_study!AF55)/exterior_study!AF55</f>
        <v>-2.6139817629179333E-2</v>
      </c>
      <c r="AK55" s="9">
        <f>(AG55-exterior_study!AG55)/exterior_study!AG55</f>
        <v>-1.8452982810920122E-2</v>
      </c>
      <c r="AL55" s="9">
        <f>(AH55-exterior_study!AH55)/exterior_study!AH55</f>
        <v>-1.7620082066135651E-2</v>
      </c>
      <c r="AM55" s="9">
        <f>(AI55-exterior_study!AI55)/exterior_study!AI55</f>
        <v>-1.6828031350852927E-2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5.0200000000000002E-3</v>
      </c>
      <c r="Q56">
        <v>4.1599999999999996E-3</v>
      </c>
      <c r="R56">
        <v>8.6400000000000001E-3</v>
      </c>
      <c r="S56">
        <v>2.66E-3</v>
      </c>
      <c r="T56">
        <v>1.99E-3</v>
      </c>
      <c r="U56">
        <v>2.2300000000000002E-3</v>
      </c>
      <c r="V56">
        <v>2.9299999999999999E-3</v>
      </c>
      <c r="W56">
        <v>6.96E-3</v>
      </c>
      <c r="X56">
        <v>6.96E-3</v>
      </c>
      <c r="Y56">
        <v>1.99E-3</v>
      </c>
      <c r="Z56">
        <v>1.99E-3</v>
      </c>
      <c r="AA56">
        <v>1.99E-3</v>
      </c>
      <c r="AB56">
        <v>0.46609346970467752</v>
      </c>
      <c r="AC56">
        <v>4.6971672065744512</v>
      </c>
      <c r="AD56">
        <v>199.87200000000001</v>
      </c>
      <c r="AE56">
        <v>7.0000000000000007E-2</v>
      </c>
      <c r="AF56">
        <v>1533</v>
      </c>
      <c r="AG56">
        <v>3605</v>
      </c>
      <c r="AH56">
        <v>3779</v>
      </c>
      <c r="AI56">
        <v>3961</v>
      </c>
      <c r="AJ56" s="9">
        <f>(AF56-exterior_study!AF56)/exterior_study!AF56</f>
        <v>-2.6666666666666668E-2</v>
      </c>
      <c r="AK56" s="9">
        <f>(AG56-exterior_study!AG56)/exterior_study!AG56</f>
        <v>-1.8513476722025593E-2</v>
      </c>
      <c r="AL56" s="9">
        <f>(AH56-exterior_study!AH56)/exterior_study!AH56</f>
        <v>-1.7676111255523784E-2</v>
      </c>
      <c r="AM56" s="9">
        <f>(AI56-exterior_study!AI56)/exterior_study!AI56</f>
        <v>-1.6633565044687191E-2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4.9800000000000001E-3</v>
      </c>
      <c r="Q57">
        <v>4.13E-3</v>
      </c>
      <c r="R57">
        <v>8.5500000000000003E-3</v>
      </c>
      <c r="S57">
        <v>2.63E-3</v>
      </c>
      <c r="T57">
        <v>1.99E-3</v>
      </c>
      <c r="U57">
        <v>2.2100000000000002E-3</v>
      </c>
      <c r="V57">
        <v>2.8999999999999998E-3</v>
      </c>
      <c r="W57">
        <v>6.8900000000000003E-3</v>
      </c>
      <c r="X57">
        <v>6.8900000000000003E-3</v>
      </c>
      <c r="Y57">
        <v>1.99E-3</v>
      </c>
      <c r="Z57">
        <v>1.99E-3</v>
      </c>
      <c r="AA57">
        <v>1.99E-3</v>
      </c>
      <c r="AB57">
        <v>0.46609848991940878</v>
      </c>
      <c r="AC57">
        <v>5.1916338187815771</v>
      </c>
      <c r="AD57">
        <v>199.87200000000001</v>
      </c>
      <c r="AE57">
        <v>0.03</v>
      </c>
      <c r="AF57">
        <v>2008</v>
      </c>
      <c r="AG57">
        <v>7623</v>
      </c>
      <c r="AH57">
        <v>8029</v>
      </c>
      <c r="AI57">
        <v>8457</v>
      </c>
      <c r="AJ57" s="9">
        <f>(AF57-exterior_study!AF57)/exterior_study!AF57</f>
        <v>-2.1919142717973697E-2</v>
      </c>
      <c r="AK57" s="9">
        <f>(AG57-exterior_study!AG57)/exterior_study!AG57</f>
        <v>-1.9549839228295819E-2</v>
      </c>
      <c r="AL57" s="9">
        <f>(AH57-exterior_study!AH57)/exterior_study!AH57</f>
        <v>-1.8579635741351914E-2</v>
      </c>
      <c r="AM57" s="9">
        <f>(AI57-exterior_study!AI57)/exterior_study!AI57</f>
        <v>-1.7541821561338291E-2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4.9800000000000001E-3</v>
      </c>
      <c r="Q58">
        <v>4.13E-3</v>
      </c>
      <c r="R58">
        <v>8.5500000000000003E-3</v>
      </c>
      <c r="S58">
        <v>2.63E-3</v>
      </c>
      <c r="T58">
        <v>1.99E-3</v>
      </c>
      <c r="U58">
        <v>2.2100000000000002E-3</v>
      </c>
      <c r="V58">
        <v>2.8999999999999998E-3</v>
      </c>
      <c r="W58">
        <v>6.8900000000000003E-3</v>
      </c>
      <c r="X58">
        <v>6.8900000000000003E-3</v>
      </c>
      <c r="Y58">
        <v>1.99E-3</v>
      </c>
      <c r="Z58">
        <v>1.99E-3</v>
      </c>
      <c r="AA58">
        <v>1.99E-3</v>
      </c>
      <c r="AB58">
        <v>0.46609848991940878</v>
      </c>
      <c r="AC58">
        <v>5.1916338187815771</v>
      </c>
      <c r="AD58">
        <v>199.87200000000001</v>
      </c>
      <c r="AE58">
        <v>3.5000000000000003E-2</v>
      </c>
      <c r="AF58">
        <v>1899</v>
      </c>
      <c r="AG58">
        <v>6534</v>
      </c>
      <c r="AH58">
        <v>6882</v>
      </c>
      <c r="AI58">
        <v>7249</v>
      </c>
      <c r="AJ58" s="9">
        <f>(AF58-exterior_study!AF58)/exterior_study!AF58</f>
        <v>-2.2645393721049924E-2</v>
      </c>
      <c r="AK58" s="9">
        <f>(AG58-exterior_study!AG58)/exterior_study!AG58</f>
        <v>-1.9507803121248498E-2</v>
      </c>
      <c r="AL58" s="9">
        <f>(AH58-exterior_study!AH58)/exterior_study!AH58</f>
        <v>-1.8539646320593267E-2</v>
      </c>
      <c r="AM58" s="9">
        <f>(AI58-exterior_study!AI58)/exterior_study!AI58</f>
        <v>-1.7484413120086743E-2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4.9800000000000001E-3</v>
      </c>
      <c r="Q59">
        <v>4.13E-3</v>
      </c>
      <c r="R59">
        <v>8.5500000000000003E-3</v>
      </c>
      <c r="S59">
        <v>2.63E-3</v>
      </c>
      <c r="T59">
        <v>1.99E-3</v>
      </c>
      <c r="U59">
        <v>2.2100000000000002E-3</v>
      </c>
      <c r="V59">
        <v>2.8999999999999998E-3</v>
      </c>
      <c r="W59">
        <v>6.8900000000000003E-3</v>
      </c>
      <c r="X59">
        <v>6.8900000000000003E-3</v>
      </c>
      <c r="Y59">
        <v>1.99E-3</v>
      </c>
      <c r="Z59">
        <v>1.99E-3</v>
      </c>
      <c r="AA59">
        <v>1.99E-3</v>
      </c>
      <c r="AB59">
        <v>0.46609848991940878</v>
      </c>
      <c r="AC59">
        <v>5.1916338187815771</v>
      </c>
      <c r="AD59">
        <v>199.87200000000001</v>
      </c>
      <c r="AE59">
        <v>0.04</v>
      </c>
      <c r="AF59">
        <v>1798</v>
      </c>
      <c r="AG59">
        <v>5717</v>
      </c>
      <c r="AH59">
        <v>6022</v>
      </c>
      <c r="AI59">
        <v>6343</v>
      </c>
      <c r="AJ59" s="9">
        <f>(AF59-exterior_study!AF59)/exterior_study!AF59</f>
        <v>-2.3356871265616513E-2</v>
      </c>
      <c r="AK59" s="9">
        <f>(AG59-exterior_study!AG59)/exterior_study!AG59</f>
        <v>-1.9550677413822673E-2</v>
      </c>
      <c r="AL59" s="9">
        <f>(AH59-exterior_study!AH59)/exterior_study!AH59</f>
        <v>-1.8578878748370272E-2</v>
      </c>
      <c r="AM59" s="9">
        <f>(AI59-exterior_study!AI59)/exterior_study!AI59</f>
        <v>-1.7503097893432466E-2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4.9800000000000001E-3</v>
      </c>
      <c r="Q60">
        <v>4.13E-3</v>
      </c>
      <c r="R60">
        <v>8.5500000000000003E-3</v>
      </c>
      <c r="S60">
        <v>2.63E-3</v>
      </c>
      <c r="T60">
        <v>1.99E-3</v>
      </c>
      <c r="U60">
        <v>2.2100000000000002E-3</v>
      </c>
      <c r="V60">
        <v>2.8999999999999998E-3</v>
      </c>
      <c r="W60">
        <v>6.8900000000000003E-3</v>
      </c>
      <c r="X60">
        <v>6.8900000000000003E-3</v>
      </c>
      <c r="Y60">
        <v>1.99E-3</v>
      </c>
      <c r="Z60">
        <v>1.99E-3</v>
      </c>
      <c r="AA60">
        <v>1.99E-3</v>
      </c>
      <c r="AB60">
        <v>0.46609848991940878</v>
      </c>
      <c r="AC60">
        <v>5.1916338187815771</v>
      </c>
      <c r="AD60">
        <v>199.87200000000001</v>
      </c>
      <c r="AE60">
        <v>4.4999999999999998E-2</v>
      </c>
      <c r="AF60">
        <v>1704</v>
      </c>
      <c r="AG60">
        <v>5082</v>
      </c>
      <c r="AH60">
        <v>5353</v>
      </c>
      <c r="AI60">
        <v>5638</v>
      </c>
      <c r="AJ60" s="9">
        <f>(AF60-exterior_study!AF60)/exterior_study!AF60</f>
        <v>-2.4613623354321695E-2</v>
      </c>
      <c r="AK60" s="9">
        <f>(AG60-exterior_study!AG60)/exterior_study!AG60</f>
        <v>-1.9486783715994598E-2</v>
      </c>
      <c r="AL60" s="9">
        <f>(AH60-exterior_study!AH60)/exterior_study!AH60</f>
        <v>-1.8518518518518517E-2</v>
      </c>
      <c r="AM60" s="9">
        <f>(AI60-exterior_study!AI60)/exterior_study!AI60</f>
        <v>-1.7598884823139919E-2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4.9800000000000001E-3</v>
      </c>
      <c r="Q61">
        <v>4.13E-3</v>
      </c>
      <c r="R61">
        <v>8.5500000000000003E-3</v>
      </c>
      <c r="S61">
        <v>2.63E-3</v>
      </c>
      <c r="T61">
        <v>1.99E-3</v>
      </c>
      <c r="U61">
        <v>2.2100000000000002E-3</v>
      </c>
      <c r="V61">
        <v>2.8999999999999998E-3</v>
      </c>
      <c r="W61">
        <v>6.8900000000000003E-3</v>
      </c>
      <c r="X61">
        <v>6.8900000000000003E-3</v>
      </c>
      <c r="Y61">
        <v>1.99E-3</v>
      </c>
      <c r="Z61">
        <v>1.99E-3</v>
      </c>
      <c r="AA61">
        <v>1.99E-3</v>
      </c>
      <c r="AB61">
        <v>0.46609848991940878</v>
      </c>
      <c r="AC61">
        <v>5.1916338187815771</v>
      </c>
      <c r="AD61">
        <v>199.87200000000001</v>
      </c>
      <c r="AE61">
        <v>0.05</v>
      </c>
      <c r="AF61">
        <v>1618</v>
      </c>
      <c r="AG61">
        <v>4574</v>
      </c>
      <c r="AH61">
        <v>4817</v>
      </c>
      <c r="AI61">
        <v>5074</v>
      </c>
      <c r="AJ61" s="9">
        <f>(AF61-exterior_study!AF61)/exterior_study!AF61</f>
        <v>-2.4713682941531041E-2</v>
      </c>
      <c r="AK61" s="9">
        <f>(AG61-exterior_study!AG61)/exterior_study!AG61</f>
        <v>-1.9506966773847802E-2</v>
      </c>
      <c r="AL61" s="9">
        <f>(AH61-exterior_study!AH61)/exterior_study!AH61</f>
        <v>-1.8541157294213528E-2</v>
      </c>
      <c r="AM61" s="9">
        <f>(AI61-exterior_study!AI61)/exterior_study!AI61</f>
        <v>-1.7618586640851887E-2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4.9800000000000001E-3</v>
      </c>
      <c r="Q62">
        <v>4.13E-3</v>
      </c>
      <c r="R62">
        <v>8.5500000000000003E-3</v>
      </c>
      <c r="S62">
        <v>2.63E-3</v>
      </c>
      <c r="T62">
        <v>1.99E-3</v>
      </c>
      <c r="U62">
        <v>2.2100000000000002E-3</v>
      </c>
      <c r="V62">
        <v>2.8999999999999998E-3</v>
      </c>
      <c r="W62">
        <v>6.8900000000000003E-3</v>
      </c>
      <c r="X62">
        <v>6.8900000000000003E-3</v>
      </c>
      <c r="Y62">
        <v>1.99E-3</v>
      </c>
      <c r="Z62">
        <v>1.99E-3</v>
      </c>
      <c r="AA62">
        <v>1.99E-3</v>
      </c>
      <c r="AB62">
        <v>0.46609848991940878</v>
      </c>
      <c r="AC62">
        <v>5.1916338187815771</v>
      </c>
      <c r="AD62">
        <v>199.87200000000001</v>
      </c>
      <c r="AE62">
        <v>5.5E-2</v>
      </c>
      <c r="AF62">
        <v>1538</v>
      </c>
      <c r="AG62">
        <v>4158</v>
      </c>
      <c r="AH62">
        <v>4379</v>
      </c>
      <c r="AI62">
        <v>4613</v>
      </c>
      <c r="AJ62" s="9">
        <f>(AF62-exterior_study!AF62)/exterior_study!AF62</f>
        <v>-2.5348542458808618E-2</v>
      </c>
      <c r="AK62" s="9">
        <f>(AG62-exterior_study!AG62)/exterior_study!AG62</f>
        <v>-1.957085593020514E-2</v>
      </c>
      <c r="AL62" s="9">
        <f>(AH62-exterior_study!AH62)/exterior_study!AH62</f>
        <v>-1.8601523980277902E-2</v>
      </c>
      <c r="AM62" s="9">
        <f>(AI62-exterior_study!AI62)/exterior_study!AI62</f>
        <v>-1.7465388711395101E-2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4.9800000000000001E-3</v>
      </c>
      <c r="Q63">
        <v>4.13E-3</v>
      </c>
      <c r="R63">
        <v>8.5500000000000003E-3</v>
      </c>
      <c r="S63">
        <v>2.63E-3</v>
      </c>
      <c r="T63">
        <v>1.99E-3</v>
      </c>
      <c r="U63">
        <v>2.2100000000000002E-3</v>
      </c>
      <c r="V63">
        <v>2.8999999999999998E-3</v>
      </c>
      <c r="W63">
        <v>6.8900000000000003E-3</v>
      </c>
      <c r="X63">
        <v>6.8900000000000003E-3</v>
      </c>
      <c r="Y63">
        <v>1.99E-3</v>
      </c>
      <c r="Z63">
        <v>1.99E-3</v>
      </c>
      <c r="AA63">
        <v>1.99E-3</v>
      </c>
      <c r="AB63">
        <v>0.46609848991940878</v>
      </c>
      <c r="AC63">
        <v>5.1916338187815771</v>
      </c>
      <c r="AD63">
        <v>199.87200000000001</v>
      </c>
      <c r="AE63">
        <v>0.06</v>
      </c>
      <c r="AF63">
        <v>1463</v>
      </c>
      <c r="AG63">
        <v>3811</v>
      </c>
      <c r="AH63">
        <v>4014</v>
      </c>
      <c r="AI63">
        <v>4228</v>
      </c>
      <c r="AJ63" s="9">
        <f>(AF63-exterior_study!AF63)/exterior_study!AF63</f>
        <v>-2.6613439787092481E-2</v>
      </c>
      <c r="AK63" s="9">
        <f>(AG63-exterior_study!AG63)/exterior_study!AG63</f>
        <v>-1.9552354000514537E-2</v>
      </c>
      <c r="AL63" s="9">
        <f>(AH63-exterior_study!AH63)/exterior_study!AH63</f>
        <v>-1.8581907090464547E-2</v>
      </c>
      <c r="AM63" s="9">
        <f>(AI63-exterior_study!AI63)/exterior_study!AI63</f>
        <v>-1.7657992565055763E-2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4.9800000000000001E-3</v>
      </c>
      <c r="Q64">
        <v>4.13E-3</v>
      </c>
      <c r="R64">
        <v>8.5500000000000003E-3</v>
      </c>
      <c r="S64">
        <v>2.63E-3</v>
      </c>
      <c r="T64">
        <v>1.99E-3</v>
      </c>
      <c r="U64">
        <v>2.2100000000000002E-3</v>
      </c>
      <c r="V64">
        <v>2.8999999999999998E-3</v>
      </c>
      <c r="W64">
        <v>6.8900000000000003E-3</v>
      </c>
      <c r="X64">
        <v>6.8900000000000003E-3</v>
      </c>
      <c r="Y64">
        <v>1.99E-3</v>
      </c>
      <c r="Z64">
        <v>1.99E-3</v>
      </c>
      <c r="AA64">
        <v>1.99E-3</v>
      </c>
      <c r="AB64">
        <v>0.46609848991940878</v>
      </c>
      <c r="AC64">
        <v>5.1916338187815771</v>
      </c>
      <c r="AD64">
        <v>199.87200000000001</v>
      </c>
      <c r="AE64">
        <v>6.5000000000000002E-2</v>
      </c>
      <c r="AF64">
        <v>1394</v>
      </c>
      <c r="AG64">
        <v>3518</v>
      </c>
      <c r="AH64">
        <v>3706</v>
      </c>
      <c r="AI64">
        <v>3903</v>
      </c>
      <c r="AJ64" s="9">
        <f>(AF64-exterior_study!AF64)/exterior_study!AF64</f>
        <v>-2.7215631542219121E-2</v>
      </c>
      <c r="AK64" s="9">
        <f>(AG64-exterior_study!AG64)/exterior_study!AG64</f>
        <v>-1.950947603121516E-2</v>
      </c>
      <c r="AL64" s="9">
        <f>(AH64-exterior_study!AH64)/exterior_study!AH64</f>
        <v>-1.8538135593220338E-2</v>
      </c>
      <c r="AM64" s="9">
        <f>(AI64-exterior_study!AI64)/exterior_study!AI64</f>
        <v>-1.7618927762396173E-2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4.9800000000000001E-3</v>
      </c>
      <c r="Q65">
        <v>4.13E-3</v>
      </c>
      <c r="R65">
        <v>8.5500000000000003E-3</v>
      </c>
      <c r="S65">
        <v>2.63E-3</v>
      </c>
      <c r="T65">
        <v>1.99E-3</v>
      </c>
      <c r="U65">
        <v>2.2100000000000002E-3</v>
      </c>
      <c r="V65">
        <v>2.8999999999999998E-3</v>
      </c>
      <c r="W65">
        <v>6.8900000000000003E-3</v>
      </c>
      <c r="X65">
        <v>6.8900000000000003E-3</v>
      </c>
      <c r="Y65">
        <v>1.99E-3</v>
      </c>
      <c r="Z65">
        <v>1.99E-3</v>
      </c>
      <c r="AA65">
        <v>1.99E-3</v>
      </c>
      <c r="AB65">
        <v>0.46609848991940878</v>
      </c>
      <c r="AC65">
        <v>5.1916338187815771</v>
      </c>
      <c r="AD65">
        <v>199.87200000000001</v>
      </c>
      <c r="AE65">
        <v>7.0000000000000007E-2</v>
      </c>
      <c r="AF65">
        <v>1330</v>
      </c>
      <c r="AG65">
        <v>3267</v>
      </c>
      <c r="AH65">
        <v>3441</v>
      </c>
      <c r="AI65">
        <v>3624</v>
      </c>
      <c r="AJ65" s="9">
        <f>(AF65-exterior_study!AF65)/exterior_study!AF65</f>
        <v>-2.7777777777777776E-2</v>
      </c>
      <c r="AK65" s="9">
        <f>(AG65-exterior_study!AG65)/exterior_study!AG65</f>
        <v>-1.9507803121248498E-2</v>
      </c>
      <c r="AL65" s="9">
        <f>(AH65-exterior_study!AH65)/exterior_study!AH65</f>
        <v>-1.8539646320593267E-2</v>
      </c>
      <c r="AM65" s="9">
        <f>(AI65-exterior_study!AI65)/exterior_study!AI65</f>
        <v>-1.7619951206288967E-2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4.9399999999999999E-3</v>
      </c>
      <c r="Q66">
        <v>4.0899999999999999E-3</v>
      </c>
      <c r="R66">
        <v>8.4600000000000005E-3</v>
      </c>
      <c r="S66">
        <v>2.6099999999999999E-3</v>
      </c>
      <c r="T66">
        <v>1.99E-3</v>
      </c>
      <c r="U66">
        <v>2.1900000000000001E-3</v>
      </c>
      <c r="V66">
        <v>2.8800000000000002E-3</v>
      </c>
      <c r="W66">
        <v>6.7999999999999996E-3</v>
      </c>
      <c r="X66">
        <v>6.7999999999999996E-3</v>
      </c>
      <c r="Y66">
        <v>1.99E-3</v>
      </c>
      <c r="Z66">
        <v>1.99E-3</v>
      </c>
      <c r="AA66">
        <v>1.99E-3</v>
      </c>
      <c r="AB66">
        <v>0.46632908511606741</v>
      </c>
      <c r="AC66">
        <v>5.1929179012383901</v>
      </c>
      <c r="AD66">
        <v>199.87200000000001</v>
      </c>
      <c r="AE66">
        <v>0.03</v>
      </c>
      <c r="AF66">
        <v>2008</v>
      </c>
      <c r="AG66">
        <v>7623</v>
      </c>
      <c r="AH66">
        <v>8029</v>
      </c>
      <c r="AI66">
        <v>8457</v>
      </c>
      <c r="AJ66" s="9">
        <f>(AF66-exterior_study!AF66)/exterior_study!AF66</f>
        <v>-2.1919142717973697E-2</v>
      </c>
      <c r="AK66" s="9">
        <f>(AG66-exterior_study!AG66)/exterior_study!AG66</f>
        <v>-1.9549839228295819E-2</v>
      </c>
      <c r="AL66" s="9">
        <f>(AH66-exterior_study!AH66)/exterior_study!AH66</f>
        <v>-1.8579635741351914E-2</v>
      </c>
      <c r="AM66" s="9">
        <f>(AI66-exterior_study!AI66)/exterior_study!AI66</f>
        <v>-1.7541821561338291E-2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4.9399999999999999E-3</v>
      </c>
      <c r="Q67">
        <v>4.0899999999999999E-3</v>
      </c>
      <c r="R67">
        <v>8.4600000000000005E-3</v>
      </c>
      <c r="S67">
        <v>2.6099999999999999E-3</v>
      </c>
      <c r="T67">
        <v>1.99E-3</v>
      </c>
      <c r="U67">
        <v>2.1900000000000001E-3</v>
      </c>
      <c r="V67">
        <v>2.8800000000000002E-3</v>
      </c>
      <c r="W67">
        <v>6.7999999999999996E-3</v>
      </c>
      <c r="X67">
        <v>6.7999999999999996E-3</v>
      </c>
      <c r="Y67">
        <v>1.99E-3</v>
      </c>
      <c r="Z67">
        <v>1.99E-3</v>
      </c>
      <c r="AA67">
        <v>1.99E-3</v>
      </c>
      <c r="AB67">
        <v>0.46632908511606741</v>
      </c>
      <c r="AC67">
        <v>5.1929179012383901</v>
      </c>
      <c r="AD67">
        <v>199.87200000000001</v>
      </c>
      <c r="AE67">
        <v>3.5000000000000003E-2</v>
      </c>
      <c r="AF67">
        <v>1899</v>
      </c>
      <c r="AG67">
        <v>6534</v>
      </c>
      <c r="AH67">
        <v>6882</v>
      </c>
      <c r="AI67">
        <v>7249</v>
      </c>
      <c r="AJ67" s="9">
        <f>(AF67-exterior_study!AF67)/exterior_study!AF67</f>
        <v>-2.2645393721049924E-2</v>
      </c>
      <c r="AK67" s="9">
        <f>(AG67-exterior_study!AG67)/exterior_study!AG67</f>
        <v>-1.9507803121248498E-2</v>
      </c>
      <c r="AL67" s="9">
        <f>(AH67-exterior_study!AH67)/exterior_study!AH67</f>
        <v>-1.8539646320593267E-2</v>
      </c>
      <c r="AM67" s="9">
        <f>(AI67-exterior_study!AI67)/exterior_study!AI67</f>
        <v>-1.7484413120086743E-2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4.9399999999999999E-3</v>
      </c>
      <c r="Q68">
        <v>4.0899999999999999E-3</v>
      </c>
      <c r="R68">
        <v>8.4600000000000005E-3</v>
      </c>
      <c r="S68">
        <v>2.6099999999999999E-3</v>
      </c>
      <c r="T68">
        <v>1.99E-3</v>
      </c>
      <c r="U68">
        <v>2.1900000000000001E-3</v>
      </c>
      <c r="V68">
        <v>2.8800000000000002E-3</v>
      </c>
      <c r="W68">
        <v>6.7999999999999996E-3</v>
      </c>
      <c r="X68">
        <v>6.7999999999999996E-3</v>
      </c>
      <c r="Y68">
        <v>1.99E-3</v>
      </c>
      <c r="Z68">
        <v>1.99E-3</v>
      </c>
      <c r="AA68">
        <v>1.99E-3</v>
      </c>
      <c r="AB68">
        <v>0.46632908511606741</v>
      </c>
      <c r="AC68">
        <v>5.1929179012383901</v>
      </c>
      <c r="AD68">
        <v>199.87200000000001</v>
      </c>
      <c r="AE68">
        <v>0.04</v>
      </c>
      <c r="AF68">
        <v>1798</v>
      </c>
      <c r="AG68">
        <v>5717</v>
      </c>
      <c r="AH68">
        <v>6022</v>
      </c>
      <c r="AI68">
        <v>6343</v>
      </c>
      <c r="AJ68" s="9">
        <f>(AF68-exterior_study!AF68)/exterior_study!AF68</f>
        <v>-2.3356871265616513E-2</v>
      </c>
      <c r="AK68" s="9">
        <f>(AG68-exterior_study!AG68)/exterior_study!AG68</f>
        <v>-1.9550677413822673E-2</v>
      </c>
      <c r="AL68" s="9">
        <f>(AH68-exterior_study!AH68)/exterior_study!AH68</f>
        <v>-1.8578878748370272E-2</v>
      </c>
      <c r="AM68" s="9">
        <f>(AI68-exterior_study!AI68)/exterior_study!AI68</f>
        <v>-1.7503097893432466E-2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4.9399999999999999E-3</v>
      </c>
      <c r="Q69">
        <v>4.0899999999999999E-3</v>
      </c>
      <c r="R69">
        <v>8.4600000000000005E-3</v>
      </c>
      <c r="S69">
        <v>2.6099999999999999E-3</v>
      </c>
      <c r="T69">
        <v>1.99E-3</v>
      </c>
      <c r="U69">
        <v>2.1900000000000001E-3</v>
      </c>
      <c r="V69">
        <v>2.8800000000000002E-3</v>
      </c>
      <c r="W69">
        <v>6.7999999999999996E-3</v>
      </c>
      <c r="X69">
        <v>6.7999999999999996E-3</v>
      </c>
      <c r="Y69">
        <v>1.99E-3</v>
      </c>
      <c r="Z69">
        <v>1.99E-3</v>
      </c>
      <c r="AA69">
        <v>1.99E-3</v>
      </c>
      <c r="AB69">
        <v>0.46632908511606741</v>
      </c>
      <c r="AC69">
        <v>5.1929179012383901</v>
      </c>
      <c r="AD69">
        <v>199.87200000000001</v>
      </c>
      <c r="AE69">
        <v>4.4999999999999998E-2</v>
      </c>
      <c r="AF69">
        <v>1704</v>
      </c>
      <c r="AG69">
        <v>5082</v>
      </c>
      <c r="AH69">
        <v>5353</v>
      </c>
      <c r="AI69">
        <v>5638</v>
      </c>
      <c r="AJ69" s="9">
        <f>(AF69-exterior_study!AF69)/exterior_study!AF69</f>
        <v>-2.4613623354321695E-2</v>
      </c>
      <c r="AK69" s="9">
        <f>(AG69-exterior_study!AG69)/exterior_study!AG69</f>
        <v>-1.9486783715994598E-2</v>
      </c>
      <c r="AL69" s="9">
        <f>(AH69-exterior_study!AH69)/exterior_study!AH69</f>
        <v>-1.8518518518518517E-2</v>
      </c>
      <c r="AM69" s="9">
        <f>(AI69-exterior_study!AI69)/exterior_study!AI69</f>
        <v>-1.7598884823139919E-2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4.9399999999999999E-3</v>
      </c>
      <c r="Q70">
        <v>4.0899999999999999E-3</v>
      </c>
      <c r="R70">
        <v>8.4600000000000005E-3</v>
      </c>
      <c r="S70">
        <v>2.6099999999999999E-3</v>
      </c>
      <c r="T70">
        <v>1.99E-3</v>
      </c>
      <c r="U70">
        <v>2.1900000000000001E-3</v>
      </c>
      <c r="V70">
        <v>2.8800000000000002E-3</v>
      </c>
      <c r="W70">
        <v>6.7999999999999996E-3</v>
      </c>
      <c r="X70">
        <v>6.7999999999999996E-3</v>
      </c>
      <c r="Y70">
        <v>1.99E-3</v>
      </c>
      <c r="Z70">
        <v>1.99E-3</v>
      </c>
      <c r="AA70">
        <v>1.99E-3</v>
      </c>
      <c r="AB70">
        <v>0.46632908511606741</v>
      </c>
      <c r="AC70">
        <v>5.1929179012383901</v>
      </c>
      <c r="AD70">
        <v>199.87200000000001</v>
      </c>
      <c r="AE70">
        <v>0.05</v>
      </c>
      <c r="AF70">
        <v>1618</v>
      </c>
      <c r="AG70">
        <v>4574</v>
      </c>
      <c r="AH70">
        <v>4817</v>
      </c>
      <c r="AI70">
        <v>5074</v>
      </c>
      <c r="AJ70" s="9">
        <f>(AF70-exterior_study!AF70)/exterior_study!AF70</f>
        <v>-2.4713682941531041E-2</v>
      </c>
      <c r="AK70" s="9">
        <f>(AG70-exterior_study!AG70)/exterior_study!AG70</f>
        <v>-1.9506966773847802E-2</v>
      </c>
      <c r="AL70" s="9">
        <f>(AH70-exterior_study!AH70)/exterior_study!AH70</f>
        <v>-1.8541157294213528E-2</v>
      </c>
      <c r="AM70" s="9">
        <f>(AI70-exterior_study!AI70)/exterior_study!AI70</f>
        <v>-1.7618586640851887E-2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4.9399999999999999E-3</v>
      </c>
      <c r="Q71">
        <v>4.0899999999999999E-3</v>
      </c>
      <c r="R71">
        <v>8.4600000000000005E-3</v>
      </c>
      <c r="S71">
        <v>2.6099999999999999E-3</v>
      </c>
      <c r="T71">
        <v>1.99E-3</v>
      </c>
      <c r="U71">
        <v>2.1900000000000001E-3</v>
      </c>
      <c r="V71">
        <v>2.8800000000000002E-3</v>
      </c>
      <c r="W71">
        <v>6.7999999999999996E-3</v>
      </c>
      <c r="X71">
        <v>6.7999999999999996E-3</v>
      </c>
      <c r="Y71">
        <v>1.99E-3</v>
      </c>
      <c r="Z71">
        <v>1.99E-3</v>
      </c>
      <c r="AA71">
        <v>1.99E-3</v>
      </c>
      <c r="AB71">
        <v>0.46632908511606741</v>
      </c>
      <c r="AC71">
        <v>5.1929179012383901</v>
      </c>
      <c r="AD71">
        <v>199.87200000000001</v>
      </c>
      <c r="AE71">
        <v>5.5E-2</v>
      </c>
      <c r="AF71">
        <v>1538</v>
      </c>
      <c r="AG71">
        <v>4158</v>
      </c>
      <c r="AH71">
        <v>4379</v>
      </c>
      <c r="AI71">
        <v>4613</v>
      </c>
      <c r="AJ71" s="9">
        <f>(AF71-exterior_study!AF71)/exterior_study!AF71</f>
        <v>-2.5348542458808618E-2</v>
      </c>
      <c r="AK71" s="9">
        <f>(AG71-exterior_study!AG71)/exterior_study!AG71</f>
        <v>-1.957085593020514E-2</v>
      </c>
      <c r="AL71" s="9">
        <f>(AH71-exterior_study!AH71)/exterior_study!AH71</f>
        <v>-1.8601523980277902E-2</v>
      </c>
      <c r="AM71" s="9">
        <f>(AI71-exterior_study!AI71)/exterior_study!AI71</f>
        <v>-1.7465388711395101E-2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4.9399999999999999E-3</v>
      </c>
      <c r="Q72">
        <v>4.0899999999999999E-3</v>
      </c>
      <c r="R72">
        <v>8.4600000000000005E-3</v>
      </c>
      <c r="S72">
        <v>2.6099999999999999E-3</v>
      </c>
      <c r="T72">
        <v>1.99E-3</v>
      </c>
      <c r="U72">
        <v>2.1900000000000001E-3</v>
      </c>
      <c r="V72">
        <v>2.8800000000000002E-3</v>
      </c>
      <c r="W72">
        <v>6.7999999999999996E-3</v>
      </c>
      <c r="X72">
        <v>6.7999999999999996E-3</v>
      </c>
      <c r="Y72">
        <v>1.99E-3</v>
      </c>
      <c r="Z72">
        <v>1.99E-3</v>
      </c>
      <c r="AA72">
        <v>1.99E-3</v>
      </c>
      <c r="AB72">
        <v>0.46632908511606741</v>
      </c>
      <c r="AC72">
        <v>5.1929179012383901</v>
      </c>
      <c r="AD72">
        <v>199.87200000000001</v>
      </c>
      <c r="AE72">
        <v>0.06</v>
      </c>
      <c r="AF72">
        <v>1463</v>
      </c>
      <c r="AG72">
        <v>3811</v>
      </c>
      <c r="AH72">
        <v>4014</v>
      </c>
      <c r="AI72">
        <v>4228</v>
      </c>
      <c r="AJ72" s="9">
        <f>(AF72-exterior_study!AF72)/exterior_study!AF72</f>
        <v>-2.6613439787092481E-2</v>
      </c>
      <c r="AK72" s="9">
        <f>(AG72-exterior_study!AG72)/exterior_study!AG72</f>
        <v>-1.9552354000514537E-2</v>
      </c>
      <c r="AL72" s="9">
        <f>(AH72-exterior_study!AH72)/exterior_study!AH72</f>
        <v>-1.8581907090464547E-2</v>
      </c>
      <c r="AM72" s="9">
        <f>(AI72-exterior_study!AI72)/exterior_study!AI72</f>
        <v>-1.7657992565055763E-2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4.9399999999999999E-3</v>
      </c>
      <c r="Q73">
        <v>4.0899999999999999E-3</v>
      </c>
      <c r="R73">
        <v>8.4600000000000005E-3</v>
      </c>
      <c r="S73">
        <v>2.6099999999999999E-3</v>
      </c>
      <c r="T73">
        <v>1.99E-3</v>
      </c>
      <c r="U73">
        <v>2.1900000000000001E-3</v>
      </c>
      <c r="V73">
        <v>2.8800000000000002E-3</v>
      </c>
      <c r="W73">
        <v>6.7999999999999996E-3</v>
      </c>
      <c r="X73">
        <v>6.7999999999999996E-3</v>
      </c>
      <c r="Y73">
        <v>1.99E-3</v>
      </c>
      <c r="Z73">
        <v>1.99E-3</v>
      </c>
      <c r="AA73">
        <v>1.99E-3</v>
      </c>
      <c r="AB73">
        <v>0.46632908511606741</v>
      </c>
      <c r="AC73">
        <v>5.1929179012383901</v>
      </c>
      <c r="AD73">
        <v>199.87200000000001</v>
      </c>
      <c r="AE73">
        <v>6.5000000000000002E-2</v>
      </c>
      <c r="AF73">
        <v>1394</v>
      </c>
      <c r="AG73">
        <v>3518</v>
      </c>
      <c r="AH73">
        <v>3706</v>
      </c>
      <c r="AI73">
        <v>3903</v>
      </c>
      <c r="AJ73" s="9">
        <f>(AF73-exterior_study!AF73)/exterior_study!AF73</f>
        <v>-2.7215631542219121E-2</v>
      </c>
      <c r="AK73" s="9">
        <f>(AG73-exterior_study!AG73)/exterior_study!AG73</f>
        <v>-1.950947603121516E-2</v>
      </c>
      <c r="AL73" s="9">
        <f>(AH73-exterior_study!AH73)/exterior_study!AH73</f>
        <v>-1.8538135593220338E-2</v>
      </c>
      <c r="AM73" s="9">
        <f>(AI73-exterior_study!AI73)/exterior_study!AI73</f>
        <v>-1.7618927762396173E-2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4.9399999999999999E-3</v>
      </c>
      <c r="Q74">
        <v>4.0899999999999999E-3</v>
      </c>
      <c r="R74">
        <v>8.4600000000000005E-3</v>
      </c>
      <c r="S74">
        <v>2.6099999999999999E-3</v>
      </c>
      <c r="T74">
        <v>1.99E-3</v>
      </c>
      <c r="U74">
        <v>2.1900000000000001E-3</v>
      </c>
      <c r="V74">
        <v>2.8800000000000002E-3</v>
      </c>
      <c r="W74">
        <v>6.7999999999999996E-3</v>
      </c>
      <c r="X74">
        <v>6.7999999999999996E-3</v>
      </c>
      <c r="Y74">
        <v>1.99E-3</v>
      </c>
      <c r="Z74">
        <v>1.99E-3</v>
      </c>
      <c r="AA74">
        <v>1.99E-3</v>
      </c>
      <c r="AB74">
        <v>0.46632908511606741</v>
      </c>
      <c r="AC74">
        <v>5.1929179012383901</v>
      </c>
      <c r="AD74">
        <v>199.87200000000001</v>
      </c>
      <c r="AE74">
        <v>7.0000000000000007E-2</v>
      </c>
      <c r="AF74">
        <v>1330</v>
      </c>
      <c r="AG74">
        <v>3267</v>
      </c>
      <c r="AH74">
        <v>3441</v>
      </c>
      <c r="AI74">
        <v>3624</v>
      </c>
      <c r="AJ74" s="9">
        <f>(AF74-exterior_study!AF74)/exterior_study!AF74</f>
        <v>-2.7777777777777776E-2</v>
      </c>
      <c r="AK74" s="9">
        <f>(AG74-exterior_study!AG74)/exterior_study!AG74</f>
        <v>-1.9507803121248498E-2</v>
      </c>
      <c r="AL74" s="9">
        <f>(AH74-exterior_study!AH74)/exterior_study!AH74</f>
        <v>-1.8539646320593267E-2</v>
      </c>
      <c r="AM74" s="9">
        <f>(AI74-exterior_study!AI74)/exterior_study!AI74</f>
        <v>-1.7619951206288967E-2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4.8700000000000002E-3</v>
      </c>
      <c r="Q75">
        <v>4.0499999999999998E-3</v>
      </c>
      <c r="R75">
        <v>8.3800000000000003E-3</v>
      </c>
      <c r="S75">
        <v>2.5799999999999998E-3</v>
      </c>
      <c r="T75">
        <v>1.99E-3</v>
      </c>
      <c r="U75">
        <v>2.1700000000000001E-3</v>
      </c>
      <c r="V75">
        <v>2.8400000000000001E-3</v>
      </c>
      <c r="W75">
        <v>6.7200000000000003E-3</v>
      </c>
      <c r="X75">
        <v>6.7200000000000003E-3</v>
      </c>
      <c r="Y75">
        <v>1.99E-3</v>
      </c>
      <c r="Z75">
        <v>1.99E-3</v>
      </c>
      <c r="AA75">
        <v>1.99E-3</v>
      </c>
      <c r="AB75">
        <v>0.46627620552089738</v>
      </c>
      <c r="AC75">
        <v>5.1926234662672996</v>
      </c>
      <c r="AD75">
        <v>199.87200000000001</v>
      </c>
      <c r="AE75">
        <v>0.03</v>
      </c>
      <c r="AF75">
        <v>2008</v>
      </c>
      <c r="AG75">
        <v>7623</v>
      </c>
      <c r="AH75">
        <v>8029</v>
      </c>
      <c r="AI75">
        <v>8457</v>
      </c>
      <c r="AJ75" s="9">
        <f>(AF75-exterior_study!AF75)/exterior_study!AF75</f>
        <v>-2.0009760858955589E-2</v>
      </c>
      <c r="AK75" s="9">
        <f>(AG75-exterior_study!AG75)/exterior_study!AG75</f>
        <v>-1.7528031962881815E-2</v>
      </c>
      <c r="AL75" s="9">
        <f>(AH75-exterior_study!AH75)/exterior_study!AH75</f>
        <v>-1.6656460502143294E-2</v>
      </c>
      <c r="AM75" s="9">
        <f>(AI75-exterior_study!AI75)/exterior_study!AI75</f>
        <v>-1.582683579657861E-2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4.8700000000000002E-3</v>
      </c>
      <c r="Q76">
        <v>4.0499999999999998E-3</v>
      </c>
      <c r="R76">
        <v>8.3800000000000003E-3</v>
      </c>
      <c r="S76">
        <v>2.5799999999999998E-3</v>
      </c>
      <c r="T76">
        <v>1.99E-3</v>
      </c>
      <c r="U76">
        <v>2.1700000000000001E-3</v>
      </c>
      <c r="V76">
        <v>2.8400000000000001E-3</v>
      </c>
      <c r="W76">
        <v>6.7200000000000003E-3</v>
      </c>
      <c r="X76">
        <v>6.7200000000000003E-3</v>
      </c>
      <c r="Y76">
        <v>1.99E-3</v>
      </c>
      <c r="Z76">
        <v>1.99E-3</v>
      </c>
      <c r="AA76">
        <v>1.99E-3</v>
      </c>
      <c r="AB76">
        <v>0.46627620552089738</v>
      </c>
      <c r="AC76">
        <v>5.1926234662672996</v>
      </c>
      <c r="AD76">
        <v>199.87200000000001</v>
      </c>
      <c r="AE76">
        <v>3.5000000000000003E-2</v>
      </c>
      <c r="AF76">
        <v>1899</v>
      </c>
      <c r="AG76">
        <v>6534</v>
      </c>
      <c r="AH76">
        <v>6882</v>
      </c>
      <c r="AI76">
        <v>7249</v>
      </c>
      <c r="AJ76" s="9">
        <f>(AF76-exterior_study!AF76)/exterior_study!AF76</f>
        <v>-2.0629190304280558E-2</v>
      </c>
      <c r="AK76" s="9">
        <f>(AG76-exterior_study!AG76)/exterior_study!AG76</f>
        <v>-1.7591339648173207E-2</v>
      </c>
      <c r="AL76" s="9">
        <f>(AH76-exterior_study!AH76)/exterior_study!AH76</f>
        <v>-1.6716673810544362E-2</v>
      </c>
      <c r="AM76" s="9">
        <f>(AI76-exterior_study!AI76)/exterior_study!AI76</f>
        <v>-1.5750169721656482E-2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4.8700000000000002E-3</v>
      </c>
      <c r="Q77">
        <v>4.0499999999999998E-3</v>
      </c>
      <c r="R77">
        <v>8.3800000000000003E-3</v>
      </c>
      <c r="S77">
        <v>2.5799999999999998E-3</v>
      </c>
      <c r="T77">
        <v>1.99E-3</v>
      </c>
      <c r="U77">
        <v>2.1700000000000001E-3</v>
      </c>
      <c r="V77">
        <v>2.8400000000000001E-3</v>
      </c>
      <c r="W77">
        <v>6.7200000000000003E-3</v>
      </c>
      <c r="X77">
        <v>6.7200000000000003E-3</v>
      </c>
      <c r="Y77">
        <v>1.99E-3</v>
      </c>
      <c r="Z77">
        <v>1.99E-3</v>
      </c>
      <c r="AA77">
        <v>1.99E-3</v>
      </c>
      <c r="AB77">
        <v>0.46627620552089738</v>
      </c>
      <c r="AC77">
        <v>5.1926234662672996</v>
      </c>
      <c r="AD77">
        <v>199.87200000000001</v>
      </c>
      <c r="AE77">
        <v>0.04</v>
      </c>
      <c r="AF77">
        <v>1798</v>
      </c>
      <c r="AG77">
        <v>5717</v>
      </c>
      <c r="AH77">
        <v>6022</v>
      </c>
      <c r="AI77">
        <v>6343</v>
      </c>
      <c r="AJ77" s="9">
        <f>(AF77-exterior_study!AF77)/exterior_study!AF77</f>
        <v>-2.1230266739248774E-2</v>
      </c>
      <c r="AK77" s="9">
        <f>(AG77-exterior_study!AG77)/exterior_study!AG77</f>
        <v>-1.7697594501718213E-2</v>
      </c>
      <c r="AL77" s="9">
        <f>(AH77-exterior_study!AH77)/exterior_study!AH77</f>
        <v>-1.6655780535597648E-2</v>
      </c>
      <c r="AM77" s="9">
        <f>(AI77-exterior_study!AI77)/exterior_study!AI77</f>
        <v>-1.5673494723774054E-2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4.8700000000000002E-3</v>
      </c>
      <c r="Q78">
        <v>4.0499999999999998E-3</v>
      </c>
      <c r="R78">
        <v>8.3800000000000003E-3</v>
      </c>
      <c r="S78">
        <v>2.5799999999999998E-3</v>
      </c>
      <c r="T78">
        <v>1.99E-3</v>
      </c>
      <c r="U78">
        <v>2.1700000000000001E-3</v>
      </c>
      <c r="V78">
        <v>2.8400000000000001E-3</v>
      </c>
      <c r="W78">
        <v>6.7200000000000003E-3</v>
      </c>
      <c r="X78">
        <v>6.7200000000000003E-3</v>
      </c>
      <c r="Y78">
        <v>1.99E-3</v>
      </c>
      <c r="Z78">
        <v>1.99E-3</v>
      </c>
      <c r="AA78">
        <v>1.99E-3</v>
      </c>
      <c r="AB78">
        <v>0.46627620552089738</v>
      </c>
      <c r="AC78">
        <v>5.1926234662672996</v>
      </c>
      <c r="AD78">
        <v>199.87200000000001</v>
      </c>
      <c r="AE78">
        <v>4.4999999999999998E-2</v>
      </c>
      <c r="AF78">
        <v>1704</v>
      </c>
      <c r="AG78">
        <v>5082</v>
      </c>
      <c r="AH78">
        <v>5353</v>
      </c>
      <c r="AI78">
        <v>5638</v>
      </c>
      <c r="AJ78" s="9">
        <f>(AF78-exterior_study!AF78)/exterior_study!AF78</f>
        <v>-2.1814006888633754E-2</v>
      </c>
      <c r="AK78" s="9">
        <f>(AG78-exterior_study!AG78)/exterior_study!AG78</f>
        <v>-1.7591339648173207E-2</v>
      </c>
      <c r="AL78" s="9">
        <f>(AH78-exterior_study!AH78)/exterior_study!AH78</f>
        <v>-1.6715650257163851E-2</v>
      </c>
      <c r="AM78" s="9">
        <f>(AI78-exterior_study!AI78)/exterior_study!AI78</f>
        <v>-1.5712290502793297E-2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4.8700000000000002E-3</v>
      </c>
      <c r="Q79">
        <v>4.0499999999999998E-3</v>
      </c>
      <c r="R79">
        <v>8.3800000000000003E-3</v>
      </c>
      <c r="S79">
        <v>2.5799999999999998E-3</v>
      </c>
      <c r="T79">
        <v>1.99E-3</v>
      </c>
      <c r="U79">
        <v>2.1700000000000001E-3</v>
      </c>
      <c r="V79">
        <v>2.8400000000000001E-3</v>
      </c>
      <c r="W79">
        <v>6.7200000000000003E-3</v>
      </c>
      <c r="X79">
        <v>6.7200000000000003E-3</v>
      </c>
      <c r="Y79">
        <v>1.99E-3</v>
      </c>
      <c r="Z79">
        <v>1.99E-3</v>
      </c>
      <c r="AA79">
        <v>1.99E-3</v>
      </c>
      <c r="AB79">
        <v>0.46627620552089738</v>
      </c>
      <c r="AC79">
        <v>5.1926234662672996</v>
      </c>
      <c r="AD79">
        <v>199.87200000000001</v>
      </c>
      <c r="AE79">
        <v>0.05</v>
      </c>
      <c r="AF79">
        <v>1618</v>
      </c>
      <c r="AG79">
        <v>4574</v>
      </c>
      <c r="AH79">
        <v>4817</v>
      </c>
      <c r="AI79">
        <v>5074</v>
      </c>
      <c r="AJ79" s="9">
        <f>(AF79-exterior_study!AF79)/exterior_study!AF79</f>
        <v>-2.2356495468277945E-2</v>
      </c>
      <c r="AK79" s="9">
        <f>(AG79-exterior_study!AG79)/exterior_study!AG79</f>
        <v>-1.7611683848797251E-2</v>
      </c>
      <c r="AL79" s="9">
        <f>(AH79-exterior_study!AH79)/exterior_study!AH79</f>
        <v>-1.6738109818330273E-2</v>
      </c>
      <c r="AM79" s="9">
        <f>(AI79-exterior_study!AI79)/exterior_study!AI79</f>
        <v>-1.5903801396431341E-2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4.8700000000000002E-3</v>
      </c>
      <c r="Q80">
        <v>4.0499999999999998E-3</v>
      </c>
      <c r="R80">
        <v>8.3800000000000003E-3</v>
      </c>
      <c r="S80">
        <v>2.5799999999999998E-3</v>
      </c>
      <c r="T80">
        <v>1.99E-3</v>
      </c>
      <c r="U80">
        <v>2.1700000000000001E-3</v>
      </c>
      <c r="V80">
        <v>2.8400000000000001E-3</v>
      </c>
      <c r="W80">
        <v>6.7200000000000003E-3</v>
      </c>
      <c r="X80">
        <v>6.7200000000000003E-3</v>
      </c>
      <c r="Y80">
        <v>1.99E-3</v>
      </c>
      <c r="Z80">
        <v>1.99E-3</v>
      </c>
      <c r="AA80">
        <v>1.99E-3</v>
      </c>
      <c r="AB80">
        <v>0.46627620552089738</v>
      </c>
      <c r="AC80">
        <v>5.1926234662672996</v>
      </c>
      <c r="AD80">
        <v>199.87200000000001</v>
      </c>
      <c r="AE80">
        <v>5.5E-2</v>
      </c>
      <c r="AF80">
        <v>1538</v>
      </c>
      <c r="AG80">
        <v>4158</v>
      </c>
      <c r="AH80">
        <v>4379</v>
      </c>
      <c r="AI80">
        <v>4613</v>
      </c>
      <c r="AJ80" s="9">
        <f>(AF80-exterior_study!AF80)/exterior_study!AF80</f>
        <v>-2.2871664548919948E-2</v>
      </c>
      <c r="AK80" s="9">
        <f>(AG80-exterior_study!AG80)/exterior_study!AG80</f>
        <v>-1.7485822306238186E-2</v>
      </c>
      <c r="AL80" s="9">
        <f>(AH80-exterior_study!AH80)/exterior_study!AH80</f>
        <v>-1.6838796587337224E-2</v>
      </c>
      <c r="AM80" s="9">
        <f>(AI80-exterior_study!AI80)/exterior_study!AI80</f>
        <v>-1.5788350757414124E-2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4.8700000000000002E-3</v>
      </c>
      <c r="Q81">
        <v>4.0499999999999998E-3</v>
      </c>
      <c r="R81">
        <v>8.3800000000000003E-3</v>
      </c>
      <c r="S81">
        <v>2.5799999999999998E-3</v>
      </c>
      <c r="T81">
        <v>1.99E-3</v>
      </c>
      <c r="U81">
        <v>2.1700000000000001E-3</v>
      </c>
      <c r="V81">
        <v>2.8400000000000001E-3</v>
      </c>
      <c r="W81">
        <v>6.7200000000000003E-3</v>
      </c>
      <c r="X81">
        <v>6.7200000000000003E-3</v>
      </c>
      <c r="Y81">
        <v>1.99E-3</v>
      </c>
      <c r="Z81">
        <v>1.99E-3</v>
      </c>
      <c r="AA81">
        <v>1.99E-3</v>
      </c>
      <c r="AB81">
        <v>0.46627620552089738</v>
      </c>
      <c r="AC81">
        <v>5.1926234662672996</v>
      </c>
      <c r="AD81">
        <v>199.87200000000001</v>
      </c>
      <c r="AE81">
        <v>0.06</v>
      </c>
      <c r="AF81">
        <v>1463</v>
      </c>
      <c r="AG81">
        <v>3811</v>
      </c>
      <c r="AH81">
        <v>4014</v>
      </c>
      <c r="AI81">
        <v>4228</v>
      </c>
      <c r="AJ81" s="9">
        <f>(AF81-exterior_study!AF81)/exterior_study!AF81</f>
        <v>-2.401601067378252E-2</v>
      </c>
      <c r="AK81" s="9">
        <f>(AG81-exterior_study!AG81)/exterior_study!AG81</f>
        <v>-1.7783505154639175E-2</v>
      </c>
      <c r="AL81" s="9">
        <f>(AH81-exterior_study!AH81)/exterior_study!AH81</f>
        <v>-1.6899338721528288E-2</v>
      </c>
      <c r="AM81" s="9">
        <f>(AI81-exterior_study!AI81)/exterior_study!AI81</f>
        <v>-1.5828677839851025E-2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4.8700000000000002E-3</v>
      </c>
      <c r="Q82">
        <v>4.0499999999999998E-3</v>
      </c>
      <c r="R82">
        <v>8.3800000000000003E-3</v>
      </c>
      <c r="S82">
        <v>2.5799999999999998E-3</v>
      </c>
      <c r="T82">
        <v>1.99E-3</v>
      </c>
      <c r="U82">
        <v>2.1700000000000001E-3</v>
      </c>
      <c r="V82">
        <v>2.8400000000000001E-3</v>
      </c>
      <c r="W82">
        <v>6.7200000000000003E-3</v>
      </c>
      <c r="X82">
        <v>6.7200000000000003E-3</v>
      </c>
      <c r="Y82">
        <v>1.99E-3</v>
      </c>
      <c r="Z82">
        <v>1.99E-3</v>
      </c>
      <c r="AA82">
        <v>1.99E-3</v>
      </c>
      <c r="AB82">
        <v>0.46627620552089738</v>
      </c>
      <c r="AC82">
        <v>5.1926234662672996</v>
      </c>
      <c r="AD82">
        <v>199.87200000000001</v>
      </c>
      <c r="AE82">
        <v>6.5000000000000002E-2</v>
      </c>
      <c r="AF82">
        <v>1394</v>
      </c>
      <c r="AG82">
        <v>3518</v>
      </c>
      <c r="AH82">
        <v>3706</v>
      </c>
      <c r="AI82">
        <v>3903</v>
      </c>
      <c r="AJ82" s="9">
        <f>(AF82-exterior_study!AF82)/exterior_study!AF82</f>
        <v>-2.4492652204338699E-2</v>
      </c>
      <c r="AK82" s="9">
        <f>(AG82-exterior_study!AG82)/exterior_study!AG82</f>
        <v>-1.7592851158894165E-2</v>
      </c>
      <c r="AL82" s="9">
        <f>(AH82-exterior_study!AH82)/exterior_study!AH82</f>
        <v>-1.6715309100557178E-2</v>
      </c>
      <c r="AM82" s="9">
        <f>(AI82-exterior_study!AI82)/exterior_study!AI82</f>
        <v>-1.588502269288956E-2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4.8700000000000002E-3</v>
      </c>
      <c r="Q83">
        <v>4.0499999999999998E-3</v>
      </c>
      <c r="R83">
        <v>8.3800000000000003E-3</v>
      </c>
      <c r="S83">
        <v>2.5799999999999998E-3</v>
      </c>
      <c r="T83">
        <v>1.99E-3</v>
      </c>
      <c r="U83">
        <v>2.1700000000000001E-3</v>
      </c>
      <c r="V83">
        <v>2.8400000000000001E-3</v>
      </c>
      <c r="W83">
        <v>6.7200000000000003E-3</v>
      </c>
      <c r="X83">
        <v>6.7200000000000003E-3</v>
      </c>
      <c r="Y83">
        <v>1.99E-3</v>
      </c>
      <c r="Z83">
        <v>1.99E-3</v>
      </c>
      <c r="AA83">
        <v>1.99E-3</v>
      </c>
      <c r="AB83">
        <v>0.46627620552089738</v>
      </c>
      <c r="AC83">
        <v>5.1926234662672996</v>
      </c>
      <c r="AD83">
        <v>199.87200000000001</v>
      </c>
      <c r="AE83">
        <v>7.0000000000000007E-2</v>
      </c>
      <c r="AF83">
        <v>1330</v>
      </c>
      <c r="AG83">
        <v>3267</v>
      </c>
      <c r="AH83">
        <v>3441</v>
      </c>
      <c r="AI83">
        <v>3624</v>
      </c>
      <c r="AJ83" s="9">
        <f>(AF83-exterior_study!AF83)/exterior_study!AF83</f>
        <v>-2.4926686217008796E-2</v>
      </c>
      <c r="AK83" s="9">
        <f>(AG83-exterior_study!AG83)/exterior_study!AG83</f>
        <v>-1.744360902255639E-2</v>
      </c>
      <c r="AL83" s="9">
        <f>(AH83-exterior_study!AH83)/exterior_study!AH83</f>
        <v>-1.6576164618462418E-2</v>
      </c>
      <c r="AM83" s="9">
        <f>(AI83-exterior_study!AI83)/exterior_study!AI83</f>
        <v>-1.6019549280477871E-2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4.8300000000000001E-3</v>
      </c>
      <c r="Q84">
        <v>4.0000000000000001E-3</v>
      </c>
      <c r="R84">
        <v>8.2900000000000005E-3</v>
      </c>
      <c r="S84">
        <v>2.5500000000000002E-3</v>
      </c>
      <c r="T84">
        <v>1.99E-3</v>
      </c>
      <c r="U84">
        <v>2.15E-3</v>
      </c>
      <c r="V84">
        <v>2.8E-3</v>
      </c>
      <c r="W84">
        <v>6.6400000000000001E-3</v>
      </c>
      <c r="X84">
        <v>6.6400000000000001E-3</v>
      </c>
      <c r="Y84">
        <v>1.99E-3</v>
      </c>
      <c r="Z84">
        <v>1.99E-3</v>
      </c>
      <c r="AA84">
        <v>1.99E-3</v>
      </c>
      <c r="AB84">
        <v>0.46630699617124949</v>
      </c>
      <c r="AC84">
        <v>5.1927949114453469</v>
      </c>
      <c r="AD84">
        <v>199.87200000000001</v>
      </c>
      <c r="AE84">
        <v>0.03</v>
      </c>
      <c r="AF84">
        <v>2008</v>
      </c>
      <c r="AG84">
        <v>7623</v>
      </c>
      <c r="AH84">
        <v>8029</v>
      </c>
      <c r="AI84">
        <v>8457</v>
      </c>
      <c r="AJ84" s="9">
        <f>(AF84-exterior_study!AF84)/exterior_study!AF84</f>
        <v>-2.0009760858955589E-2</v>
      </c>
      <c r="AK84" s="9">
        <f>(AG84-exterior_study!AG84)/exterior_study!AG84</f>
        <v>-1.7528031962881815E-2</v>
      </c>
      <c r="AL84" s="9">
        <f>(AH84-exterior_study!AH84)/exterior_study!AH84</f>
        <v>-1.6656460502143294E-2</v>
      </c>
      <c r="AM84" s="9">
        <f>(AI84-exterior_study!AI84)/exterior_study!AI84</f>
        <v>-1.582683579657861E-2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4.8300000000000001E-3</v>
      </c>
      <c r="Q85">
        <v>4.0000000000000001E-3</v>
      </c>
      <c r="R85">
        <v>8.2900000000000005E-3</v>
      </c>
      <c r="S85">
        <v>2.5500000000000002E-3</v>
      </c>
      <c r="T85">
        <v>1.99E-3</v>
      </c>
      <c r="U85">
        <v>2.15E-3</v>
      </c>
      <c r="V85">
        <v>2.8E-3</v>
      </c>
      <c r="W85">
        <v>6.6400000000000001E-3</v>
      </c>
      <c r="X85">
        <v>6.6400000000000001E-3</v>
      </c>
      <c r="Y85">
        <v>1.99E-3</v>
      </c>
      <c r="Z85">
        <v>1.99E-3</v>
      </c>
      <c r="AA85">
        <v>1.99E-3</v>
      </c>
      <c r="AB85">
        <v>0.46630699617124949</v>
      </c>
      <c r="AC85">
        <v>5.1927949114453469</v>
      </c>
      <c r="AD85">
        <v>199.87200000000001</v>
      </c>
      <c r="AE85">
        <v>3.5000000000000003E-2</v>
      </c>
      <c r="AF85">
        <v>1899</v>
      </c>
      <c r="AG85">
        <v>6534</v>
      </c>
      <c r="AH85">
        <v>6882</v>
      </c>
      <c r="AI85">
        <v>7249</v>
      </c>
      <c r="AJ85" s="9">
        <f>(AF85-exterior_study!AF85)/exterior_study!AF85</f>
        <v>-2.0629190304280558E-2</v>
      </c>
      <c r="AK85" s="9">
        <f>(AG85-exterior_study!AG85)/exterior_study!AG85</f>
        <v>-1.7591339648173207E-2</v>
      </c>
      <c r="AL85" s="9">
        <f>(AH85-exterior_study!AH85)/exterior_study!AH85</f>
        <v>-1.6716673810544362E-2</v>
      </c>
      <c r="AM85" s="9">
        <f>(AI85-exterior_study!AI85)/exterior_study!AI85</f>
        <v>-1.5750169721656482E-2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4.8300000000000001E-3</v>
      </c>
      <c r="Q86">
        <v>4.0000000000000001E-3</v>
      </c>
      <c r="R86">
        <v>8.2900000000000005E-3</v>
      </c>
      <c r="S86">
        <v>2.5500000000000002E-3</v>
      </c>
      <c r="T86">
        <v>1.99E-3</v>
      </c>
      <c r="U86">
        <v>2.15E-3</v>
      </c>
      <c r="V86">
        <v>2.8E-3</v>
      </c>
      <c r="W86">
        <v>6.6400000000000001E-3</v>
      </c>
      <c r="X86">
        <v>6.6400000000000001E-3</v>
      </c>
      <c r="Y86">
        <v>1.99E-3</v>
      </c>
      <c r="Z86">
        <v>1.99E-3</v>
      </c>
      <c r="AA86">
        <v>1.99E-3</v>
      </c>
      <c r="AB86">
        <v>0.46630699617124949</v>
      </c>
      <c r="AC86">
        <v>5.1927949114453469</v>
      </c>
      <c r="AD86">
        <v>199.87200000000001</v>
      </c>
      <c r="AE86">
        <v>0.04</v>
      </c>
      <c r="AF86">
        <v>1798</v>
      </c>
      <c r="AG86">
        <v>5717</v>
      </c>
      <c r="AH86">
        <v>6022</v>
      </c>
      <c r="AI86">
        <v>6343</v>
      </c>
      <c r="AJ86" s="9">
        <f>(AF86-exterior_study!AF86)/exterior_study!AF86</f>
        <v>-2.1230266739248774E-2</v>
      </c>
      <c r="AK86" s="9">
        <f>(AG86-exterior_study!AG86)/exterior_study!AG86</f>
        <v>-1.7697594501718213E-2</v>
      </c>
      <c r="AL86" s="9">
        <f>(AH86-exterior_study!AH86)/exterior_study!AH86</f>
        <v>-1.6655780535597648E-2</v>
      </c>
      <c r="AM86" s="9">
        <f>(AI86-exterior_study!AI86)/exterior_study!AI86</f>
        <v>-1.5673494723774054E-2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4.8300000000000001E-3</v>
      </c>
      <c r="Q87">
        <v>4.0000000000000001E-3</v>
      </c>
      <c r="R87">
        <v>8.2900000000000005E-3</v>
      </c>
      <c r="S87">
        <v>2.5500000000000002E-3</v>
      </c>
      <c r="T87">
        <v>1.99E-3</v>
      </c>
      <c r="U87">
        <v>2.15E-3</v>
      </c>
      <c r="V87">
        <v>2.8E-3</v>
      </c>
      <c r="W87">
        <v>6.6400000000000001E-3</v>
      </c>
      <c r="X87">
        <v>6.6400000000000001E-3</v>
      </c>
      <c r="Y87">
        <v>1.99E-3</v>
      </c>
      <c r="Z87">
        <v>1.99E-3</v>
      </c>
      <c r="AA87">
        <v>1.99E-3</v>
      </c>
      <c r="AB87">
        <v>0.46630699617124949</v>
      </c>
      <c r="AC87">
        <v>5.1927949114453469</v>
      </c>
      <c r="AD87">
        <v>199.87200000000001</v>
      </c>
      <c r="AE87">
        <v>4.4999999999999998E-2</v>
      </c>
      <c r="AF87">
        <v>1704</v>
      </c>
      <c r="AG87">
        <v>5082</v>
      </c>
      <c r="AH87">
        <v>5353</v>
      </c>
      <c r="AI87">
        <v>5638</v>
      </c>
      <c r="AJ87" s="9">
        <f>(AF87-exterior_study!AF87)/exterior_study!AF87</f>
        <v>-2.1814006888633754E-2</v>
      </c>
      <c r="AK87" s="9">
        <f>(AG87-exterior_study!AG87)/exterior_study!AG87</f>
        <v>-1.7591339648173207E-2</v>
      </c>
      <c r="AL87" s="9">
        <f>(AH87-exterior_study!AH87)/exterior_study!AH87</f>
        <v>-1.6715650257163851E-2</v>
      </c>
      <c r="AM87" s="9">
        <f>(AI87-exterior_study!AI87)/exterior_study!AI87</f>
        <v>-1.5712290502793297E-2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4.8300000000000001E-3</v>
      </c>
      <c r="Q88">
        <v>4.0000000000000001E-3</v>
      </c>
      <c r="R88">
        <v>8.2900000000000005E-3</v>
      </c>
      <c r="S88">
        <v>2.5500000000000002E-3</v>
      </c>
      <c r="T88">
        <v>1.99E-3</v>
      </c>
      <c r="U88">
        <v>2.15E-3</v>
      </c>
      <c r="V88">
        <v>2.8E-3</v>
      </c>
      <c r="W88">
        <v>6.6400000000000001E-3</v>
      </c>
      <c r="X88">
        <v>6.6400000000000001E-3</v>
      </c>
      <c r="Y88">
        <v>1.99E-3</v>
      </c>
      <c r="Z88">
        <v>1.99E-3</v>
      </c>
      <c r="AA88">
        <v>1.99E-3</v>
      </c>
      <c r="AB88">
        <v>0.46630699617124949</v>
      </c>
      <c r="AC88">
        <v>5.1927949114453469</v>
      </c>
      <c r="AD88">
        <v>199.87200000000001</v>
      </c>
      <c r="AE88">
        <v>0.05</v>
      </c>
      <c r="AF88">
        <v>1618</v>
      </c>
      <c r="AG88">
        <v>4574</v>
      </c>
      <c r="AH88">
        <v>4817</v>
      </c>
      <c r="AI88">
        <v>5074</v>
      </c>
      <c r="AJ88" s="9">
        <f>(AF88-exterior_study!AF88)/exterior_study!AF88</f>
        <v>-2.2356495468277945E-2</v>
      </c>
      <c r="AK88" s="9">
        <f>(AG88-exterior_study!AG88)/exterior_study!AG88</f>
        <v>-1.7611683848797251E-2</v>
      </c>
      <c r="AL88" s="9">
        <f>(AH88-exterior_study!AH88)/exterior_study!AH88</f>
        <v>-1.6738109818330273E-2</v>
      </c>
      <c r="AM88" s="9">
        <f>(AI88-exterior_study!AI88)/exterior_study!AI88</f>
        <v>-1.5903801396431341E-2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4.8300000000000001E-3</v>
      </c>
      <c r="Q89">
        <v>4.0000000000000001E-3</v>
      </c>
      <c r="R89">
        <v>8.2900000000000005E-3</v>
      </c>
      <c r="S89">
        <v>2.5500000000000002E-3</v>
      </c>
      <c r="T89">
        <v>1.99E-3</v>
      </c>
      <c r="U89">
        <v>2.15E-3</v>
      </c>
      <c r="V89">
        <v>2.8E-3</v>
      </c>
      <c r="W89">
        <v>6.6400000000000001E-3</v>
      </c>
      <c r="X89">
        <v>6.6400000000000001E-3</v>
      </c>
      <c r="Y89">
        <v>1.99E-3</v>
      </c>
      <c r="Z89">
        <v>1.99E-3</v>
      </c>
      <c r="AA89">
        <v>1.99E-3</v>
      </c>
      <c r="AB89">
        <v>0.46630699617124949</v>
      </c>
      <c r="AC89">
        <v>5.1927949114453469</v>
      </c>
      <c r="AD89">
        <v>199.87200000000001</v>
      </c>
      <c r="AE89">
        <v>5.5E-2</v>
      </c>
      <c r="AF89">
        <v>1538</v>
      </c>
      <c r="AG89">
        <v>4158</v>
      </c>
      <c r="AH89">
        <v>4379</v>
      </c>
      <c r="AI89">
        <v>4613</v>
      </c>
      <c r="AJ89" s="9">
        <f>(AF89-exterior_study!AF89)/exterior_study!AF89</f>
        <v>-2.2871664548919948E-2</v>
      </c>
      <c r="AK89" s="9">
        <f>(AG89-exterior_study!AG89)/exterior_study!AG89</f>
        <v>-1.7485822306238186E-2</v>
      </c>
      <c r="AL89" s="9">
        <f>(AH89-exterior_study!AH89)/exterior_study!AH89</f>
        <v>-1.6838796587337224E-2</v>
      </c>
      <c r="AM89" s="9">
        <f>(AI89-exterior_study!AI89)/exterior_study!AI89</f>
        <v>-1.5788350757414124E-2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4.8300000000000001E-3</v>
      </c>
      <c r="Q90">
        <v>4.0000000000000001E-3</v>
      </c>
      <c r="R90">
        <v>8.2900000000000005E-3</v>
      </c>
      <c r="S90">
        <v>2.5500000000000002E-3</v>
      </c>
      <c r="T90">
        <v>1.99E-3</v>
      </c>
      <c r="U90">
        <v>2.15E-3</v>
      </c>
      <c r="V90">
        <v>2.8E-3</v>
      </c>
      <c r="W90">
        <v>6.6400000000000001E-3</v>
      </c>
      <c r="X90">
        <v>6.6400000000000001E-3</v>
      </c>
      <c r="Y90">
        <v>1.99E-3</v>
      </c>
      <c r="Z90">
        <v>1.99E-3</v>
      </c>
      <c r="AA90">
        <v>1.99E-3</v>
      </c>
      <c r="AB90">
        <v>0.46630699617124949</v>
      </c>
      <c r="AC90">
        <v>5.1927949114453469</v>
      </c>
      <c r="AD90">
        <v>199.87200000000001</v>
      </c>
      <c r="AE90">
        <v>0.06</v>
      </c>
      <c r="AF90">
        <v>1463</v>
      </c>
      <c r="AG90">
        <v>3811</v>
      </c>
      <c r="AH90">
        <v>4014</v>
      </c>
      <c r="AI90">
        <v>4228</v>
      </c>
      <c r="AJ90" s="9">
        <f>(AF90-exterior_study!AF90)/exterior_study!AF90</f>
        <v>-2.401601067378252E-2</v>
      </c>
      <c r="AK90" s="9">
        <f>(AG90-exterior_study!AG90)/exterior_study!AG90</f>
        <v>-1.7783505154639175E-2</v>
      </c>
      <c r="AL90" s="9">
        <f>(AH90-exterior_study!AH90)/exterior_study!AH90</f>
        <v>-1.6899338721528288E-2</v>
      </c>
      <c r="AM90" s="9">
        <f>(AI90-exterior_study!AI90)/exterior_study!AI90</f>
        <v>-1.5828677839851025E-2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4.8300000000000001E-3</v>
      </c>
      <c r="Q91">
        <v>4.0000000000000001E-3</v>
      </c>
      <c r="R91">
        <v>8.2900000000000005E-3</v>
      </c>
      <c r="S91">
        <v>2.5500000000000002E-3</v>
      </c>
      <c r="T91">
        <v>1.99E-3</v>
      </c>
      <c r="U91">
        <v>2.15E-3</v>
      </c>
      <c r="V91">
        <v>2.8E-3</v>
      </c>
      <c r="W91">
        <v>6.6400000000000001E-3</v>
      </c>
      <c r="X91">
        <v>6.6400000000000001E-3</v>
      </c>
      <c r="Y91">
        <v>1.99E-3</v>
      </c>
      <c r="Z91">
        <v>1.99E-3</v>
      </c>
      <c r="AA91">
        <v>1.99E-3</v>
      </c>
      <c r="AB91">
        <v>0.46630699617124949</v>
      </c>
      <c r="AC91">
        <v>5.1927949114453469</v>
      </c>
      <c r="AD91">
        <v>199.87200000000001</v>
      </c>
      <c r="AE91">
        <v>6.5000000000000002E-2</v>
      </c>
      <c r="AF91">
        <v>1394</v>
      </c>
      <c r="AG91">
        <v>3518</v>
      </c>
      <c r="AH91">
        <v>3706</v>
      </c>
      <c r="AI91">
        <v>3903</v>
      </c>
      <c r="AJ91" s="9">
        <f>(AF91-exterior_study!AF91)/exterior_study!AF91</f>
        <v>-2.4492652204338699E-2</v>
      </c>
      <c r="AK91" s="9">
        <f>(AG91-exterior_study!AG91)/exterior_study!AG91</f>
        <v>-1.7592851158894165E-2</v>
      </c>
      <c r="AL91" s="9">
        <f>(AH91-exterior_study!AH91)/exterior_study!AH91</f>
        <v>-1.6715309100557178E-2</v>
      </c>
      <c r="AM91" s="9">
        <f>(AI91-exterior_study!AI91)/exterior_study!AI91</f>
        <v>-1.588502269288956E-2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4.8300000000000001E-3</v>
      </c>
      <c r="Q92">
        <v>4.0000000000000001E-3</v>
      </c>
      <c r="R92">
        <v>8.2900000000000005E-3</v>
      </c>
      <c r="S92">
        <v>2.5500000000000002E-3</v>
      </c>
      <c r="T92">
        <v>1.99E-3</v>
      </c>
      <c r="U92">
        <v>2.15E-3</v>
      </c>
      <c r="V92">
        <v>2.8E-3</v>
      </c>
      <c r="W92">
        <v>6.6400000000000001E-3</v>
      </c>
      <c r="X92">
        <v>6.6400000000000001E-3</v>
      </c>
      <c r="Y92">
        <v>1.99E-3</v>
      </c>
      <c r="Z92">
        <v>1.99E-3</v>
      </c>
      <c r="AA92">
        <v>1.99E-3</v>
      </c>
      <c r="AB92">
        <v>0.46630699617124949</v>
      </c>
      <c r="AC92">
        <v>5.1927949114453469</v>
      </c>
      <c r="AD92">
        <v>199.87200000000001</v>
      </c>
      <c r="AE92">
        <v>7.0000000000000007E-2</v>
      </c>
      <c r="AF92">
        <v>1330</v>
      </c>
      <c r="AG92">
        <v>3267</v>
      </c>
      <c r="AH92">
        <v>3441</v>
      </c>
      <c r="AI92">
        <v>3624</v>
      </c>
      <c r="AJ92" s="9">
        <f>(AF92-exterior_study!AF92)/exterior_study!AF92</f>
        <v>-2.4926686217008796E-2</v>
      </c>
      <c r="AK92" s="9">
        <f>(AG92-exterior_study!AG92)/exterior_study!AG92</f>
        <v>-1.744360902255639E-2</v>
      </c>
      <c r="AL92" s="9">
        <f>(AH92-exterior_study!AH92)/exterior_study!AH92</f>
        <v>-1.6576164618462418E-2</v>
      </c>
      <c r="AM92" s="9">
        <f>(AI92-exterior_study!AI92)/exterior_study!AI92</f>
        <v>-1.6019549280477871E-2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4.45E-3</v>
      </c>
      <c r="Q93">
        <v>3.7000000000000002E-3</v>
      </c>
      <c r="R93">
        <v>7.6299999999999996E-3</v>
      </c>
      <c r="S93">
        <v>2.3600000000000001E-3</v>
      </c>
      <c r="T93">
        <v>1.98E-3</v>
      </c>
      <c r="U93">
        <v>1.98E-3</v>
      </c>
      <c r="V93">
        <v>2.5999999999999999E-3</v>
      </c>
      <c r="W93">
        <v>6.1599999999999997E-3</v>
      </c>
      <c r="X93">
        <v>6.1599999999999997E-3</v>
      </c>
      <c r="Y93">
        <v>1.98E-3</v>
      </c>
      <c r="Z93">
        <v>1.98E-3</v>
      </c>
      <c r="AA93">
        <v>1.98E-3</v>
      </c>
      <c r="AB93">
        <v>0.46860717501286231</v>
      </c>
      <c r="AC93">
        <v>5.0836339404054751</v>
      </c>
      <c r="AD93">
        <v>214.27199999999999</v>
      </c>
      <c r="AE93">
        <v>0.03</v>
      </c>
      <c r="AF93">
        <v>1920</v>
      </c>
      <c r="AG93">
        <v>7267</v>
      </c>
      <c r="AH93">
        <v>7645</v>
      </c>
      <c r="AI93">
        <v>8044</v>
      </c>
      <c r="AJ93" s="9">
        <f>(AF93-exterior_study!AF93)/exterior_study!AF93</f>
        <v>-1.9908116385911178E-2</v>
      </c>
      <c r="AK93" s="9">
        <f>(AG93-exterior_study!AG93)/exterior_study!AG93</f>
        <v>-1.770748851040822E-2</v>
      </c>
      <c r="AL93" s="9">
        <f>(AH93-exterior_study!AH93)/exterior_study!AH93</f>
        <v>-1.6973125884016973E-2</v>
      </c>
      <c r="AM93" s="9">
        <f>(AI93-exterior_study!AI93)/exterior_study!AI93</f>
        <v>-1.602446483180428E-2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4.45E-3</v>
      </c>
      <c r="Q94">
        <v>3.7000000000000002E-3</v>
      </c>
      <c r="R94">
        <v>7.6299999999999996E-3</v>
      </c>
      <c r="S94">
        <v>2.3600000000000001E-3</v>
      </c>
      <c r="T94">
        <v>1.98E-3</v>
      </c>
      <c r="U94">
        <v>1.98E-3</v>
      </c>
      <c r="V94">
        <v>2.5999999999999999E-3</v>
      </c>
      <c r="W94">
        <v>6.1599999999999997E-3</v>
      </c>
      <c r="X94">
        <v>6.1599999999999997E-3</v>
      </c>
      <c r="Y94">
        <v>1.98E-3</v>
      </c>
      <c r="Z94">
        <v>1.98E-3</v>
      </c>
      <c r="AA94">
        <v>1.98E-3</v>
      </c>
      <c r="AB94">
        <v>0.46860717501286231</v>
      </c>
      <c r="AC94">
        <v>5.0836339404054751</v>
      </c>
      <c r="AD94">
        <v>214.27199999999999</v>
      </c>
      <c r="AE94">
        <v>3.5000000000000003E-2</v>
      </c>
      <c r="AF94">
        <v>1817</v>
      </c>
      <c r="AG94">
        <v>6229</v>
      </c>
      <c r="AH94">
        <v>6553</v>
      </c>
      <c r="AI94">
        <v>6895</v>
      </c>
      <c r="AJ94" s="9">
        <f>(AF94-exterior_study!AF94)/exterior_study!AF94</f>
        <v>-2.0485175202156335E-2</v>
      </c>
      <c r="AK94" s="9">
        <f>(AG94-exterior_study!AG94)/exterior_study!AG94</f>
        <v>-1.7662829206749723E-2</v>
      </c>
      <c r="AL94" s="9">
        <f>(AH94-exterior_study!AH94)/exterior_study!AH94</f>
        <v>-1.6951695169516952E-2</v>
      </c>
      <c r="AM94" s="9">
        <f>(AI94-exterior_study!AI94)/exterior_study!AI94</f>
        <v>-1.5984015984015984E-2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4.45E-3</v>
      </c>
      <c r="Q95">
        <v>3.7000000000000002E-3</v>
      </c>
      <c r="R95">
        <v>7.6299999999999996E-3</v>
      </c>
      <c r="S95">
        <v>2.3600000000000001E-3</v>
      </c>
      <c r="T95">
        <v>1.98E-3</v>
      </c>
      <c r="U95">
        <v>1.98E-3</v>
      </c>
      <c r="V95">
        <v>2.5999999999999999E-3</v>
      </c>
      <c r="W95">
        <v>6.1599999999999997E-3</v>
      </c>
      <c r="X95">
        <v>6.1599999999999997E-3</v>
      </c>
      <c r="Y95">
        <v>1.98E-3</v>
      </c>
      <c r="Z95">
        <v>1.98E-3</v>
      </c>
      <c r="AA95">
        <v>1.98E-3</v>
      </c>
      <c r="AB95">
        <v>0.46860717501286231</v>
      </c>
      <c r="AC95">
        <v>5.0836339404054751</v>
      </c>
      <c r="AD95">
        <v>214.27199999999999</v>
      </c>
      <c r="AE95">
        <v>0.04</v>
      </c>
      <c r="AF95">
        <v>1722</v>
      </c>
      <c r="AG95">
        <v>5450</v>
      </c>
      <c r="AH95">
        <v>5734</v>
      </c>
      <c r="AI95">
        <v>6033</v>
      </c>
      <c r="AJ95" s="9">
        <f>(AF95-exterior_study!AF95)/exterior_study!AF95</f>
        <v>-2.1590909090909091E-2</v>
      </c>
      <c r="AK95" s="9">
        <f>(AG95-exterior_study!AG95)/exterior_study!AG95</f>
        <v>-1.784105244188142E-2</v>
      </c>
      <c r="AL95" s="9">
        <f>(AH95-exterior_study!AH95)/exterior_study!AH95</f>
        <v>-1.6972398422767015E-2</v>
      </c>
      <c r="AM95" s="9">
        <f>(AI95-exterior_study!AI95)/exterior_study!AI95</f>
        <v>-1.5984341869189365E-2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4.45E-3</v>
      </c>
      <c r="Q96">
        <v>3.7000000000000002E-3</v>
      </c>
      <c r="R96">
        <v>7.6299999999999996E-3</v>
      </c>
      <c r="S96">
        <v>2.3600000000000001E-3</v>
      </c>
      <c r="T96">
        <v>1.98E-3</v>
      </c>
      <c r="U96">
        <v>1.98E-3</v>
      </c>
      <c r="V96">
        <v>2.5999999999999999E-3</v>
      </c>
      <c r="W96">
        <v>6.1599999999999997E-3</v>
      </c>
      <c r="X96">
        <v>6.1599999999999997E-3</v>
      </c>
      <c r="Y96">
        <v>1.98E-3</v>
      </c>
      <c r="Z96">
        <v>1.98E-3</v>
      </c>
      <c r="AA96">
        <v>1.98E-3</v>
      </c>
      <c r="AB96">
        <v>0.46860717501286231</v>
      </c>
      <c r="AC96">
        <v>5.0836339404054751</v>
      </c>
      <c r="AD96">
        <v>214.27199999999999</v>
      </c>
      <c r="AE96">
        <v>4.4999999999999998E-2</v>
      </c>
      <c r="AF96">
        <v>1633</v>
      </c>
      <c r="AG96">
        <v>4845</v>
      </c>
      <c r="AH96">
        <v>5097</v>
      </c>
      <c r="AI96">
        <v>5363</v>
      </c>
      <c r="AJ96" s="9">
        <f>(AF96-exterior_study!AF96)/exterior_study!AF96</f>
        <v>-2.2740873728306403E-2</v>
      </c>
      <c r="AK96" s="9">
        <f>(AG96-exterior_study!AG96)/exterior_study!AG96</f>
        <v>-1.7639902676399026E-2</v>
      </c>
      <c r="AL96" s="9">
        <f>(AH96-exterior_study!AH96)/exterior_study!AH96</f>
        <v>-1.6972034715525556E-2</v>
      </c>
      <c r="AM96" s="9">
        <f>(AI96-exterior_study!AI96)/exterior_study!AI96</f>
        <v>-1.5963302752293577E-2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4.45E-3</v>
      </c>
      <c r="Q97">
        <v>3.7000000000000002E-3</v>
      </c>
      <c r="R97">
        <v>7.6299999999999996E-3</v>
      </c>
      <c r="S97">
        <v>2.3600000000000001E-3</v>
      </c>
      <c r="T97">
        <v>1.98E-3</v>
      </c>
      <c r="U97">
        <v>1.98E-3</v>
      </c>
      <c r="V97">
        <v>2.5999999999999999E-3</v>
      </c>
      <c r="W97">
        <v>6.1599999999999997E-3</v>
      </c>
      <c r="X97">
        <v>6.1599999999999997E-3</v>
      </c>
      <c r="Y97">
        <v>1.98E-3</v>
      </c>
      <c r="Z97">
        <v>1.98E-3</v>
      </c>
      <c r="AA97">
        <v>1.98E-3</v>
      </c>
      <c r="AB97">
        <v>0.46860717501286231</v>
      </c>
      <c r="AC97">
        <v>5.0836339404054751</v>
      </c>
      <c r="AD97">
        <v>214.27199999999999</v>
      </c>
      <c r="AE97">
        <v>0.05</v>
      </c>
      <c r="AF97">
        <v>1552</v>
      </c>
      <c r="AG97">
        <v>4360</v>
      </c>
      <c r="AH97">
        <v>4587</v>
      </c>
      <c r="AI97">
        <v>4826</v>
      </c>
      <c r="AJ97" s="9">
        <f>(AF97-exterior_study!AF97)/exterior_study!AF97</f>
        <v>-2.2670025188916875E-2</v>
      </c>
      <c r="AK97" s="9">
        <f>(AG97-exterior_study!AG97)/exterior_study!AG97</f>
        <v>-1.7796801081324622E-2</v>
      </c>
      <c r="AL97" s="9">
        <f>(AH97-exterior_study!AH97)/exterior_study!AH97</f>
        <v>-1.693099014144878E-2</v>
      </c>
      <c r="AM97" s="9">
        <f>(AI97-exterior_study!AI97)/exterior_study!AI97</f>
        <v>-1.6106014271151887E-2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4.45E-3</v>
      </c>
      <c r="Q98">
        <v>3.7000000000000002E-3</v>
      </c>
      <c r="R98">
        <v>7.6299999999999996E-3</v>
      </c>
      <c r="S98">
        <v>2.3600000000000001E-3</v>
      </c>
      <c r="T98">
        <v>1.98E-3</v>
      </c>
      <c r="U98">
        <v>1.98E-3</v>
      </c>
      <c r="V98">
        <v>2.5999999999999999E-3</v>
      </c>
      <c r="W98">
        <v>6.1599999999999997E-3</v>
      </c>
      <c r="X98">
        <v>6.1599999999999997E-3</v>
      </c>
      <c r="Y98">
        <v>1.98E-3</v>
      </c>
      <c r="Z98">
        <v>1.98E-3</v>
      </c>
      <c r="AA98">
        <v>1.98E-3</v>
      </c>
      <c r="AB98">
        <v>0.46860717501286231</v>
      </c>
      <c r="AC98">
        <v>5.0836339404054751</v>
      </c>
      <c r="AD98">
        <v>214.27199999999999</v>
      </c>
      <c r="AE98">
        <v>5.5E-2</v>
      </c>
      <c r="AF98">
        <v>1476</v>
      </c>
      <c r="AG98">
        <v>3964</v>
      </c>
      <c r="AH98">
        <v>4170</v>
      </c>
      <c r="AI98">
        <v>4388</v>
      </c>
      <c r="AJ98" s="9">
        <f>(AF98-exterior_study!AF98)/exterior_study!AF98</f>
        <v>-2.3809523809523808E-2</v>
      </c>
      <c r="AK98" s="9">
        <f>(AG98-exterior_study!AG98)/exterior_study!AG98</f>
        <v>-1.7596034696406443E-2</v>
      </c>
      <c r="AL98" s="9">
        <f>(AH98-exterior_study!AH98)/exterior_study!AH98</f>
        <v>-1.6973125884016973E-2</v>
      </c>
      <c r="AM98" s="9">
        <f>(AI98-exterior_study!AI98)/exterior_study!AI98</f>
        <v>-1.5922852657546536E-2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4.45E-3</v>
      </c>
      <c r="Q99">
        <v>3.7000000000000002E-3</v>
      </c>
      <c r="R99">
        <v>7.6299999999999996E-3</v>
      </c>
      <c r="S99">
        <v>2.3600000000000001E-3</v>
      </c>
      <c r="T99">
        <v>1.98E-3</v>
      </c>
      <c r="U99">
        <v>1.98E-3</v>
      </c>
      <c r="V99">
        <v>2.5999999999999999E-3</v>
      </c>
      <c r="W99">
        <v>6.1599999999999997E-3</v>
      </c>
      <c r="X99">
        <v>6.1599999999999997E-3</v>
      </c>
      <c r="Y99">
        <v>1.98E-3</v>
      </c>
      <c r="Z99">
        <v>1.98E-3</v>
      </c>
      <c r="AA99">
        <v>1.98E-3</v>
      </c>
      <c r="AB99">
        <v>0.46860717501286231</v>
      </c>
      <c r="AC99">
        <v>5.0836339404054751</v>
      </c>
      <c r="AD99">
        <v>214.27199999999999</v>
      </c>
      <c r="AE99">
        <v>0.06</v>
      </c>
      <c r="AF99">
        <v>1406</v>
      </c>
      <c r="AG99">
        <v>3633</v>
      </c>
      <c r="AH99">
        <v>3823</v>
      </c>
      <c r="AI99">
        <v>4022</v>
      </c>
      <c r="AJ99" s="9">
        <f>(AF99-exterior_study!AF99)/exterior_study!AF99</f>
        <v>-2.4288688410825817E-2</v>
      </c>
      <c r="AK99" s="9">
        <f>(AG99-exterior_study!AG99)/exterior_study!AG99</f>
        <v>-1.7842660178426603E-2</v>
      </c>
      <c r="AL99" s="9">
        <f>(AH99-exterior_study!AH99)/exterior_study!AH99</f>
        <v>-1.6718106995884774E-2</v>
      </c>
      <c r="AM99" s="9">
        <f>(AI99-exterior_study!AI99)/exterior_study!AI99</f>
        <v>-1.5904086126743332E-2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4.45E-3</v>
      </c>
      <c r="Q100">
        <v>3.7000000000000002E-3</v>
      </c>
      <c r="R100">
        <v>7.6299999999999996E-3</v>
      </c>
      <c r="S100">
        <v>2.3600000000000001E-3</v>
      </c>
      <c r="T100">
        <v>1.98E-3</v>
      </c>
      <c r="U100">
        <v>1.98E-3</v>
      </c>
      <c r="V100">
        <v>2.5999999999999999E-3</v>
      </c>
      <c r="W100">
        <v>6.1599999999999997E-3</v>
      </c>
      <c r="X100">
        <v>6.1599999999999997E-3</v>
      </c>
      <c r="Y100">
        <v>1.98E-3</v>
      </c>
      <c r="Z100">
        <v>1.98E-3</v>
      </c>
      <c r="AA100">
        <v>1.98E-3</v>
      </c>
      <c r="AB100">
        <v>0.46860717501286231</v>
      </c>
      <c r="AC100">
        <v>5.0836339404054751</v>
      </c>
      <c r="AD100">
        <v>214.27199999999999</v>
      </c>
      <c r="AE100">
        <v>6.5000000000000002E-2</v>
      </c>
      <c r="AF100">
        <v>1341</v>
      </c>
      <c r="AG100">
        <v>3354</v>
      </c>
      <c r="AH100">
        <v>3529</v>
      </c>
      <c r="AI100">
        <v>3713</v>
      </c>
      <c r="AJ100" s="9">
        <f>(AF100-exterior_study!AF100)/exterior_study!AF100</f>
        <v>-2.4727272727272726E-2</v>
      </c>
      <c r="AK100" s="9">
        <f>(AG100-exterior_study!AG100)/exterior_study!AG100</f>
        <v>-1.7862371888726209E-2</v>
      </c>
      <c r="AL100" s="9">
        <f>(AH100-exterior_study!AH100)/exterior_study!AH100</f>
        <v>-1.6717748676511563E-2</v>
      </c>
      <c r="AM100" s="9">
        <f>(AI100-exterior_study!AI100)/exterior_study!AI100</f>
        <v>-1.5902464882056717E-2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4.45E-3</v>
      </c>
      <c r="Q101">
        <v>3.7000000000000002E-3</v>
      </c>
      <c r="R101">
        <v>7.6299999999999996E-3</v>
      </c>
      <c r="S101">
        <v>2.3600000000000001E-3</v>
      </c>
      <c r="T101">
        <v>1.98E-3</v>
      </c>
      <c r="U101">
        <v>1.98E-3</v>
      </c>
      <c r="V101">
        <v>2.5999999999999999E-3</v>
      </c>
      <c r="W101">
        <v>6.1599999999999997E-3</v>
      </c>
      <c r="X101">
        <v>6.1599999999999997E-3</v>
      </c>
      <c r="Y101">
        <v>1.98E-3</v>
      </c>
      <c r="Z101">
        <v>1.98E-3</v>
      </c>
      <c r="AA101">
        <v>1.98E-3</v>
      </c>
      <c r="AB101">
        <v>0.46860717501286231</v>
      </c>
      <c r="AC101">
        <v>5.0836339404054751</v>
      </c>
      <c r="AD101">
        <v>214.27199999999999</v>
      </c>
      <c r="AE101">
        <v>7.0000000000000007E-2</v>
      </c>
      <c r="AF101">
        <v>1280</v>
      </c>
      <c r="AG101">
        <v>3114</v>
      </c>
      <c r="AH101">
        <v>3277</v>
      </c>
      <c r="AI101">
        <v>3447</v>
      </c>
      <c r="AJ101" s="9">
        <f>(AF101-exterior_study!AF101)/exterior_study!AF101</f>
        <v>-2.5133282559025132E-2</v>
      </c>
      <c r="AK101" s="9">
        <f>(AG101-exterior_study!AG101)/exterior_study!AG101</f>
        <v>-1.7975402081362345E-2</v>
      </c>
      <c r="AL101" s="9">
        <f>(AH101-exterior_study!AH101)/exterior_study!AH101</f>
        <v>-1.6801680168016801E-2</v>
      </c>
      <c r="AM101" s="9">
        <f>(AI101-exterior_study!AI101)/exterior_study!AI101</f>
        <v>-1.5986297459320582E-2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4.4000000000000003E-3</v>
      </c>
      <c r="Q102">
        <v>3.6600000000000001E-3</v>
      </c>
      <c r="R102">
        <v>7.5500000000000003E-3</v>
      </c>
      <c r="S102">
        <v>2.3400000000000001E-3</v>
      </c>
      <c r="T102">
        <v>1.98E-3</v>
      </c>
      <c r="U102">
        <v>1.98E-3</v>
      </c>
      <c r="V102">
        <v>2.5799999999999998E-3</v>
      </c>
      <c r="W102">
        <v>6.0899999999999999E-3</v>
      </c>
      <c r="X102">
        <v>6.0899999999999999E-3</v>
      </c>
      <c r="Y102">
        <v>1.98E-3</v>
      </c>
      <c r="Z102">
        <v>1.98E-3</v>
      </c>
      <c r="AA102">
        <v>1.98E-3</v>
      </c>
      <c r="AB102">
        <v>0.46923930286400278</v>
      </c>
      <c r="AC102">
        <v>5.6225417352292144</v>
      </c>
      <c r="AD102">
        <v>214.27199999999999</v>
      </c>
      <c r="AE102">
        <v>0.03</v>
      </c>
      <c r="AF102">
        <v>1709</v>
      </c>
      <c r="AG102">
        <v>6546</v>
      </c>
      <c r="AH102">
        <v>6924</v>
      </c>
      <c r="AI102">
        <v>7324</v>
      </c>
      <c r="AJ102" s="9">
        <f>(AF102-exterior_study!AF102)/exterior_study!AF102</f>
        <v>-2.0630372492836675E-2</v>
      </c>
      <c r="AK102" s="9">
        <f>(AG102-exterior_study!AG102)/exterior_study!AG102</f>
        <v>-1.8737820416729126E-2</v>
      </c>
      <c r="AL102" s="9">
        <f>(AH102-exterior_study!AH102)/exterior_study!AH102</f>
        <v>-1.7872340425531916E-2</v>
      </c>
      <c r="AM102" s="9">
        <f>(AI102-exterior_study!AI102)/exterior_study!AI102</f>
        <v>-1.6912751677852347E-2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4.4000000000000003E-3</v>
      </c>
      <c r="Q103">
        <v>3.6600000000000001E-3</v>
      </c>
      <c r="R103">
        <v>7.5500000000000003E-3</v>
      </c>
      <c r="S103">
        <v>2.3400000000000001E-3</v>
      </c>
      <c r="T103">
        <v>1.98E-3</v>
      </c>
      <c r="U103">
        <v>1.98E-3</v>
      </c>
      <c r="V103">
        <v>2.5799999999999998E-3</v>
      </c>
      <c r="W103">
        <v>6.0899999999999999E-3</v>
      </c>
      <c r="X103">
        <v>6.0899999999999999E-3</v>
      </c>
      <c r="Y103">
        <v>1.98E-3</v>
      </c>
      <c r="Z103">
        <v>1.98E-3</v>
      </c>
      <c r="AA103">
        <v>1.98E-3</v>
      </c>
      <c r="AB103">
        <v>0.46923930286400278</v>
      </c>
      <c r="AC103">
        <v>5.6225417352292144</v>
      </c>
      <c r="AD103">
        <v>214.27199999999999</v>
      </c>
      <c r="AE103">
        <v>3.5000000000000003E-2</v>
      </c>
      <c r="AF103">
        <v>1610</v>
      </c>
      <c r="AG103">
        <v>5611</v>
      </c>
      <c r="AH103">
        <v>5935</v>
      </c>
      <c r="AI103">
        <v>6278</v>
      </c>
      <c r="AJ103" s="9">
        <f>(AF103-exterior_study!AF103)/exterior_study!AF103</f>
        <v>-2.1276595744680851E-2</v>
      </c>
      <c r="AK103" s="9">
        <f>(AG103-exterior_study!AG103)/exterior_study!AG103</f>
        <v>-1.8712836656173487E-2</v>
      </c>
      <c r="AL103" s="9">
        <f>(AH103-exterior_study!AH103)/exterior_study!AH103</f>
        <v>-1.7871917921562137E-2</v>
      </c>
      <c r="AM103" s="9">
        <f>(AI103-exterior_study!AI103)/exterior_study!AI103</f>
        <v>-1.6758026624902115E-2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4.4000000000000003E-3</v>
      </c>
      <c r="Q104">
        <v>3.6600000000000001E-3</v>
      </c>
      <c r="R104">
        <v>7.5500000000000003E-3</v>
      </c>
      <c r="S104">
        <v>2.3400000000000001E-3</v>
      </c>
      <c r="T104">
        <v>1.98E-3</v>
      </c>
      <c r="U104">
        <v>1.98E-3</v>
      </c>
      <c r="V104">
        <v>2.5799999999999998E-3</v>
      </c>
      <c r="W104">
        <v>6.0899999999999999E-3</v>
      </c>
      <c r="X104">
        <v>6.0899999999999999E-3</v>
      </c>
      <c r="Y104">
        <v>1.98E-3</v>
      </c>
      <c r="Z104">
        <v>1.98E-3</v>
      </c>
      <c r="AA104">
        <v>1.98E-3</v>
      </c>
      <c r="AB104">
        <v>0.46923930286400278</v>
      </c>
      <c r="AC104">
        <v>5.6225417352292144</v>
      </c>
      <c r="AD104">
        <v>214.27199999999999</v>
      </c>
      <c r="AE104">
        <v>0.04</v>
      </c>
      <c r="AF104">
        <v>1518</v>
      </c>
      <c r="AG104">
        <v>4909</v>
      </c>
      <c r="AH104">
        <v>5193</v>
      </c>
      <c r="AI104">
        <v>5493</v>
      </c>
      <c r="AJ104" s="9">
        <f>(AF104-exterior_study!AF104)/exterior_study!AF104</f>
        <v>-2.2537025112685124E-2</v>
      </c>
      <c r="AK104" s="9">
        <f>(AG104-exterior_study!AG104)/exterior_study!AG104</f>
        <v>-1.8788726763941634E-2</v>
      </c>
      <c r="AL104" s="9">
        <f>(AH104-exterior_study!AH104)/exterior_study!AH104</f>
        <v>-1.7779459050501229E-2</v>
      </c>
      <c r="AM104" s="9">
        <f>(AI104-exterior_study!AI104)/exterior_study!AI104</f>
        <v>-1.6824771791659209E-2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4.4000000000000003E-3</v>
      </c>
      <c r="Q105">
        <v>3.6600000000000001E-3</v>
      </c>
      <c r="R105">
        <v>7.5500000000000003E-3</v>
      </c>
      <c r="S105">
        <v>2.3400000000000001E-3</v>
      </c>
      <c r="T105">
        <v>1.98E-3</v>
      </c>
      <c r="U105">
        <v>1.98E-3</v>
      </c>
      <c r="V105">
        <v>2.5799999999999998E-3</v>
      </c>
      <c r="W105">
        <v>6.0899999999999999E-3</v>
      </c>
      <c r="X105">
        <v>6.0899999999999999E-3</v>
      </c>
      <c r="Y105">
        <v>1.98E-3</v>
      </c>
      <c r="Z105">
        <v>1.98E-3</v>
      </c>
      <c r="AA105">
        <v>1.98E-3</v>
      </c>
      <c r="AB105">
        <v>0.46923930286400278</v>
      </c>
      <c r="AC105">
        <v>5.6225417352292144</v>
      </c>
      <c r="AD105">
        <v>214.27199999999999</v>
      </c>
      <c r="AE105">
        <v>4.4999999999999998E-2</v>
      </c>
      <c r="AF105">
        <v>1435</v>
      </c>
      <c r="AG105">
        <v>4364</v>
      </c>
      <c r="AH105">
        <v>4616</v>
      </c>
      <c r="AI105">
        <v>4883</v>
      </c>
      <c r="AJ105" s="9">
        <f>(AF105-exterior_study!AF105)/exterior_study!AF105</f>
        <v>-2.2479564032697547E-2</v>
      </c>
      <c r="AK105" s="9">
        <f>(AG105-exterior_study!AG105)/exterior_study!AG105</f>
        <v>-1.8664268045873622E-2</v>
      </c>
      <c r="AL105" s="9">
        <f>(AH105-exterior_study!AH105)/exterior_study!AH105</f>
        <v>-1.7872340425531916E-2</v>
      </c>
      <c r="AM105" s="9">
        <f>(AI105-exterior_study!AI105)/exterior_study!AI105</f>
        <v>-1.6713652839307289E-2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4.4000000000000003E-3</v>
      </c>
      <c r="Q106">
        <v>3.6600000000000001E-3</v>
      </c>
      <c r="R106">
        <v>7.5500000000000003E-3</v>
      </c>
      <c r="S106">
        <v>2.3400000000000001E-3</v>
      </c>
      <c r="T106">
        <v>1.98E-3</v>
      </c>
      <c r="U106">
        <v>1.98E-3</v>
      </c>
      <c r="V106">
        <v>2.5799999999999998E-3</v>
      </c>
      <c r="W106">
        <v>6.0899999999999999E-3</v>
      </c>
      <c r="X106">
        <v>6.0899999999999999E-3</v>
      </c>
      <c r="Y106">
        <v>1.98E-3</v>
      </c>
      <c r="Z106">
        <v>1.98E-3</v>
      </c>
      <c r="AA106">
        <v>1.98E-3</v>
      </c>
      <c r="AB106">
        <v>0.46923930286400278</v>
      </c>
      <c r="AC106">
        <v>5.6225417352292144</v>
      </c>
      <c r="AD106">
        <v>214.27199999999999</v>
      </c>
      <c r="AE106">
        <v>0.05</v>
      </c>
      <c r="AF106">
        <v>1357</v>
      </c>
      <c r="AG106">
        <v>3927</v>
      </c>
      <c r="AH106">
        <v>4154</v>
      </c>
      <c r="AI106">
        <v>4395</v>
      </c>
      <c r="AJ106" s="9">
        <f>(AF106-exterior_study!AF106)/exterior_study!AF106</f>
        <v>-2.3741007194244605E-2</v>
      </c>
      <c r="AK106" s="9">
        <f>(AG106-exterior_study!AG106)/exterior_study!AG106</f>
        <v>-1.8985760679490381E-2</v>
      </c>
      <c r="AL106" s="9">
        <f>(AH106-exterior_study!AH106)/exterior_study!AH106</f>
        <v>-1.7966903073286054E-2</v>
      </c>
      <c r="AM106" s="9">
        <f>(AI106-exterior_study!AI106)/exterior_study!AI106</f>
        <v>-1.6778523489932886E-2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4.4000000000000003E-3</v>
      </c>
      <c r="Q107">
        <v>3.6600000000000001E-3</v>
      </c>
      <c r="R107">
        <v>7.5500000000000003E-3</v>
      </c>
      <c r="S107">
        <v>2.3400000000000001E-3</v>
      </c>
      <c r="T107">
        <v>1.98E-3</v>
      </c>
      <c r="U107">
        <v>1.98E-3</v>
      </c>
      <c r="V107">
        <v>2.5799999999999998E-3</v>
      </c>
      <c r="W107">
        <v>6.0899999999999999E-3</v>
      </c>
      <c r="X107">
        <v>6.0899999999999999E-3</v>
      </c>
      <c r="Y107">
        <v>1.98E-3</v>
      </c>
      <c r="Z107">
        <v>1.98E-3</v>
      </c>
      <c r="AA107">
        <v>1.98E-3</v>
      </c>
      <c r="AB107">
        <v>0.46923930286400278</v>
      </c>
      <c r="AC107">
        <v>5.6225417352292144</v>
      </c>
      <c r="AD107">
        <v>214.27199999999999</v>
      </c>
      <c r="AE107">
        <v>5.5E-2</v>
      </c>
      <c r="AF107">
        <v>1286</v>
      </c>
      <c r="AG107">
        <v>3570</v>
      </c>
      <c r="AH107">
        <v>3777</v>
      </c>
      <c r="AI107">
        <v>3995</v>
      </c>
      <c r="AJ107" s="9">
        <f>(AF107-exterior_study!AF107)/exterior_study!AF107</f>
        <v>-2.5018953752843062E-2</v>
      </c>
      <c r="AK107" s="9">
        <f>(AG107-exterior_study!AG107)/exterior_study!AG107</f>
        <v>-1.8961253091508656E-2</v>
      </c>
      <c r="AL107" s="9">
        <f>(AH107-exterior_study!AH107)/exterior_study!AH107</f>
        <v>-1.7685305591677504E-2</v>
      </c>
      <c r="AM107" s="9">
        <f>(AI107-exterior_study!AI107)/exterior_study!AI107</f>
        <v>-1.6736401673640166E-2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4.4000000000000003E-3</v>
      </c>
      <c r="Q108">
        <v>3.6600000000000001E-3</v>
      </c>
      <c r="R108">
        <v>7.5500000000000003E-3</v>
      </c>
      <c r="S108">
        <v>2.3400000000000001E-3</v>
      </c>
      <c r="T108">
        <v>1.98E-3</v>
      </c>
      <c r="U108">
        <v>1.98E-3</v>
      </c>
      <c r="V108">
        <v>2.5799999999999998E-3</v>
      </c>
      <c r="W108">
        <v>6.0899999999999999E-3</v>
      </c>
      <c r="X108">
        <v>6.0899999999999999E-3</v>
      </c>
      <c r="Y108">
        <v>1.98E-3</v>
      </c>
      <c r="Z108">
        <v>1.98E-3</v>
      </c>
      <c r="AA108">
        <v>1.98E-3</v>
      </c>
      <c r="AB108">
        <v>0.46923930286400278</v>
      </c>
      <c r="AC108">
        <v>5.6225417352292144</v>
      </c>
      <c r="AD108">
        <v>214.27199999999999</v>
      </c>
      <c r="AE108">
        <v>0.06</v>
      </c>
      <c r="AF108">
        <v>1221</v>
      </c>
      <c r="AG108">
        <v>3273</v>
      </c>
      <c r="AH108">
        <v>3462</v>
      </c>
      <c r="AI108">
        <v>3662</v>
      </c>
      <c r="AJ108" s="9">
        <f>(AF108-exterior_study!AF108)/exterior_study!AF108</f>
        <v>-2.4760383386581469E-2</v>
      </c>
      <c r="AK108" s="9">
        <f>(AG108-exterior_study!AG108)/exterior_study!AG108</f>
        <v>-1.8884892086330936E-2</v>
      </c>
      <c r="AL108" s="9">
        <f>(AH108-exterior_study!AH108)/exterior_study!AH108</f>
        <v>-1.7872340425531916E-2</v>
      </c>
      <c r="AM108" s="9">
        <f>(AI108-exterior_study!AI108)/exterior_study!AI108</f>
        <v>-1.6912751677852347E-2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4.4000000000000003E-3</v>
      </c>
      <c r="Q109">
        <v>3.6600000000000001E-3</v>
      </c>
      <c r="R109">
        <v>7.5500000000000003E-3</v>
      </c>
      <c r="S109">
        <v>2.3400000000000001E-3</v>
      </c>
      <c r="T109">
        <v>1.98E-3</v>
      </c>
      <c r="U109">
        <v>1.98E-3</v>
      </c>
      <c r="V109">
        <v>2.5799999999999998E-3</v>
      </c>
      <c r="W109">
        <v>6.0899999999999999E-3</v>
      </c>
      <c r="X109">
        <v>6.0899999999999999E-3</v>
      </c>
      <c r="Y109">
        <v>1.98E-3</v>
      </c>
      <c r="Z109">
        <v>1.98E-3</v>
      </c>
      <c r="AA109">
        <v>1.98E-3</v>
      </c>
      <c r="AB109">
        <v>0.46923930286400278</v>
      </c>
      <c r="AC109">
        <v>5.6225417352292144</v>
      </c>
      <c r="AD109">
        <v>214.27199999999999</v>
      </c>
      <c r="AE109">
        <v>6.5000000000000002E-2</v>
      </c>
      <c r="AF109">
        <v>1160</v>
      </c>
      <c r="AG109">
        <v>3021</v>
      </c>
      <c r="AH109">
        <v>3196</v>
      </c>
      <c r="AI109">
        <v>3380</v>
      </c>
      <c r="AJ109" s="9">
        <f>(AF109-exterior_study!AF109)/exterior_study!AF109</f>
        <v>-2.6028547439126783E-2</v>
      </c>
      <c r="AK109" s="9">
        <f>(AG109-exterior_study!AG109)/exterior_study!AG109</f>
        <v>-1.8837284832737902E-2</v>
      </c>
      <c r="AL109" s="9">
        <f>(AH109-exterior_study!AH109)/exterior_study!AH109</f>
        <v>-1.7824216349108791E-2</v>
      </c>
      <c r="AM109" s="9">
        <f>(AI109-exterior_study!AI109)/exterior_study!AI109</f>
        <v>-1.6870273414776031E-2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4.4000000000000003E-3</v>
      </c>
      <c r="Q110">
        <v>3.6600000000000001E-3</v>
      </c>
      <c r="R110">
        <v>7.5500000000000003E-3</v>
      </c>
      <c r="S110">
        <v>2.3400000000000001E-3</v>
      </c>
      <c r="T110">
        <v>1.98E-3</v>
      </c>
      <c r="U110">
        <v>1.98E-3</v>
      </c>
      <c r="V110">
        <v>2.5799999999999998E-3</v>
      </c>
      <c r="W110">
        <v>6.0899999999999999E-3</v>
      </c>
      <c r="X110">
        <v>6.0899999999999999E-3</v>
      </c>
      <c r="Y110">
        <v>1.98E-3</v>
      </c>
      <c r="Z110">
        <v>1.98E-3</v>
      </c>
      <c r="AA110">
        <v>1.98E-3</v>
      </c>
      <c r="AB110">
        <v>0.46923930286400278</v>
      </c>
      <c r="AC110">
        <v>5.6225417352292144</v>
      </c>
      <c r="AD110">
        <v>214.27199999999999</v>
      </c>
      <c r="AE110">
        <v>7.0000000000000007E-2</v>
      </c>
      <c r="AF110">
        <v>1104</v>
      </c>
      <c r="AG110">
        <v>2805</v>
      </c>
      <c r="AH110">
        <v>2967</v>
      </c>
      <c r="AI110">
        <v>3139</v>
      </c>
      <c r="AJ110" s="9">
        <f>(AF110-exterior_study!AF110)/exterior_study!AF110</f>
        <v>-2.6455026455026454E-2</v>
      </c>
      <c r="AK110" s="9">
        <f>(AG110-exterior_study!AG110)/exterior_study!AG110</f>
        <v>-1.888772298006296E-2</v>
      </c>
      <c r="AL110" s="9">
        <f>(AH110-exterior_study!AH110)/exterior_study!AH110</f>
        <v>-1.7874875868917579E-2</v>
      </c>
      <c r="AM110" s="9">
        <f>(AI110-exterior_study!AI110)/exterior_study!AI110</f>
        <v>-1.6911994989038521E-2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4.3600000000000002E-3</v>
      </c>
      <c r="Q111">
        <v>3.62E-3</v>
      </c>
      <c r="R111">
        <v>7.4700000000000001E-3</v>
      </c>
      <c r="S111">
        <v>2.31E-3</v>
      </c>
      <c r="T111">
        <v>1.98E-3</v>
      </c>
      <c r="U111">
        <v>1.98E-3</v>
      </c>
      <c r="V111">
        <v>2.5400000000000002E-3</v>
      </c>
      <c r="W111">
        <v>6.0200000000000002E-3</v>
      </c>
      <c r="X111">
        <v>6.0200000000000002E-3</v>
      </c>
      <c r="Y111">
        <v>1.98E-3</v>
      </c>
      <c r="Z111">
        <v>1.98E-3</v>
      </c>
      <c r="AA111">
        <v>1.98E-3</v>
      </c>
      <c r="AB111">
        <v>0.469970577516721</v>
      </c>
      <c r="AC111">
        <v>5.6269211867821518</v>
      </c>
      <c r="AD111">
        <v>214.27199999999999</v>
      </c>
      <c r="AE111">
        <v>0.03</v>
      </c>
      <c r="AF111">
        <v>1706</v>
      </c>
      <c r="AG111">
        <v>6533</v>
      </c>
      <c r="AH111">
        <v>6912</v>
      </c>
      <c r="AI111">
        <v>7312</v>
      </c>
      <c r="AJ111" s="9">
        <f>(AF111-exterior_study!AF111)/exterior_study!AF111</f>
        <v>-2.2349570200573064E-2</v>
      </c>
      <c r="AK111" s="9">
        <f>(AG111-exterior_study!AG111)/exterior_study!AG111</f>
        <v>-2.0686553740068954E-2</v>
      </c>
      <c r="AL111" s="9">
        <f>(AH111-exterior_study!AH111)/exterior_study!AH111</f>
        <v>-1.9574468085106381E-2</v>
      </c>
      <c r="AM111" s="9">
        <f>(AI111-exterior_study!AI111)/exterior_study!AI111</f>
        <v>-1.8523489932885905E-2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4.3600000000000002E-3</v>
      </c>
      <c r="Q112">
        <v>3.62E-3</v>
      </c>
      <c r="R112">
        <v>7.4700000000000001E-3</v>
      </c>
      <c r="S112">
        <v>2.31E-3</v>
      </c>
      <c r="T112">
        <v>1.98E-3</v>
      </c>
      <c r="U112">
        <v>1.98E-3</v>
      </c>
      <c r="V112">
        <v>2.5400000000000002E-3</v>
      </c>
      <c r="W112">
        <v>6.0200000000000002E-3</v>
      </c>
      <c r="X112">
        <v>6.0200000000000002E-3</v>
      </c>
      <c r="Y112">
        <v>1.98E-3</v>
      </c>
      <c r="Z112">
        <v>1.98E-3</v>
      </c>
      <c r="AA112">
        <v>1.98E-3</v>
      </c>
      <c r="AB112">
        <v>0.469970577516721</v>
      </c>
      <c r="AC112">
        <v>5.6269211867821518</v>
      </c>
      <c r="AD112">
        <v>214.27199999999999</v>
      </c>
      <c r="AE112">
        <v>3.5000000000000003E-2</v>
      </c>
      <c r="AF112">
        <v>1606</v>
      </c>
      <c r="AG112">
        <v>5600</v>
      </c>
      <c r="AH112">
        <v>5924</v>
      </c>
      <c r="AI112">
        <v>6267</v>
      </c>
      <c r="AJ112" s="9">
        <f>(AF112-exterior_study!AF112)/exterior_study!AF112</f>
        <v>-2.3708206686930092E-2</v>
      </c>
      <c r="AK112" s="9">
        <f>(AG112-exterior_study!AG112)/exterior_study!AG112</f>
        <v>-2.0636586218957677E-2</v>
      </c>
      <c r="AL112" s="9">
        <f>(AH112-exterior_study!AH112)/exterior_study!AH112</f>
        <v>-1.969220585801754E-2</v>
      </c>
      <c r="AM112" s="9">
        <f>(AI112-exterior_study!AI112)/exterior_study!AI112</f>
        <v>-1.8480814408770557E-2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4.3600000000000002E-3</v>
      </c>
      <c r="Q113">
        <v>3.62E-3</v>
      </c>
      <c r="R113">
        <v>7.4700000000000001E-3</v>
      </c>
      <c r="S113">
        <v>2.31E-3</v>
      </c>
      <c r="T113">
        <v>1.98E-3</v>
      </c>
      <c r="U113">
        <v>1.98E-3</v>
      </c>
      <c r="V113">
        <v>2.5400000000000002E-3</v>
      </c>
      <c r="W113">
        <v>6.0200000000000002E-3</v>
      </c>
      <c r="X113">
        <v>6.0200000000000002E-3</v>
      </c>
      <c r="Y113">
        <v>1.98E-3</v>
      </c>
      <c r="Z113">
        <v>1.98E-3</v>
      </c>
      <c r="AA113">
        <v>1.98E-3</v>
      </c>
      <c r="AB113">
        <v>0.469970577516721</v>
      </c>
      <c r="AC113">
        <v>5.6269211867821518</v>
      </c>
      <c r="AD113">
        <v>214.27199999999999</v>
      </c>
      <c r="AE113">
        <v>0.04</v>
      </c>
      <c r="AF113">
        <v>1515</v>
      </c>
      <c r="AG113">
        <v>4900</v>
      </c>
      <c r="AH113">
        <v>5184</v>
      </c>
      <c r="AI113">
        <v>5484</v>
      </c>
      <c r="AJ113" s="9">
        <f>(AF113-exterior_study!AF113)/exterior_study!AF113</f>
        <v>-2.4468770122343851E-2</v>
      </c>
      <c r="AK113" s="9">
        <f>(AG113-exterior_study!AG113)/exterior_study!AG113</f>
        <v>-2.0587647411553067E-2</v>
      </c>
      <c r="AL113" s="9">
        <f>(AH113-exterior_study!AH113)/exterior_study!AH113</f>
        <v>-1.9481747682996028E-2</v>
      </c>
      <c r="AM113" s="9">
        <f>(AI113-exterior_study!AI113)/exterior_study!AI113</f>
        <v>-1.8435654197243603E-2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4.3600000000000002E-3</v>
      </c>
      <c r="Q114">
        <v>3.62E-3</v>
      </c>
      <c r="R114">
        <v>7.4700000000000001E-3</v>
      </c>
      <c r="S114">
        <v>2.31E-3</v>
      </c>
      <c r="T114">
        <v>1.98E-3</v>
      </c>
      <c r="U114">
        <v>1.98E-3</v>
      </c>
      <c r="V114">
        <v>2.5400000000000002E-3</v>
      </c>
      <c r="W114">
        <v>6.0200000000000002E-3</v>
      </c>
      <c r="X114">
        <v>6.0200000000000002E-3</v>
      </c>
      <c r="Y114">
        <v>1.98E-3</v>
      </c>
      <c r="Z114">
        <v>1.98E-3</v>
      </c>
      <c r="AA114">
        <v>1.98E-3</v>
      </c>
      <c r="AB114">
        <v>0.469970577516721</v>
      </c>
      <c r="AC114">
        <v>5.6269211867821518</v>
      </c>
      <c r="AD114">
        <v>214.27199999999999</v>
      </c>
      <c r="AE114">
        <v>4.4999999999999998E-2</v>
      </c>
      <c r="AF114">
        <v>1431</v>
      </c>
      <c r="AG114">
        <v>4356</v>
      </c>
      <c r="AH114">
        <v>4608</v>
      </c>
      <c r="AI114">
        <v>4875</v>
      </c>
      <c r="AJ114" s="9">
        <f>(AF114-exterior_study!AF114)/exterior_study!AF114</f>
        <v>-2.5204359673024524E-2</v>
      </c>
      <c r="AK114" s="9">
        <f>(AG114-exterior_study!AG114)/exterior_study!AG114</f>
        <v>-2.0463233640656622E-2</v>
      </c>
      <c r="AL114" s="9">
        <f>(AH114-exterior_study!AH114)/exterior_study!AH114</f>
        <v>-1.9574468085106381E-2</v>
      </c>
      <c r="AM114" s="9">
        <f>(AI114-exterior_study!AI114)/exterior_study!AI114</f>
        <v>-1.832460732984293E-2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4.3600000000000002E-3</v>
      </c>
      <c r="Q115">
        <v>3.62E-3</v>
      </c>
      <c r="R115">
        <v>7.4700000000000001E-3</v>
      </c>
      <c r="S115">
        <v>2.31E-3</v>
      </c>
      <c r="T115">
        <v>1.98E-3</v>
      </c>
      <c r="U115">
        <v>1.98E-3</v>
      </c>
      <c r="V115">
        <v>2.5400000000000002E-3</v>
      </c>
      <c r="W115">
        <v>6.0200000000000002E-3</v>
      </c>
      <c r="X115">
        <v>6.0200000000000002E-3</v>
      </c>
      <c r="Y115">
        <v>1.98E-3</v>
      </c>
      <c r="Z115">
        <v>1.98E-3</v>
      </c>
      <c r="AA115">
        <v>1.98E-3</v>
      </c>
      <c r="AB115">
        <v>0.469970577516721</v>
      </c>
      <c r="AC115">
        <v>5.6269211867821518</v>
      </c>
      <c r="AD115">
        <v>214.27199999999999</v>
      </c>
      <c r="AE115">
        <v>0.05</v>
      </c>
      <c r="AF115">
        <v>1354</v>
      </c>
      <c r="AG115">
        <v>3920</v>
      </c>
      <c r="AH115">
        <v>4147</v>
      </c>
      <c r="AI115">
        <v>4387</v>
      </c>
      <c r="AJ115" s="9">
        <f>(AF115-exterior_study!AF115)/exterior_study!AF115</f>
        <v>-2.5899280575539568E-2</v>
      </c>
      <c r="AK115" s="9">
        <f>(AG115-exterior_study!AG115)/exterior_study!AG115</f>
        <v>-2.0734449163127656E-2</v>
      </c>
      <c r="AL115" s="9">
        <f>(AH115-exterior_study!AH115)/exterior_study!AH115</f>
        <v>-1.9621749408983452E-2</v>
      </c>
      <c r="AM115" s="9">
        <f>(AI115-exterior_study!AI115)/exterior_study!AI115</f>
        <v>-1.8568232662192395E-2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4.3600000000000002E-3</v>
      </c>
      <c r="Q116">
        <v>3.62E-3</v>
      </c>
      <c r="R116">
        <v>7.4700000000000001E-3</v>
      </c>
      <c r="S116">
        <v>2.31E-3</v>
      </c>
      <c r="T116">
        <v>1.98E-3</v>
      </c>
      <c r="U116">
        <v>1.98E-3</v>
      </c>
      <c r="V116">
        <v>2.5400000000000002E-3</v>
      </c>
      <c r="W116">
        <v>6.0200000000000002E-3</v>
      </c>
      <c r="X116">
        <v>6.0200000000000002E-3</v>
      </c>
      <c r="Y116">
        <v>1.98E-3</v>
      </c>
      <c r="Z116">
        <v>1.98E-3</v>
      </c>
      <c r="AA116">
        <v>1.98E-3</v>
      </c>
      <c r="AB116">
        <v>0.469970577516721</v>
      </c>
      <c r="AC116">
        <v>5.6269211867821518</v>
      </c>
      <c r="AD116">
        <v>214.27199999999999</v>
      </c>
      <c r="AE116">
        <v>5.5E-2</v>
      </c>
      <c r="AF116">
        <v>1283</v>
      </c>
      <c r="AG116">
        <v>3564</v>
      </c>
      <c r="AH116">
        <v>3770</v>
      </c>
      <c r="AI116">
        <v>3988</v>
      </c>
      <c r="AJ116" s="9">
        <f>(AF116-exterior_study!AF116)/exterior_study!AF116</f>
        <v>-2.7293404094010616E-2</v>
      </c>
      <c r="AK116" s="9">
        <f>(AG116-exterior_study!AG116)/exterior_study!AG116</f>
        <v>-2.0610057708161583E-2</v>
      </c>
      <c r="AL116" s="9">
        <f>(AH116-exterior_study!AH116)/exterior_study!AH116</f>
        <v>-1.950585175552666E-2</v>
      </c>
      <c r="AM116" s="9">
        <f>(AI116-exterior_study!AI116)/exterior_study!AI116</f>
        <v>-1.8459266551809007E-2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4.3600000000000002E-3</v>
      </c>
      <c r="Q117">
        <v>3.62E-3</v>
      </c>
      <c r="R117">
        <v>7.4700000000000001E-3</v>
      </c>
      <c r="S117">
        <v>2.31E-3</v>
      </c>
      <c r="T117">
        <v>1.98E-3</v>
      </c>
      <c r="U117">
        <v>1.98E-3</v>
      </c>
      <c r="V117">
        <v>2.5400000000000002E-3</v>
      </c>
      <c r="W117">
        <v>6.0200000000000002E-3</v>
      </c>
      <c r="X117">
        <v>6.0200000000000002E-3</v>
      </c>
      <c r="Y117">
        <v>1.98E-3</v>
      </c>
      <c r="Z117">
        <v>1.98E-3</v>
      </c>
      <c r="AA117">
        <v>1.98E-3</v>
      </c>
      <c r="AB117">
        <v>0.469970577516721</v>
      </c>
      <c r="AC117">
        <v>5.6269211867821518</v>
      </c>
      <c r="AD117">
        <v>214.27199999999999</v>
      </c>
      <c r="AE117">
        <v>0.06</v>
      </c>
      <c r="AF117">
        <v>1218</v>
      </c>
      <c r="AG117">
        <v>3267</v>
      </c>
      <c r="AH117">
        <v>3456</v>
      </c>
      <c r="AI117">
        <v>3656</v>
      </c>
      <c r="AJ117" s="9">
        <f>(AF117-exterior_study!AF117)/exterior_study!AF117</f>
        <v>-2.7156549520766772E-2</v>
      </c>
      <c r="AK117" s="9">
        <f>(AG117-exterior_study!AG117)/exterior_study!AG117</f>
        <v>-2.0683453237410072E-2</v>
      </c>
      <c r="AL117" s="9">
        <f>(AH117-exterior_study!AH117)/exterior_study!AH117</f>
        <v>-1.9574468085106381E-2</v>
      </c>
      <c r="AM117" s="9">
        <f>(AI117-exterior_study!AI117)/exterior_study!AI117</f>
        <v>-1.8523489932885905E-2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4.3600000000000002E-3</v>
      </c>
      <c r="Q118">
        <v>3.62E-3</v>
      </c>
      <c r="R118">
        <v>7.4700000000000001E-3</v>
      </c>
      <c r="S118">
        <v>2.31E-3</v>
      </c>
      <c r="T118">
        <v>1.98E-3</v>
      </c>
      <c r="U118">
        <v>1.98E-3</v>
      </c>
      <c r="V118">
        <v>2.5400000000000002E-3</v>
      </c>
      <c r="W118">
        <v>6.0200000000000002E-3</v>
      </c>
      <c r="X118">
        <v>6.0200000000000002E-3</v>
      </c>
      <c r="Y118">
        <v>1.98E-3</v>
      </c>
      <c r="Z118">
        <v>1.98E-3</v>
      </c>
      <c r="AA118">
        <v>1.98E-3</v>
      </c>
      <c r="AB118">
        <v>0.469970577516721</v>
      </c>
      <c r="AC118">
        <v>5.6269211867821518</v>
      </c>
      <c r="AD118">
        <v>214.27199999999999</v>
      </c>
      <c r="AE118">
        <v>6.5000000000000002E-2</v>
      </c>
      <c r="AF118">
        <v>1157</v>
      </c>
      <c r="AG118">
        <v>3015</v>
      </c>
      <c r="AH118">
        <v>3190</v>
      </c>
      <c r="AI118">
        <v>3375</v>
      </c>
      <c r="AJ118" s="9">
        <f>(AF118-exterior_study!AF118)/exterior_study!AF118</f>
        <v>-2.8547439126784216E-2</v>
      </c>
      <c r="AK118" s="9">
        <f>(AG118-exterior_study!AG118)/exterior_study!AG118</f>
        <v>-2.0785969470607339E-2</v>
      </c>
      <c r="AL118" s="9">
        <f>(AH118-exterior_study!AH118)/exterior_study!AH118</f>
        <v>-1.9668100799016593E-2</v>
      </c>
      <c r="AM118" s="9">
        <f>(AI118-exterior_study!AI118)/exterior_study!AI118</f>
        <v>-1.832460732984293E-2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4.3600000000000002E-3</v>
      </c>
      <c r="Q119">
        <v>3.62E-3</v>
      </c>
      <c r="R119">
        <v>7.4700000000000001E-3</v>
      </c>
      <c r="S119">
        <v>2.31E-3</v>
      </c>
      <c r="T119">
        <v>1.98E-3</v>
      </c>
      <c r="U119">
        <v>1.98E-3</v>
      </c>
      <c r="V119">
        <v>2.5400000000000002E-3</v>
      </c>
      <c r="W119">
        <v>6.0200000000000002E-3</v>
      </c>
      <c r="X119">
        <v>6.0200000000000002E-3</v>
      </c>
      <c r="Y119">
        <v>1.98E-3</v>
      </c>
      <c r="Z119">
        <v>1.98E-3</v>
      </c>
      <c r="AA119">
        <v>1.98E-3</v>
      </c>
      <c r="AB119">
        <v>0.469970577516721</v>
      </c>
      <c r="AC119">
        <v>5.6269211867821518</v>
      </c>
      <c r="AD119">
        <v>214.27199999999999</v>
      </c>
      <c r="AE119">
        <v>7.0000000000000007E-2</v>
      </c>
      <c r="AF119">
        <v>1101</v>
      </c>
      <c r="AG119">
        <v>2800</v>
      </c>
      <c r="AH119">
        <v>2962</v>
      </c>
      <c r="AI119">
        <v>3134</v>
      </c>
      <c r="AJ119" s="9">
        <f>(AF119-exterior_study!AF119)/exterior_study!AF119</f>
        <v>-2.9100529100529099E-2</v>
      </c>
      <c r="AK119" s="9">
        <f>(AG119-exterior_study!AG119)/exterior_study!AG119</f>
        <v>-2.0636586218957677E-2</v>
      </c>
      <c r="AL119" s="9">
        <f>(AH119-exterior_study!AH119)/exterior_study!AH119</f>
        <v>-1.9529956967891428E-2</v>
      </c>
      <c r="AM119" s="9">
        <f>(AI119-exterior_study!AI119)/exterior_study!AI119</f>
        <v>-1.8477920450986535E-2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4.3099999999999996E-3</v>
      </c>
      <c r="Q120">
        <v>3.5899999999999999E-3</v>
      </c>
      <c r="R120">
        <v>7.4000000000000003E-3</v>
      </c>
      <c r="S120">
        <v>2.2899999999999999E-3</v>
      </c>
      <c r="T120">
        <v>1.98E-3</v>
      </c>
      <c r="U120">
        <v>1.98E-3</v>
      </c>
      <c r="V120">
        <v>2.5100000000000001E-3</v>
      </c>
      <c r="W120">
        <v>5.9500000000000004E-3</v>
      </c>
      <c r="X120">
        <v>5.9500000000000004E-3</v>
      </c>
      <c r="Y120">
        <v>1.98E-3</v>
      </c>
      <c r="Z120">
        <v>1.98E-3</v>
      </c>
      <c r="AA120">
        <v>1.98E-3</v>
      </c>
      <c r="AB120">
        <v>0.47083985379866228</v>
      </c>
      <c r="AC120">
        <v>5.6321226713460462</v>
      </c>
      <c r="AD120">
        <v>214.27199999999999</v>
      </c>
      <c r="AE120">
        <v>0.03</v>
      </c>
      <c r="AF120">
        <v>1706</v>
      </c>
      <c r="AG120">
        <v>6533</v>
      </c>
      <c r="AH120">
        <v>6912</v>
      </c>
      <c r="AI120">
        <v>7312</v>
      </c>
      <c r="AJ120" s="9">
        <f>(AF120-exterior_study!AF120)/exterior_study!AF120</f>
        <v>-2.0665901262916189E-2</v>
      </c>
      <c r="AK120" s="9">
        <f>(AG120-exterior_study!AG120)/exterior_study!AG120</f>
        <v>-1.8774406728747372E-2</v>
      </c>
      <c r="AL120" s="9">
        <f>(AH120-exterior_study!AH120)/exterior_study!AH120</f>
        <v>-1.7763251385533609E-2</v>
      </c>
      <c r="AM120" s="9">
        <f>(AI120-exterior_study!AI120)/exterior_study!AI120</f>
        <v>-1.6807852628748152E-2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4.3099999999999996E-3</v>
      </c>
      <c r="Q121">
        <v>3.5899999999999999E-3</v>
      </c>
      <c r="R121">
        <v>7.4000000000000003E-3</v>
      </c>
      <c r="S121">
        <v>2.2899999999999999E-3</v>
      </c>
      <c r="T121">
        <v>1.98E-3</v>
      </c>
      <c r="U121">
        <v>1.98E-3</v>
      </c>
      <c r="V121">
        <v>2.5100000000000001E-3</v>
      </c>
      <c r="W121">
        <v>5.9500000000000004E-3</v>
      </c>
      <c r="X121">
        <v>5.9500000000000004E-3</v>
      </c>
      <c r="Y121">
        <v>1.98E-3</v>
      </c>
      <c r="Z121">
        <v>1.98E-3</v>
      </c>
      <c r="AA121">
        <v>1.98E-3</v>
      </c>
      <c r="AB121">
        <v>0.47083985379866228</v>
      </c>
      <c r="AC121">
        <v>5.6321226713460462</v>
      </c>
      <c r="AD121">
        <v>214.27199999999999</v>
      </c>
      <c r="AE121">
        <v>3.5000000000000003E-2</v>
      </c>
      <c r="AF121">
        <v>1606</v>
      </c>
      <c r="AG121">
        <v>5600</v>
      </c>
      <c r="AH121">
        <v>5924</v>
      </c>
      <c r="AI121">
        <v>6267</v>
      </c>
      <c r="AJ121" s="9">
        <f>(AF121-exterior_study!AF121)/exterior_study!AF121</f>
        <v>-2.1328458257160267E-2</v>
      </c>
      <c r="AK121" s="9">
        <f>(AG121-exterior_study!AG121)/exterior_study!AG121</f>
        <v>-1.8748904853688454E-2</v>
      </c>
      <c r="AL121" s="9">
        <f>(AH121-exterior_study!AH121)/exterior_study!AH121</f>
        <v>-1.790450928381963E-2</v>
      </c>
      <c r="AM121" s="9">
        <f>(AI121-exterior_study!AI121)/exterior_study!AI121</f>
        <v>-1.6941176470588234E-2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4.3099999999999996E-3</v>
      </c>
      <c r="Q122">
        <v>3.5899999999999999E-3</v>
      </c>
      <c r="R122">
        <v>7.4000000000000003E-3</v>
      </c>
      <c r="S122">
        <v>2.2899999999999999E-3</v>
      </c>
      <c r="T122">
        <v>1.98E-3</v>
      </c>
      <c r="U122">
        <v>1.98E-3</v>
      </c>
      <c r="V122">
        <v>2.5100000000000001E-3</v>
      </c>
      <c r="W122">
        <v>5.9500000000000004E-3</v>
      </c>
      <c r="X122">
        <v>5.9500000000000004E-3</v>
      </c>
      <c r="Y122">
        <v>1.98E-3</v>
      </c>
      <c r="Z122">
        <v>1.98E-3</v>
      </c>
      <c r="AA122">
        <v>1.98E-3</v>
      </c>
      <c r="AB122">
        <v>0.47083985379866228</v>
      </c>
      <c r="AC122">
        <v>5.6321226713460462</v>
      </c>
      <c r="AD122">
        <v>214.27199999999999</v>
      </c>
      <c r="AE122">
        <v>0.04</v>
      </c>
      <c r="AF122">
        <v>1515</v>
      </c>
      <c r="AG122">
        <v>4900</v>
      </c>
      <c r="AH122">
        <v>5184</v>
      </c>
      <c r="AI122">
        <v>5484</v>
      </c>
      <c r="AJ122" s="9">
        <f>(AF122-exterior_study!AF122)/exterior_study!AF122</f>
        <v>-2.2580645161290321E-2</v>
      </c>
      <c r="AK122" s="9">
        <f>(AG122-exterior_study!AG122)/exterior_study!AG122</f>
        <v>-1.8822587104525432E-2</v>
      </c>
      <c r="AL122" s="9">
        <f>(AH122-exterior_study!AH122)/exterior_study!AH122</f>
        <v>-1.7809776430466086E-2</v>
      </c>
      <c r="AM122" s="9">
        <f>(AI122-exterior_study!AI122)/exterior_study!AI122</f>
        <v>-1.6851918250268914E-2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4.3099999999999996E-3</v>
      </c>
      <c r="Q123">
        <v>3.5899999999999999E-3</v>
      </c>
      <c r="R123">
        <v>7.4000000000000003E-3</v>
      </c>
      <c r="S123">
        <v>2.2899999999999999E-3</v>
      </c>
      <c r="T123">
        <v>1.98E-3</v>
      </c>
      <c r="U123">
        <v>1.98E-3</v>
      </c>
      <c r="V123">
        <v>2.5100000000000001E-3</v>
      </c>
      <c r="W123">
        <v>5.9500000000000004E-3</v>
      </c>
      <c r="X123">
        <v>5.9500000000000004E-3</v>
      </c>
      <c r="Y123">
        <v>1.98E-3</v>
      </c>
      <c r="Z123">
        <v>1.98E-3</v>
      </c>
      <c r="AA123">
        <v>1.98E-3</v>
      </c>
      <c r="AB123">
        <v>0.47083985379866228</v>
      </c>
      <c r="AC123">
        <v>5.6321226713460462</v>
      </c>
      <c r="AD123">
        <v>214.27199999999999</v>
      </c>
      <c r="AE123">
        <v>4.4999999999999998E-2</v>
      </c>
      <c r="AF123">
        <v>1431</v>
      </c>
      <c r="AG123">
        <v>4356</v>
      </c>
      <c r="AH123">
        <v>4608</v>
      </c>
      <c r="AI123">
        <v>4875</v>
      </c>
      <c r="AJ123" s="9">
        <f>(AF123-exterior_study!AF123)/exterior_study!AF123</f>
        <v>-2.3208191126279865E-2</v>
      </c>
      <c r="AK123" s="9">
        <f>(AG123-exterior_study!AG123)/exterior_study!AG123</f>
        <v>-1.8697904933543591E-2</v>
      </c>
      <c r="AL123" s="9">
        <f>(AH123-exterior_study!AH123)/exterior_study!AH123</f>
        <v>-1.7693455553186955E-2</v>
      </c>
      <c r="AM123" s="9">
        <f>(AI123-exterior_study!AI123)/exterior_study!AI123</f>
        <v>-1.6740621218233158E-2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4.3099999999999996E-3</v>
      </c>
      <c r="Q124">
        <v>3.5899999999999999E-3</v>
      </c>
      <c r="R124">
        <v>7.4000000000000003E-3</v>
      </c>
      <c r="S124">
        <v>2.2899999999999999E-3</v>
      </c>
      <c r="T124">
        <v>1.98E-3</v>
      </c>
      <c r="U124">
        <v>1.98E-3</v>
      </c>
      <c r="V124">
        <v>2.5100000000000001E-3</v>
      </c>
      <c r="W124">
        <v>5.9500000000000004E-3</v>
      </c>
      <c r="X124">
        <v>5.9500000000000004E-3</v>
      </c>
      <c r="Y124">
        <v>1.98E-3</v>
      </c>
      <c r="Z124">
        <v>1.98E-3</v>
      </c>
      <c r="AA124">
        <v>1.98E-3</v>
      </c>
      <c r="AB124">
        <v>0.47083985379866228</v>
      </c>
      <c r="AC124">
        <v>5.6321226713460462</v>
      </c>
      <c r="AD124">
        <v>214.27199999999999</v>
      </c>
      <c r="AE124">
        <v>0.05</v>
      </c>
      <c r="AF124">
        <v>1354</v>
      </c>
      <c r="AG124">
        <v>3920</v>
      </c>
      <c r="AH124">
        <v>4147</v>
      </c>
      <c r="AI124">
        <v>4387</v>
      </c>
      <c r="AJ124" s="9">
        <f>(AF124-exterior_study!AF124)/exterior_study!AF124</f>
        <v>-2.3792357606344627E-2</v>
      </c>
      <c r="AK124" s="9">
        <f>(AG124-exterior_study!AG124)/exterior_study!AG124</f>
        <v>-1.8773466833541929E-2</v>
      </c>
      <c r="AL124" s="9">
        <f>(AH124-exterior_study!AH124)/exterior_study!AH124</f>
        <v>-1.7764092846991947E-2</v>
      </c>
      <c r="AM124" s="9">
        <f>(AI124-exterior_study!AI124)/exterior_study!AI124</f>
        <v>-1.6808606006275213E-2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4.3099999999999996E-3</v>
      </c>
      <c r="Q125">
        <v>3.5899999999999999E-3</v>
      </c>
      <c r="R125">
        <v>7.4000000000000003E-3</v>
      </c>
      <c r="S125">
        <v>2.2899999999999999E-3</v>
      </c>
      <c r="T125">
        <v>1.98E-3</v>
      </c>
      <c r="U125">
        <v>1.98E-3</v>
      </c>
      <c r="V125">
        <v>2.5100000000000001E-3</v>
      </c>
      <c r="W125">
        <v>5.9500000000000004E-3</v>
      </c>
      <c r="X125">
        <v>5.9500000000000004E-3</v>
      </c>
      <c r="Y125">
        <v>1.98E-3</v>
      </c>
      <c r="Z125">
        <v>1.98E-3</v>
      </c>
      <c r="AA125">
        <v>1.98E-3</v>
      </c>
      <c r="AB125">
        <v>0.47083985379866228</v>
      </c>
      <c r="AC125">
        <v>5.6321226713460462</v>
      </c>
      <c r="AD125">
        <v>214.27199999999999</v>
      </c>
      <c r="AE125">
        <v>5.5E-2</v>
      </c>
      <c r="AF125">
        <v>1283</v>
      </c>
      <c r="AG125">
        <v>3564</v>
      </c>
      <c r="AH125">
        <v>3770</v>
      </c>
      <c r="AI125">
        <v>3988</v>
      </c>
      <c r="AJ125" s="9">
        <f>(AF125-exterior_study!AF125)/exterior_study!AF125</f>
        <v>-2.4334600760456272E-2</v>
      </c>
      <c r="AK125" s="9">
        <f>(AG125-exterior_study!AG125)/exterior_study!AG125</f>
        <v>-1.8722466960352423E-2</v>
      </c>
      <c r="AL125" s="9">
        <f>(AH125-exterior_study!AH125)/exterior_study!AH125</f>
        <v>-1.771756122980719E-2</v>
      </c>
      <c r="AM125" s="9">
        <f>(AI125-exterior_study!AI125)/exterior_study!AI125</f>
        <v>-1.7007641114123735E-2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4.3099999999999996E-3</v>
      </c>
      <c r="Q126">
        <v>3.5899999999999999E-3</v>
      </c>
      <c r="R126">
        <v>7.4000000000000003E-3</v>
      </c>
      <c r="S126">
        <v>2.2899999999999999E-3</v>
      </c>
      <c r="T126">
        <v>1.98E-3</v>
      </c>
      <c r="U126">
        <v>1.98E-3</v>
      </c>
      <c r="V126">
        <v>2.5100000000000001E-3</v>
      </c>
      <c r="W126">
        <v>5.9500000000000004E-3</v>
      </c>
      <c r="X126">
        <v>5.9500000000000004E-3</v>
      </c>
      <c r="Y126">
        <v>1.98E-3</v>
      </c>
      <c r="Z126">
        <v>1.98E-3</v>
      </c>
      <c r="AA126">
        <v>1.98E-3</v>
      </c>
      <c r="AB126">
        <v>0.47083985379866228</v>
      </c>
      <c r="AC126">
        <v>5.6321226713460462</v>
      </c>
      <c r="AD126">
        <v>214.27199999999999</v>
      </c>
      <c r="AE126">
        <v>0.06</v>
      </c>
      <c r="AF126">
        <v>1218</v>
      </c>
      <c r="AG126">
        <v>3267</v>
      </c>
      <c r="AH126">
        <v>3456</v>
      </c>
      <c r="AI126">
        <v>3656</v>
      </c>
      <c r="AJ126" s="9">
        <f>(AF126-exterior_study!AF126)/exterior_study!AF126</f>
        <v>-2.4819855884707767E-2</v>
      </c>
      <c r="AK126" s="9">
        <f>(AG126-exterior_study!AG126)/exterior_study!AG126</f>
        <v>-1.8624211474917392E-2</v>
      </c>
      <c r="AL126" s="9">
        <f>(AH126-exterior_study!AH126)/exterior_study!AH126</f>
        <v>-1.7623649801023308E-2</v>
      </c>
      <c r="AM126" s="9">
        <f>(AI126-exterior_study!AI126)/exterior_study!AI126</f>
        <v>-1.6940037644528099E-2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4.3099999999999996E-3</v>
      </c>
      <c r="Q127">
        <v>3.5899999999999999E-3</v>
      </c>
      <c r="R127">
        <v>7.4000000000000003E-3</v>
      </c>
      <c r="S127">
        <v>2.2899999999999999E-3</v>
      </c>
      <c r="T127">
        <v>1.98E-3</v>
      </c>
      <c r="U127">
        <v>1.98E-3</v>
      </c>
      <c r="V127">
        <v>2.5100000000000001E-3</v>
      </c>
      <c r="W127">
        <v>5.9500000000000004E-3</v>
      </c>
      <c r="X127">
        <v>5.9500000000000004E-3</v>
      </c>
      <c r="Y127">
        <v>1.98E-3</v>
      </c>
      <c r="Z127">
        <v>1.98E-3</v>
      </c>
      <c r="AA127">
        <v>1.98E-3</v>
      </c>
      <c r="AB127">
        <v>0.47083985379866228</v>
      </c>
      <c r="AC127">
        <v>5.6321226713460462</v>
      </c>
      <c r="AD127">
        <v>214.27199999999999</v>
      </c>
      <c r="AE127">
        <v>6.5000000000000002E-2</v>
      </c>
      <c r="AF127">
        <v>1157</v>
      </c>
      <c r="AG127">
        <v>3015</v>
      </c>
      <c r="AH127">
        <v>3190</v>
      </c>
      <c r="AI127">
        <v>3375</v>
      </c>
      <c r="AJ127" s="9">
        <f>(AF127-exterior_study!AF127)/exterior_study!AF127</f>
        <v>-2.6094276094276093E-2</v>
      </c>
      <c r="AK127" s="9">
        <f>(AG127-exterior_study!AG127)/exterior_study!AG127</f>
        <v>-1.8874064432150991E-2</v>
      </c>
      <c r="AL127" s="9">
        <f>(AH127-exterior_study!AH127)/exterior_study!AH127</f>
        <v>-1.7857142857142856E-2</v>
      </c>
      <c r="AM127" s="9">
        <f>(AI127-exterior_study!AI127)/exterior_study!AI127</f>
        <v>-1.6608391608391608E-2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4.3099999999999996E-3</v>
      </c>
      <c r="Q128">
        <v>3.5899999999999999E-3</v>
      </c>
      <c r="R128">
        <v>7.4000000000000003E-3</v>
      </c>
      <c r="S128">
        <v>2.2899999999999999E-3</v>
      </c>
      <c r="T128">
        <v>1.98E-3</v>
      </c>
      <c r="U128">
        <v>1.98E-3</v>
      </c>
      <c r="V128">
        <v>2.5100000000000001E-3</v>
      </c>
      <c r="W128">
        <v>5.9500000000000004E-3</v>
      </c>
      <c r="X128">
        <v>5.9500000000000004E-3</v>
      </c>
      <c r="Y128">
        <v>1.98E-3</v>
      </c>
      <c r="Z128">
        <v>1.98E-3</v>
      </c>
      <c r="AA128">
        <v>1.98E-3</v>
      </c>
      <c r="AB128">
        <v>0.47083985379866228</v>
      </c>
      <c r="AC128">
        <v>5.6321226713460462</v>
      </c>
      <c r="AD128">
        <v>214.27199999999999</v>
      </c>
      <c r="AE128">
        <v>7.0000000000000007E-2</v>
      </c>
      <c r="AF128">
        <v>1101</v>
      </c>
      <c r="AG128">
        <v>2800</v>
      </c>
      <c r="AH128">
        <v>2962</v>
      </c>
      <c r="AI128">
        <v>3134</v>
      </c>
      <c r="AJ128" s="9">
        <f>(AF128-exterior_study!AF128)/exterior_study!AF128</f>
        <v>-2.6525198938992044E-2</v>
      </c>
      <c r="AK128" s="9">
        <f>(AG128-exterior_study!AG128)/exterior_study!AG128</f>
        <v>-1.8920812894183601E-2</v>
      </c>
      <c r="AL128" s="9">
        <f>(AH128-exterior_study!AH128)/exterior_study!AH128</f>
        <v>-1.790450928381963E-2</v>
      </c>
      <c r="AM128" s="9">
        <f>(AI128-exterior_study!AI128)/exterior_study!AI128</f>
        <v>-1.6630059617194853E-2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4.28E-3</v>
      </c>
      <c r="Q129">
        <v>3.5500000000000002E-3</v>
      </c>
      <c r="R129">
        <v>7.3099999999999997E-3</v>
      </c>
      <c r="S129">
        <v>2.2699999999999999E-3</v>
      </c>
      <c r="T129">
        <v>1.98E-3</v>
      </c>
      <c r="U129">
        <v>1.98E-3</v>
      </c>
      <c r="V129">
        <v>2.49E-3</v>
      </c>
      <c r="W129">
        <v>5.8900000000000003E-3</v>
      </c>
      <c r="X129">
        <v>5.8900000000000003E-3</v>
      </c>
      <c r="Y129">
        <v>1.98E-3</v>
      </c>
      <c r="Z129">
        <v>1.98E-3</v>
      </c>
      <c r="AA129">
        <v>1.98E-3</v>
      </c>
      <c r="AB129">
        <v>0.47198727705367871</v>
      </c>
      <c r="AC129">
        <v>5.6389811563254373</v>
      </c>
      <c r="AD129">
        <v>214.27199999999999</v>
      </c>
      <c r="AE129">
        <v>0.03</v>
      </c>
      <c r="AF129">
        <v>1702</v>
      </c>
      <c r="AG129">
        <v>6521</v>
      </c>
      <c r="AH129">
        <v>6899</v>
      </c>
      <c r="AI129">
        <v>7300</v>
      </c>
      <c r="AJ129" s="9">
        <f>(AF129-exterior_study!AF129)/exterior_study!AF129</f>
        <v>-2.2962112514351322E-2</v>
      </c>
      <c r="AK129" s="9">
        <f>(AG129-exterior_study!AG129)/exterior_study!AG129</f>
        <v>-2.057674977470712E-2</v>
      </c>
      <c r="AL129" s="9">
        <f>(AH129-exterior_study!AH129)/exterior_study!AH129</f>
        <v>-1.9610629529629102E-2</v>
      </c>
      <c r="AM129" s="9">
        <f>(AI129-exterior_study!AI129)/exterior_study!AI129</f>
        <v>-1.8421406481107974E-2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4.28E-3</v>
      </c>
      <c r="Q130">
        <v>3.5500000000000002E-3</v>
      </c>
      <c r="R130">
        <v>7.3099999999999997E-3</v>
      </c>
      <c r="S130">
        <v>2.2699999999999999E-3</v>
      </c>
      <c r="T130">
        <v>1.98E-3</v>
      </c>
      <c r="U130">
        <v>1.98E-3</v>
      </c>
      <c r="V130">
        <v>2.49E-3</v>
      </c>
      <c r="W130">
        <v>5.8900000000000003E-3</v>
      </c>
      <c r="X130">
        <v>5.8900000000000003E-3</v>
      </c>
      <c r="Y130">
        <v>1.98E-3</v>
      </c>
      <c r="Z130">
        <v>1.98E-3</v>
      </c>
      <c r="AA130">
        <v>1.98E-3</v>
      </c>
      <c r="AB130">
        <v>0.47198727705367871</v>
      </c>
      <c r="AC130">
        <v>5.6389811563254373</v>
      </c>
      <c r="AD130">
        <v>214.27199999999999</v>
      </c>
      <c r="AE130">
        <v>3.5000000000000003E-2</v>
      </c>
      <c r="AF130">
        <v>1603</v>
      </c>
      <c r="AG130">
        <v>5589</v>
      </c>
      <c r="AH130">
        <v>5914</v>
      </c>
      <c r="AI130">
        <v>6257</v>
      </c>
      <c r="AJ130" s="9">
        <f>(AF130-exterior_study!AF130)/exterior_study!AF130</f>
        <v>-2.3156611822059719E-2</v>
      </c>
      <c r="AK130" s="9">
        <f>(AG130-exterior_study!AG130)/exterior_study!AG130</f>
        <v>-2.0676362362011563E-2</v>
      </c>
      <c r="AL130" s="9">
        <f>(AH130-exterior_study!AH130)/exterior_study!AH130</f>
        <v>-1.9562334217506631E-2</v>
      </c>
      <c r="AM130" s="9">
        <f>(AI130-exterior_study!AI130)/exterior_study!AI130</f>
        <v>-1.8509803921568629E-2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4.28E-3</v>
      </c>
      <c r="Q131">
        <v>3.5500000000000002E-3</v>
      </c>
      <c r="R131">
        <v>7.3099999999999997E-3</v>
      </c>
      <c r="S131">
        <v>2.2699999999999999E-3</v>
      </c>
      <c r="T131">
        <v>1.98E-3</v>
      </c>
      <c r="U131">
        <v>1.98E-3</v>
      </c>
      <c r="V131">
        <v>2.49E-3</v>
      </c>
      <c r="W131">
        <v>5.8900000000000003E-3</v>
      </c>
      <c r="X131">
        <v>5.8900000000000003E-3</v>
      </c>
      <c r="Y131">
        <v>1.98E-3</v>
      </c>
      <c r="Z131">
        <v>1.98E-3</v>
      </c>
      <c r="AA131">
        <v>1.98E-3</v>
      </c>
      <c r="AB131">
        <v>0.47198727705367871</v>
      </c>
      <c r="AC131">
        <v>5.6389811563254373</v>
      </c>
      <c r="AD131">
        <v>214.27199999999999</v>
      </c>
      <c r="AE131">
        <v>0.04</v>
      </c>
      <c r="AF131">
        <v>1512</v>
      </c>
      <c r="AG131">
        <v>4891</v>
      </c>
      <c r="AH131">
        <v>5175</v>
      </c>
      <c r="AI131">
        <v>5475</v>
      </c>
      <c r="AJ131" s="9">
        <f>(AF131-exterior_study!AF131)/exterior_study!AF131</f>
        <v>-2.4516129032258065E-2</v>
      </c>
      <c r="AK131" s="9">
        <f>(AG131-exterior_study!AG131)/exterior_study!AG131</f>
        <v>-2.0624749699639566E-2</v>
      </c>
      <c r="AL131" s="9">
        <f>(AH131-exterior_study!AH131)/exterior_study!AH131</f>
        <v>-1.9514967790829861E-2</v>
      </c>
      <c r="AM131" s="9">
        <f>(AI131-exterior_study!AI131)/exterior_study!AI131</f>
        <v>-1.8465399784869128E-2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4.28E-3</v>
      </c>
      <c r="Q132">
        <v>3.5500000000000002E-3</v>
      </c>
      <c r="R132">
        <v>7.3099999999999997E-3</v>
      </c>
      <c r="S132">
        <v>2.2699999999999999E-3</v>
      </c>
      <c r="T132">
        <v>1.98E-3</v>
      </c>
      <c r="U132">
        <v>1.98E-3</v>
      </c>
      <c r="V132">
        <v>2.49E-3</v>
      </c>
      <c r="W132">
        <v>5.8900000000000003E-3</v>
      </c>
      <c r="X132">
        <v>5.8900000000000003E-3</v>
      </c>
      <c r="Y132">
        <v>1.98E-3</v>
      </c>
      <c r="Z132">
        <v>1.98E-3</v>
      </c>
      <c r="AA132">
        <v>1.98E-3</v>
      </c>
      <c r="AB132">
        <v>0.47198727705367871</v>
      </c>
      <c r="AC132">
        <v>5.6389811563254373</v>
      </c>
      <c r="AD132">
        <v>214.27199999999999</v>
      </c>
      <c r="AE132">
        <v>4.4999999999999998E-2</v>
      </c>
      <c r="AF132">
        <v>1428</v>
      </c>
      <c r="AG132">
        <v>4347</v>
      </c>
      <c r="AH132">
        <v>4600</v>
      </c>
      <c r="AI132">
        <v>4866</v>
      </c>
      <c r="AJ132" s="9">
        <f>(AF132-exterior_study!AF132)/exterior_study!AF132</f>
        <v>-2.5255972696245733E-2</v>
      </c>
      <c r="AK132" s="9">
        <f>(AG132-exterior_study!AG132)/exterior_study!AG132</f>
        <v>-2.072538860103627E-2</v>
      </c>
      <c r="AL132" s="9">
        <f>(AH132-exterior_study!AH132)/exterior_study!AH132</f>
        <v>-1.9398848859518227E-2</v>
      </c>
      <c r="AM132" s="9">
        <f>(AI132-exterior_study!AI132)/exterior_study!AI132</f>
        <v>-1.855586930213796E-2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4.28E-3</v>
      </c>
      <c r="Q133">
        <v>3.5500000000000002E-3</v>
      </c>
      <c r="R133">
        <v>7.3099999999999997E-3</v>
      </c>
      <c r="S133">
        <v>2.2699999999999999E-3</v>
      </c>
      <c r="T133">
        <v>1.98E-3</v>
      </c>
      <c r="U133">
        <v>1.98E-3</v>
      </c>
      <c r="V133">
        <v>2.49E-3</v>
      </c>
      <c r="W133">
        <v>5.8900000000000003E-3</v>
      </c>
      <c r="X133">
        <v>5.8900000000000003E-3</v>
      </c>
      <c r="Y133">
        <v>1.98E-3</v>
      </c>
      <c r="Z133">
        <v>1.98E-3</v>
      </c>
      <c r="AA133">
        <v>1.98E-3</v>
      </c>
      <c r="AB133">
        <v>0.47198727705367871</v>
      </c>
      <c r="AC133">
        <v>5.6389811563254373</v>
      </c>
      <c r="AD133">
        <v>214.27199999999999</v>
      </c>
      <c r="AE133">
        <v>0.05</v>
      </c>
      <c r="AF133">
        <v>1351</v>
      </c>
      <c r="AG133">
        <v>3913</v>
      </c>
      <c r="AH133">
        <v>4140</v>
      </c>
      <c r="AI133">
        <v>4380</v>
      </c>
      <c r="AJ133" s="9">
        <f>(AF133-exterior_study!AF133)/exterior_study!AF133</f>
        <v>-2.5955299206921412E-2</v>
      </c>
      <c r="AK133" s="9">
        <f>(AG133-exterior_study!AG133)/exterior_study!AG133</f>
        <v>-2.0525657071339173E-2</v>
      </c>
      <c r="AL133" s="9">
        <f>(AH133-exterior_study!AH133)/exterior_study!AH133</f>
        <v>-1.9422074846044527E-2</v>
      </c>
      <c r="AM133" s="9">
        <f>(AI133-exterior_study!AI133)/exterior_study!AI133</f>
        <v>-1.8377409233527566E-2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4.28E-3</v>
      </c>
      <c r="Q134">
        <v>3.5500000000000002E-3</v>
      </c>
      <c r="R134">
        <v>7.3099999999999997E-3</v>
      </c>
      <c r="S134">
        <v>2.2699999999999999E-3</v>
      </c>
      <c r="T134">
        <v>1.98E-3</v>
      </c>
      <c r="U134">
        <v>1.98E-3</v>
      </c>
      <c r="V134">
        <v>2.49E-3</v>
      </c>
      <c r="W134">
        <v>5.8900000000000003E-3</v>
      </c>
      <c r="X134">
        <v>5.8900000000000003E-3</v>
      </c>
      <c r="Y134">
        <v>1.98E-3</v>
      </c>
      <c r="Z134">
        <v>1.98E-3</v>
      </c>
      <c r="AA134">
        <v>1.98E-3</v>
      </c>
      <c r="AB134">
        <v>0.47198727705367871</v>
      </c>
      <c r="AC134">
        <v>5.6389811563254373</v>
      </c>
      <c r="AD134">
        <v>214.27199999999999</v>
      </c>
      <c r="AE134">
        <v>5.5E-2</v>
      </c>
      <c r="AF134">
        <v>1280</v>
      </c>
      <c r="AG134">
        <v>3557</v>
      </c>
      <c r="AH134">
        <v>3763</v>
      </c>
      <c r="AI134">
        <v>3982</v>
      </c>
      <c r="AJ134" s="9">
        <f>(AF134-exterior_study!AF134)/exterior_study!AF134</f>
        <v>-2.6615969581749048E-2</v>
      </c>
      <c r="AK134" s="9">
        <f>(AG134-exterior_study!AG134)/exterior_study!AG134</f>
        <v>-2.064977973568282E-2</v>
      </c>
      <c r="AL134" s="9">
        <f>(AH134-exterior_study!AH134)/exterior_study!AH134</f>
        <v>-1.9541427826993224E-2</v>
      </c>
      <c r="AM134" s="9">
        <f>(AI134-exterior_study!AI134)/exterior_study!AI134</f>
        <v>-1.8486566428395367E-2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4.28E-3</v>
      </c>
      <c r="Q135">
        <v>3.5500000000000002E-3</v>
      </c>
      <c r="R135">
        <v>7.3099999999999997E-3</v>
      </c>
      <c r="S135">
        <v>2.2699999999999999E-3</v>
      </c>
      <c r="T135">
        <v>1.98E-3</v>
      </c>
      <c r="U135">
        <v>1.98E-3</v>
      </c>
      <c r="V135">
        <v>2.49E-3</v>
      </c>
      <c r="W135">
        <v>5.8900000000000003E-3</v>
      </c>
      <c r="X135">
        <v>5.8900000000000003E-3</v>
      </c>
      <c r="Y135">
        <v>1.98E-3</v>
      </c>
      <c r="Z135">
        <v>1.98E-3</v>
      </c>
      <c r="AA135">
        <v>1.98E-3</v>
      </c>
      <c r="AB135">
        <v>0.47198727705367871</v>
      </c>
      <c r="AC135">
        <v>5.6389811563254373</v>
      </c>
      <c r="AD135">
        <v>214.27199999999999</v>
      </c>
      <c r="AE135">
        <v>0.06</v>
      </c>
      <c r="AF135">
        <v>1215</v>
      </c>
      <c r="AG135">
        <v>3260</v>
      </c>
      <c r="AH135">
        <v>3450</v>
      </c>
      <c r="AI135">
        <v>3650</v>
      </c>
      <c r="AJ135" s="9">
        <f>(AF135-exterior_study!AF135)/exterior_study!AF135</f>
        <v>-2.722177742193755E-2</v>
      </c>
      <c r="AK135" s="9">
        <f>(AG135-exterior_study!AG135)/exterior_study!AG135</f>
        <v>-2.07269450285371E-2</v>
      </c>
      <c r="AL135" s="9">
        <f>(AH135-exterior_study!AH135)/exterior_study!AH135</f>
        <v>-1.9329164297896533E-2</v>
      </c>
      <c r="AM135" s="9">
        <f>(AI135-exterior_study!AI135)/exterior_study!AI135</f>
        <v>-1.8553374563054583E-2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4.28E-3</v>
      </c>
      <c r="Q136">
        <v>3.5500000000000002E-3</v>
      </c>
      <c r="R136">
        <v>7.3099999999999997E-3</v>
      </c>
      <c r="S136">
        <v>2.2699999999999999E-3</v>
      </c>
      <c r="T136">
        <v>1.98E-3</v>
      </c>
      <c r="U136">
        <v>1.98E-3</v>
      </c>
      <c r="V136">
        <v>2.49E-3</v>
      </c>
      <c r="W136">
        <v>5.8900000000000003E-3</v>
      </c>
      <c r="X136">
        <v>5.8900000000000003E-3</v>
      </c>
      <c r="Y136">
        <v>1.98E-3</v>
      </c>
      <c r="Z136">
        <v>1.98E-3</v>
      </c>
      <c r="AA136">
        <v>1.98E-3</v>
      </c>
      <c r="AB136">
        <v>0.47198727705367871</v>
      </c>
      <c r="AC136">
        <v>5.6389811563254373</v>
      </c>
      <c r="AD136">
        <v>214.27199999999999</v>
      </c>
      <c r="AE136">
        <v>6.5000000000000002E-2</v>
      </c>
      <c r="AF136">
        <v>1154</v>
      </c>
      <c r="AG136">
        <v>3010</v>
      </c>
      <c r="AH136">
        <v>3184</v>
      </c>
      <c r="AI136">
        <v>3369</v>
      </c>
      <c r="AJ136" s="9">
        <f>(AF136-exterior_study!AF136)/exterior_study!AF136</f>
        <v>-2.8619528619528621E-2</v>
      </c>
      <c r="AK136" s="9">
        <f>(AG136-exterior_study!AG136)/exterior_study!AG136</f>
        <v>-2.0501138952164009E-2</v>
      </c>
      <c r="AL136" s="9">
        <f>(AH136-exterior_study!AH136)/exterior_study!AH136</f>
        <v>-1.9704433497536946E-2</v>
      </c>
      <c r="AM136" s="9">
        <f>(AI136-exterior_study!AI136)/exterior_study!AI136</f>
        <v>-1.8356643356643356E-2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4.28E-3</v>
      </c>
      <c r="Q137">
        <v>3.5500000000000002E-3</v>
      </c>
      <c r="R137">
        <v>7.3099999999999997E-3</v>
      </c>
      <c r="S137">
        <v>2.2699999999999999E-3</v>
      </c>
      <c r="T137">
        <v>1.98E-3</v>
      </c>
      <c r="U137">
        <v>1.98E-3</v>
      </c>
      <c r="V137">
        <v>2.49E-3</v>
      </c>
      <c r="W137">
        <v>5.8900000000000003E-3</v>
      </c>
      <c r="X137">
        <v>5.8900000000000003E-3</v>
      </c>
      <c r="Y137">
        <v>1.98E-3</v>
      </c>
      <c r="Z137">
        <v>1.98E-3</v>
      </c>
      <c r="AA137">
        <v>1.98E-3</v>
      </c>
      <c r="AB137">
        <v>0.47198727705367871</v>
      </c>
      <c r="AC137">
        <v>5.6389811563254373</v>
      </c>
      <c r="AD137">
        <v>214.27199999999999</v>
      </c>
      <c r="AE137">
        <v>7.0000000000000007E-2</v>
      </c>
      <c r="AF137">
        <v>1098</v>
      </c>
      <c r="AG137">
        <v>2795</v>
      </c>
      <c r="AH137">
        <v>2957</v>
      </c>
      <c r="AI137">
        <v>3128</v>
      </c>
      <c r="AJ137" s="9">
        <f>(AF137-exterior_study!AF137)/exterior_study!AF137</f>
        <v>-2.9177718832891247E-2</v>
      </c>
      <c r="AK137" s="9">
        <f>(AG137-exterior_study!AG137)/exterior_study!AG137</f>
        <v>-2.0672740014015416E-2</v>
      </c>
      <c r="AL137" s="9">
        <f>(AH137-exterior_study!AH137)/exterior_study!AH137</f>
        <v>-1.9562334217506631E-2</v>
      </c>
      <c r="AM137" s="9">
        <f>(AI137-exterior_study!AI137)/exterior_study!AI137</f>
        <v>-1.8512707875745216E-2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3.9899999999999996E-3</v>
      </c>
      <c r="Q138">
        <v>3.31E-3</v>
      </c>
      <c r="R138">
        <v>6.8300000000000001E-3</v>
      </c>
      <c r="S138">
        <v>2.1099999999999999E-3</v>
      </c>
      <c r="T138">
        <v>1.9599999999999999E-3</v>
      </c>
      <c r="U138">
        <v>1.9599999999999999E-3</v>
      </c>
      <c r="V138">
        <v>2.4499999999999999E-3</v>
      </c>
      <c r="W138">
        <v>5.5100000000000001E-3</v>
      </c>
      <c r="X138">
        <v>5.5100000000000001E-3</v>
      </c>
      <c r="Y138">
        <v>1.9599999999999999E-3</v>
      </c>
      <c r="Z138">
        <v>1.9599999999999999E-3</v>
      </c>
      <c r="AA138">
        <v>1.9599999999999999E-3</v>
      </c>
      <c r="AB138">
        <v>0.48050915032679742</v>
      </c>
      <c r="AC138">
        <v>5.526391989593364</v>
      </c>
      <c r="AD138">
        <v>228.672</v>
      </c>
      <c r="AE138">
        <v>0.03</v>
      </c>
      <c r="AF138">
        <v>1632</v>
      </c>
      <c r="AG138">
        <v>6239</v>
      </c>
      <c r="AH138">
        <v>6594</v>
      </c>
      <c r="AI138">
        <v>6969</v>
      </c>
      <c r="AJ138" s="9">
        <f>(AF138-exterior_study!AF138)/exterior_study!AF138</f>
        <v>-2.2754491017964073E-2</v>
      </c>
      <c r="AK138" s="9">
        <f>(AG138-exterior_study!AG138)/exterior_study!AG138</f>
        <v>-2.0872567482736974E-2</v>
      </c>
      <c r="AL138" s="9">
        <f>(AH138-exterior_study!AH138)/exterior_study!AH138</f>
        <v>-1.9771071800208116E-2</v>
      </c>
      <c r="AM138" s="9">
        <f>(AI138-exterior_study!AI138)/exterior_study!AI138</f>
        <v>-1.8588931136459652E-2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3.9899999999999996E-3</v>
      </c>
      <c r="Q139">
        <v>3.31E-3</v>
      </c>
      <c r="R139">
        <v>6.8300000000000001E-3</v>
      </c>
      <c r="S139">
        <v>2.1099999999999999E-3</v>
      </c>
      <c r="T139">
        <v>1.9599999999999999E-3</v>
      </c>
      <c r="U139">
        <v>1.9599999999999999E-3</v>
      </c>
      <c r="V139">
        <v>2.4499999999999999E-3</v>
      </c>
      <c r="W139">
        <v>5.5100000000000001E-3</v>
      </c>
      <c r="X139">
        <v>5.5100000000000001E-3</v>
      </c>
      <c r="Y139">
        <v>1.9599999999999999E-3</v>
      </c>
      <c r="Z139">
        <v>1.9599999999999999E-3</v>
      </c>
      <c r="AA139">
        <v>1.9599999999999999E-3</v>
      </c>
      <c r="AB139">
        <v>0.48050915032679742</v>
      </c>
      <c r="AC139">
        <v>5.526391989593364</v>
      </c>
      <c r="AD139">
        <v>228.672</v>
      </c>
      <c r="AE139">
        <v>3.5000000000000003E-2</v>
      </c>
      <c r="AF139">
        <v>1538</v>
      </c>
      <c r="AG139">
        <v>5348</v>
      </c>
      <c r="AH139">
        <v>5652</v>
      </c>
      <c r="AI139">
        <v>5973</v>
      </c>
      <c r="AJ139" s="9">
        <f>(AF139-exterior_study!AF139)/exterior_study!AF139</f>
        <v>-2.4111675126903553E-2</v>
      </c>
      <c r="AK139" s="9">
        <f>(AG139-exterior_study!AG139)/exterior_study!AG139</f>
        <v>-2.0871475649945074E-2</v>
      </c>
      <c r="AL139" s="9">
        <f>(AH139-exterior_study!AH139)/exterior_study!AH139</f>
        <v>-1.9771071800208116E-2</v>
      </c>
      <c r="AM139" s="9">
        <f>(AI139-exterior_study!AI139)/exterior_study!AI139</f>
        <v>-1.8728437654016758E-2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3.9899999999999996E-3</v>
      </c>
      <c r="Q140">
        <v>3.31E-3</v>
      </c>
      <c r="R140">
        <v>6.8300000000000001E-3</v>
      </c>
      <c r="S140">
        <v>2.1099999999999999E-3</v>
      </c>
      <c r="T140">
        <v>1.9599999999999999E-3</v>
      </c>
      <c r="U140">
        <v>1.9599999999999999E-3</v>
      </c>
      <c r="V140">
        <v>2.4499999999999999E-3</v>
      </c>
      <c r="W140">
        <v>5.5100000000000001E-3</v>
      </c>
      <c r="X140">
        <v>5.5100000000000001E-3</v>
      </c>
      <c r="Y140">
        <v>1.9599999999999999E-3</v>
      </c>
      <c r="Z140">
        <v>1.9599999999999999E-3</v>
      </c>
      <c r="AA140">
        <v>1.9599999999999999E-3</v>
      </c>
      <c r="AB140">
        <v>0.48050915032679742</v>
      </c>
      <c r="AC140">
        <v>5.526391989593364</v>
      </c>
      <c r="AD140">
        <v>228.672</v>
      </c>
      <c r="AE140">
        <v>0.04</v>
      </c>
      <c r="AF140">
        <v>1452</v>
      </c>
      <c r="AG140">
        <v>4679</v>
      </c>
      <c r="AH140">
        <v>4945</v>
      </c>
      <c r="AI140">
        <v>5227</v>
      </c>
      <c r="AJ140" s="9">
        <f>(AF140-exterior_study!AF140)/exterior_study!AF140</f>
        <v>-2.4848891873740765E-2</v>
      </c>
      <c r="AK140" s="9">
        <f>(AG140-exterior_study!AG140)/exterior_study!AG140</f>
        <v>-2.092487968194183E-2</v>
      </c>
      <c r="AL140" s="9">
        <f>(AH140-exterior_study!AH140)/exterior_study!AH140</f>
        <v>-1.9821605550049554E-2</v>
      </c>
      <c r="AM140" s="9">
        <f>(AI140-exterior_study!AI140)/exterior_study!AI140</f>
        <v>-1.8588058580548253E-2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3.9899999999999996E-3</v>
      </c>
      <c r="Q141">
        <v>3.31E-3</v>
      </c>
      <c r="R141">
        <v>6.8300000000000001E-3</v>
      </c>
      <c r="S141">
        <v>2.1099999999999999E-3</v>
      </c>
      <c r="T141">
        <v>1.9599999999999999E-3</v>
      </c>
      <c r="U141">
        <v>1.9599999999999999E-3</v>
      </c>
      <c r="V141">
        <v>2.4499999999999999E-3</v>
      </c>
      <c r="W141">
        <v>5.5100000000000001E-3</v>
      </c>
      <c r="X141">
        <v>5.5100000000000001E-3</v>
      </c>
      <c r="Y141">
        <v>1.9599999999999999E-3</v>
      </c>
      <c r="Z141">
        <v>1.9599999999999999E-3</v>
      </c>
      <c r="AA141">
        <v>1.9599999999999999E-3</v>
      </c>
      <c r="AB141">
        <v>0.48050915032679742</v>
      </c>
      <c r="AC141">
        <v>5.526391989593364</v>
      </c>
      <c r="AD141">
        <v>228.672</v>
      </c>
      <c r="AE141">
        <v>4.4999999999999998E-2</v>
      </c>
      <c r="AF141">
        <v>1373</v>
      </c>
      <c r="AG141">
        <v>4159</v>
      </c>
      <c r="AH141">
        <v>4396</v>
      </c>
      <c r="AI141">
        <v>4646</v>
      </c>
      <c r="AJ141" s="9">
        <f>(AF141-exterior_study!AF141)/exterior_study!AF141</f>
        <v>-2.5550035486160399E-2</v>
      </c>
      <c r="AK141" s="9">
        <f>(AG141-exterior_study!AG141)/exterior_study!AG141</f>
        <v>-2.0951035781544256E-2</v>
      </c>
      <c r="AL141" s="9">
        <f>(AH141-exterior_study!AH141)/exterior_study!AH141</f>
        <v>-1.9625334522747548E-2</v>
      </c>
      <c r="AM141" s="9">
        <f>(AI141-exterior_study!AI141)/exterior_study!AI141</f>
        <v>-1.8588931136459652E-2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3.9899999999999996E-3</v>
      </c>
      <c r="Q142">
        <v>3.31E-3</v>
      </c>
      <c r="R142">
        <v>6.8300000000000001E-3</v>
      </c>
      <c r="S142">
        <v>2.1099999999999999E-3</v>
      </c>
      <c r="T142">
        <v>1.9599999999999999E-3</v>
      </c>
      <c r="U142">
        <v>1.9599999999999999E-3</v>
      </c>
      <c r="V142">
        <v>2.4499999999999999E-3</v>
      </c>
      <c r="W142">
        <v>5.5100000000000001E-3</v>
      </c>
      <c r="X142">
        <v>5.5100000000000001E-3</v>
      </c>
      <c r="Y142">
        <v>1.9599999999999999E-3</v>
      </c>
      <c r="Z142">
        <v>1.9599999999999999E-3</v>
      </c>
      <c r="AA142">
        <v>1.9599999999999999E-3</v>
      </c>
      <c r="AB142">
        <v>0.48050915032679742</v>
      </c>
      <c r="AC142">
        <v>5.526391989593364</v>
      </c>
      <c r="AD142">
        <v>228.672</v>
      </c>
      <c r="AE142">
        <v>0.05</v>
      </c>
      <c r="AF142">
        <v>1300</v>
      </c>
      <c r="AG142">
        <v>3743</v>
      </c>
      <c r="AH142">
        <v>3956</v>
      </c>
      <c r="AI142">
        <v>4181</v>
      </c>
      <c r="AJ142" s="9">
        <f>(AF142-exterior_study!AF142)/exterior_study!AF142</f>
        <v>-2.6217228464419477E-2</v>
      </c>
      <c r="AK142" s="9">
        <f>(AG142-exterior_study!AG142)/exterior_study!AG142</f>
        <v>-2.0925974365681402E-2</v>
      </c>
      <c r="AL142" s="9">
        <f>(AH142-exterior_study!AH142)/exterior_study!AH142</f>
        <v>-1.9821605550049554E-2</v>
      </c>
      <c r="AM142" s="9">
        <f>(AI142-exterior_study!AI142)/exterior_study!AI142</f>
        <v>-1.8774935461159353E-2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3.9899999999999996E-3</v>
      </c>
      <c r="Q143">
        <v>3.31E-3</v>
      </c>
      <c r="R143">
        <v>6.8300000000000001E-3</v>
      </c>
      <c r="S143">
        <v>2.1099999999999999E-3</v>
      </c>
      <c r="T143">
        <v>1.9599999999999999E-3</v>
      </c>
      <c r="U143">
        <v>1.9599999999999999E-3</v>
      </c>
      <c r="V143">
        <v>2.4499999999999999E-3</v>
      </c>
      <c r="W143">
        <v>5.5100000000000001E-3</v>
      </c>
      <c r="X143">
        <v>5.5100000000000001E-3</v>
      </c>
      <c r="Y143">
        <v>1.9599999999999999E-3</v>
      </c>
      <c r="Z143">
        <v>1.9599999999999999E-3</v>
      </c>
      <c r="AA143">
        <v>1.9599999999999999E-3</v>
      </c>
      <c r="AB143">
        <v>0.48050915032679742</v>
      </c>
      <c r="AC143">
        <v>5.526391989593364</v>
      </c>
      <c r="AD143">
        <v>228.672</v>
      </c>
      <c r="AE143">
        <v>5.5E-2</v>
      </c>
      <c r="AF143">
        <v>1232</v>
      </c>
      <c r="AG143">
        <v>3403</v>
      </c>
      <c r="AH143">
        <v>3597</v>
      </c>
      <c r="AI143">
        <v>3801</v>
      </c>
      <c r="AJ143" s="9">
        <f>(AF143-exterior_study!AF143)/exterior_study!AF143</f>
        <v>-2.7624309392265192E-2</v>
      </c>
      <c r="AK143" s="9">
        <f>(AG143-exterior_study!AG143)/exterior_study!AG143</f>
        <v>-2.100115074798619E-2</v>
      </c>
      <c r="AL143" s="9">
        <f>(AH143-exterior_study!AH143)/exterior_study!AH143</f>
        <v>-1.9623875715453803E-2</v>
      </c>
      <c r="AM143" s="9">
        <f>(AI143-exterior_study!AI143)/exterior_study!AI143</f>
        <v>-1.8590240123934933E-2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3.9899999999999996E-3</v>
      </c>
      <c r="Q144">
        <v>3.31E-3</v>
      </c>
      <c r="R144">
        <v>6.8300000000000001E-3</v>
      </c>
      <c r="S144">
        <v>2.1099999999999999E-3</v>
      </c>
      <c r="T144">
        <v>1.9599999999999999E-3</v>
      </c>
      <c r="U144">
        <v>1.9599999999999999E-3</v>
      </c>
      <c r="V144">
        <v>2.4499999999999999E-3</v>
      </c>
      <c r="W144">
        <v>5.5100000000000001E-3</v>
      </c>
      <c r="X144">
        <v>5.5100000000000001E-3</v>
      </c>
      <c r="Y144">
        <v>1.9599999999999999E-3</v>
      </c>
      <c r="Z144">
        <v>1.9599999999999999E-3</v>
      </c>
      <c r="AA144">
        <v>1.9599999999999999E-3</v>
      </c>
      <c r="AB144">
        <v>0.48050915032679742</v>
      </c>
      <c r="AC144">
        <v>5.526391989593364</v>
      </c>
      <c r="AD144">
        <v>228.672</v>
      </c>
      <c r="AE144">
        <v>0.06</v>
      </c>
      <c r="AF144">
        <v>1170</v>
      </c>
      <c r="AG144">
        <v>3120</v>
      </c>
      <c r="AH144">
        <v>3297</v>
      </c>
      <c r="AI144">
        <v>3484</v>
      </c>
      <c r="AJ144" s="9">
        <f>(AF144-exterior_study!AF144)/exterior_study!AF144</f>
        <v>-2.823920265780731E-2</v>
      </c>
      <c r="AK144" s="9">
        <f>(AG144-exterior_study!AG144)/exterior_study!AG144</f>
        <v>-2.0715630885122412E-2</v>
      </c>
      <c r="AL144" s="9">
        <f>(AH144-exterior_study!AH144)/exterior_study!AH144</f>
        <v>-1.9625334522747548E-2</v>
      </c>
      <c r="AM144" s="9">
        <f>(AI144-exterior_study!AI144)/exterior_study!AI144</f>
        <v>-1.8867924528301886E-2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3.9899999999999996E-3</v>
      </c>
      <c r="Q145">
        <v>3.31E-3</v>
      </c>
      <c r="R145">
        <v>6.8300000000000001E-3</v>
      </c>
      <c r="S145">
        <v>2.1099999999999999E-3</v>
      </c>
      <c r="T145">
        <v>1.9599999999999999E-3</v>
      </c>
      <c r="U145">
        <v>1.9599999999999999E-3</v>
      </c>
      <c r="V145">
        <v>2.4499999999999999E-3</v>
      </c>
      <c r="W145">
        <v>5.5100000000000001E-3</v>
      </c>
      <c r="X145">
        <v>5.5100000000000001E-3</v>
      </c>
      <c r="Y145">
        <v>1.9599999999999999E-3</v>
      </c>
      <c r="Z145">
        <v>1.9599999999999999E-3</v>
      </c>
      <c r="AA145">
        <v>1.9599999999999999E-3</v>
      </c>
      <c r="AB145">
        <v>0.48050915032679742</v>
      </c>
      <c r="AC145">
        <v>5.526391989593364</v>
      </c>
      <c r="AD145">
        <v>228.672</v>
      </c>
      <c r="AE145">
        <v>6.5000000000000002E-2</v>
      </c>
      <c r="AF145">
        <v>1113</v>
      </c>
      <c r="AG145">
        <v>2880</v>
      </c>
      <c r="AH145">
        <v>3043</v>
      </c>
      <c r="AI145">
        <v>3216</v>
      </c>
      <c r="AJ145" s="9">
        <f>(AF145-exterior_study!AF145)/exterior_study!AF145</f>
        <v>-2.8795811518324606E-2</v>
      </c>
      <c r="AK145" s="9">
        <f>(AG145-exterior_study!AG145)/exterior_study!AG145</f>
        <v>-2.0741244474668481E-2</v>
      </c>
      <c r="AL145" s="9">
        <f>(AH145-exterior_study!AH145)/exterior_study!AH145</f>
        <v>-1.9967793880837359E-2</v>
      </c>
      <c r="AM145" s="9">
        <f>(AI145-exterior_study!AI145)/exterior_study!AI145</f>
        <v>-1.8913971934106162E-2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3.9899999999999996E-3</v>
      </c>
      <c r="Q146">
        <v>3.31E-3</v>
      </c>
      <c r="R146">
        <v>6.8300000000000001E-3</v>
      </c>
      <c r="S146">
        <v>2.1099999999999999E-3</v>
      </c>
      <c r="T146">
        <v>1.9599999999999999E-3</v>
      </c>
      <c r="U146">
        <v>1.9599999999999999E-3</v>
      </c>
      <c r="V146">
        <v>2.4499999999999999E-3</v>
      </c>
      <c r="W146">
        <v>5.5100000000000001E-3</v>
      </c>
      <c r="X146">
        <v>5.5100000000000001E-3</v>
      </c>
      <c r="Y146">
        <v>1.9599999999999999E-3</v>
      </c>
      <c r="Z146">
        <v>1.9599999999999999E-3</v>
      </c>
      <c r="AA146">
        <v>1.9599999999999999E-3</v>
      </c>
      <c r="AB146">
        <v>0.48050915032679742</v>
      </c>
      <c r="AC146">
        <v>5.526391989593364</v>
      </c>
      <c r="AD146">
        <v>228.672</v>
      </c>
      <c r="AE146">
        <v>7.0000000000000007E-2</v>
      </c>
      <c r="AF146">
        <v>1060</v>
      </c>
      <c r="AG146">
        <v>2674</v>
      </c>
      <c r="AH146">
        <v>2826</v>
      </c>
      <c r="AI146">
        <v>2987</v>
      </c>
      <c r="AJ146" s="9">
        <f>(AF146-exterior_study!AF146)/exterior_study!AF146</f>
        <v>-2.9304029304029304E-2</v>
      </c>
      <c r="AK146" s="9">
        <f>(AG146-exterior_study!AG146)/exterior_study!AG146</f>
        <v>-2.0871475649945074E-2</v>
      </c>
      <c r="AL146" s="9">
        <f>(AH146-exterior_study!AH146)/exterior_study!AH146</f>
        <v>-1.9771071800208116E-2</v>
      </c>
      <c r="AM146" s="9">
        <f>(AI146-exterior_study!AI146)/exterior_study!AI146</f>
        <v>-1.8402891883010187E-2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3.9500000000000004E-3</v>
      </c>
      <c r="Q147">
        <v>3.2799999999999999E-3</v>
      </c>
      <c r="R147">
        <v>6.7600000000000004E-3</v>
      </c>
      <c r="S147">
        <v>2.0899999999999998E-3</v>
      </c>
      <c r="T147">
        <v>1.9599999999999999E-3</v>
      </c>
      <c r="U147">
        <v>1.9599999999999999E-3</v>
      </c>
      <c r="V147">
        <v>2.4499999999999999E-3</v>
      </c>
      <c r="W147">
        <v>5.45E-3</v>
      </c>
      <c r="X147">
        <v>5.45E-3</v>
      </c>
      <c r="Y147">
        <v>1.9599999999999999E-3</v>
      </c>
      <c r="Z147">
        <v>1.9599999999999999E-3</v>
      </c>
      <c r="AA147">
        <v>1.9599999999999999E-3</v>
      </c>
      <c r="AB147">
        <v>0.48296492374727668</v>
      </c>
      <c r="AC147">
        <v>6.1237061723313957</v>
      </c>
      <c r="AD147">
        <v>228.672</v>
      </c>
      <c r="AE147">
        <v>0.03</v>
      </c>
      <c r="AF147">
        <v>1449</v>
      </c>
      <c r="AG147">
        <v>5471</v>
      </c>
      <c r="AH147">
        <v>5944</v>
      </c>
      <c r="AI147">
        <v>6319</v>
      </c>
      <c r="AJ147" s="9">
        <f>(AF147-exterior_study!AF147)/exterior_study!AF147</f>
        <v>-2.0945945945945947E-2</v>
      </c>
      <c r="AK147" s="9">
        <f>(AG147-exterior_study!AG147)/exterior_study!AG147</f>
        <v>-3.9332748024582968E-2</v>
      </c>
      <c r="AL147" s="9">
        <f>(AH147-exterior_study!AH147)/exterior_study!AH147</f>
        <v>-1.8818091779465172E-2</v>
      </c>
      <c r="AM147" s="9">
        <f>(AI147-exterior_study!AI147)/exterior_study!AI147</f>
        <v>-1.7721125446914347E-2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3.9500000000000004E-3</v>
      </c>
      <c r="Q148">
        <v>3.2799999999999999E-3</v>
      </c>
      <c r="R148">
        <v>6.7600000000000004E-3</v>
      </c>
      <c r="S148">
        <v>2.0899999999999998E-3</v>
      </c>
      <c r="T148">
        <v>1.9599999999999999E-3</v>
      </c>
      <c r="U148">
        <v>1.9599999999999999E-3</v>
      </c>
      <c r="V148">
        <v>2.4499999999999999E-3</v>
      </c>
      <c r="W148">
        <v>5.45E-3</v>
      </c>
      <c r="X148">
        <v>5.45E-3</v>
      </c>
      <c r="Y148">
        <v>1.9599999999999999E-3</v>
      </c>
      <c r="Z148">
        <v>1.9599999999999999E-3</v>
      </c>
      <c r="AA148">
        <v>1.9599999999999999E-3</v>
      </c>
      <c r="AB148">
        <v>0.48296492374727668</v>
      </c>
      <c r="AC148">
        <v>6.1237061723313957</v>
      </c>
      <c r="AD148">
        <v>228.672</v>
      </c>
      <c r="AE148">
        <v>3.5000000000000003E-2</v>
      </c>
      <c r="AF148">
        <v>1358</v>
      </c>
      <c r="AG148">
        <v>4697</v>
      </c>
      <c r="AH148">
        <v>5095</v>
      </c>
      <c r="AI148">
        <v>5416</v>
      </c>
      <c r="AJ148" s="9">
        <f>(AF148-exterior_study!AF148)/exterior_study!AF148</f>
        <v>-2.2318214542836574E-2</v>
      </c>
      <c r="AK148" s="9">
        <f>(AG148-exterior_study!AG148)/exterior_study!AG148</f>
        <v>-3.7697193198115139E-2</v>
      </c>
      <c r="AL148" s="9">
        <f>(AH148-exterior_study!AH148)/exterior_study!AH148</f>
        <v>-1.8682588597842834E-2</v>
      </c>
      <c r="AM148" s="9">
        <f>(AI148-exterior_study!AI148)/exterior_study!AI148</f>
        <v>-1.7772941603191875E-2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3.9500000000000004E-3</v>
      </c>
      <c r="Q149">
        <v>3.2799999999999999E-3</v>
      </c>
      <c r="R149">
        <v>6.7600000000000004E-3</v>
      </c>
      <c r="S149">
        <v>2.0899999999999998E-3</v>
      </c>
      <c r="T149">
        <v>1.9599999999999999E-3</v>
      </c>
      <c r="U149">
        <v>1.9599999999999999E-3</v>
      </c>
      <c r="V149">
        <v>2.4499999999999999E-3</v>
      </c>
      <c r="W149">
        <v>5.45E-3</v>
      </c>
      <c r="X149">
        <v>5.45E-3</v>
      </c>
      <c r="Y149">
        <v>1.9599999999999999E-3</v>
      </c>
      <c r="Z149">
        <v>1.9599999999999999E-3</v>
      </c>
      <c r="AA149">
        <v>1.9599999999999999E-3</v>
      </c>
      <c r="AB149">
        <v>0.48296492374727668</v>
      </c>
      <c r="AC149">
        <v>6.1237061723313957</v>
      </c>
      <c r="AD149">
        <v>228.672</v>
      </c>
      <c r="AE149">
        <v>0.04</v>
      </c>
      <c r="AF149">
        <v>1276</v>
      </c>
      <c r="AG149">
        <v>4116</v>
      </c>
      <c r="AH149">
        <v>4458</v>
      </c>
      <c r="AI149">
        <v>4739</v>
      </c>
      <c r="AJ149" s="9">
        <f>(AF149-exterior_study!AF149)/exterior_study!AF149</f>
        <v>-2.2970903522205207E-2</v>
      </c>
      <c r="AK149" s="9">
        <f>(AG149-exterior_study!AG149)/exterior_study!AG149</f>
        <v>-3.6516853932584269E-2</v>
      </c>
      <c r="AL149" s="9">
        <f>(AH149-exterior_study!AH149)/exterior_study!AH149</f>
        <v>-1.8710103455866166E-2</v>
      </c>
      <c r="AM149" s="9">
        <f>(AI149-exterior_study!AI149)/exterior_study!AI149</f>
        <v>-1.7823834196891191E-2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3.9500000000000004E-3</v>
      </c>
      <c r="Q150">
        <v>3.2799999999999999E-3</v>
      </c>
      <c r="R150">
        <v>6.7600000000000004E-3</v>
      </c>
      <c r="S150">
        <v>2.0899999999999998E-3</v>
      </c>
      <c r="T150">
        <v>1.9599999999999999E-3</v>
      </c>
      <c r="U150">
        <v>1.9599999999999999E-3</v>
      </c>
      <c r="V150">
        <v>2.4499999999999999E-3</v>
      </c>
      <c r="W150">
        <v>5.45E-3</v>
      </c>
      <c r="X150">
        <v>5.45E-3</v>
      </c>
      <c r="Y150">
        <v>1.9599999999999999E-3</v>
      </c>
      <c r="Z150">
        <v>1.9599999999999999E-3</v>
      </c>
      <c r="AA150">
        <v>1.9599999999999999E-3</v>
      </c>
      <c r="AB150">
        <v>0.48296492374727668</v>
      </c>
      <c r="AC150">
        <v>6.1237061723313957</v>
      </c>
      <c r="AD150">
        <v>228.672</v>
      </c>
      <c r="AE150">
        <v>4.4999999999999998E-2</v>
      </c>
      <c r="AF150">
        <v>1201</v>
      </c>
      <c r="AG150">
        <v>3663</v>
      </c>
      <c r="AH150">
        <v>3963</v>
      </c>
      <c r="AI150">
        <v>4213</v>
      </c>
      <c r="AJ150" s="9">
        <f>(AF150-exterior_study!AF150)/exterior_study!AF150</f>
        <v>-2.3577235772357725E-2</v>
      </c>
      <c r="AK150" s="9">
        <f>(AG150-exterior_study!AG150)/exterior_study!AG150</f>
        <v>-3.5545023696682464E-2</v>
      </c>
      <c r="AL150" s="9">
        <f>(AH150-exterior_study!AH150)/exterior_study!AH150</f>
        <v>-1.8573551263001486E-2</v>
      </c>
      <c r="AM150" s="9">
        <f>(AI150-exterior_study!AI150)/exterior_study!AI150</f>
        <v>-1.7719748193051995E-2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3.9500000000000004E-3</v>
      </c>
      <c r="Q151">
        <v>3.2799999999999999E-3</v>
      </c>
      <c r="R151">
        <v>6.7600000000000004E-3</v>
      </c>
      <c r="S151">
        <v>2.0899999999999998E-3</v>
      </c>
      <c r="T151">
        <v>1.9599999999999999E-3</v>
      </c>
      <c r="U151">
        <v>1.9599999999999999E-3</v>
      </c>
      <c r="V151">
        <v>2.4499999999999999E-3</v>
      </c>
      <c r="W151">
        <v>5.45E-3</v>
      </c>
      <c r="X151">
        <v>5.45E-3</v>
      </c>
      <c r="Y151">
        <v>1.9599999999999999E-3</v>
      </c>
      <c r="Z151">
        <v>1.9599999999999999E-3</v>
      </c>
      <c r="AA151">
        <v>1.9599999999999999E-3</v>
      </c>
      <c r="AB151">
        <v>0.48296492374727668</v>
      </c>
      <c r="AC151">
        <v>6.1237061723313957</v>
      </c>
      <c r="AD151">
        <v>228.672</v>
      </c>
      <c r="AE151">
        <v>0.05</v>
      </c>
      <c r="AF151">
        <v>1132</v>
      </c>
      <c r="AG151">
        <v>3300</v>
      </c>
      <c r="AH151">
        <v>3566</v>
      </c>
      <c r="AI151">
        <v>3791</v>
      </c>
      <c r="AJ151" s="9">
        <f>(AF151-exterior_study!AF151)/exterior_study!AF151</f>
        <v>-2.4978466838931956E-2</v>
      </c>
      <c r="AK151" s="9">
        <f>(AG151-exterior_study!AG151)/exterior_study!AG151</f>
        <v>-3.452311293153891E-2</v>
      </c>
      <c r="AL151" s="9">
        <f>(AH151-exterior_study!AH151)/exterior_study!AH151</f>
        <v>-1.8982118294360386E-2</v>
      </c>
      <c r="AM151" s="9">
        <f>(AI151-exterior_study!AI151)/exterior_study!AI151</f>
        <v>-1.7875647668393783E-2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3.9500000000000004E-3</v>
      </c>
      <c r="Q152">
        <v>3.2799999999999999E-3</v>
      </c>
      <c r="R152">
        <v>6.7600000000000004E-3</v>
      </c>
      <c r="S152">
        <v>2.0899999999999998E-3</v>
      </c>
      <c r="T152">
        <v>1.9599999999999999E-3</v>
      </c>
      <c r="U152">
        <v>1.9599999999999999E-3</v>
      </c>
      <c r="V152">
        <v>2.4499999999999999E-3</v>
      </c>
      <c r="W152">
        <v>5.45E-3</v>
      </c>
      <c r="X152">
        <v>5.45E-3</v>
      </c>
      <c r="Y152">
        <v>1.9599999999999999E-3</v>
      </c>
      <c r="Z152">
        <v>1.9599999999999999E-3</v>
      </c>
      <c r="AA152">
        <v>1.9599999999999999E-3</v>
      </c>
      <c r="AB152">
        <v>0.48296492374727668</v>
      </c>
      <c r="AC152">
        <v>6.1237061723313957</v>
      </c>
      <c r="AD152">
        <v>228.672</v>
      </c>
      <c r="AE152">
        <v>5.5E-2</v>
      </c>
      <c r="AF152">
        <v>1070</v>
      </c>
      <c r="AG152">
        <v>3003</v>
      </c>
      <c r="AH152">
        <v>3242</v>
      </c>
      <c r="AI152">
        <v>3447</v>
      </c>
      <c r="AJ152" s="9">
        <f>(AF152-exterior_study!AF152)/exterior_study!AF152</f>
        <v>-2.4612579762989972E-2</v>
      </c>
      <c r="AK152" s="9">
        <f>(AG152-exterior_study!AG152)/exterior_study!AG152</f>
        <v>-3.3472803347280332E-2</v>
      </c>
      <c r="AL152" s="9">
        <f>(AH152-exterior_study!AH152)/exterior_study!AH152</f>
        <v>-1.8765133171912834E-2</v>
      </c>
      <c r="AM152" s="9">
        <f>(AI152-exterior_study!AI152)/exterior_study!AI152</f>
        <v>-1.7668851524650898E-2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3.9500000000000004E-3</v>
      </c>
      <c r="Q153">
        <v>3.2799999999999999E-3</v>
      </c>
      <c r="R153">
        <v>6.7600000000000004E-3</v>
      </c>
      <c r="S153">
        <v>2.0899999999999998E-3</v>
      </c>
      <c r="T153">
        <v>1.9599999999999999E-3</v>
      </c>
      <c r="U153">
        <v>1.9599999999999999E-3</v>
      </c>
      <c r="V153">
        <v>2.4499999999999999E-3</v>
      </c>
      <c r="W153">
        <v>5.45E-3</v>
      </c>
      <c r="X153">
        <v>5.45E-3</v>
      </c>
      <c r="Y153">
        <v>1.9599999999999999E-3</v>
      </c>
      <c r="Z153">
        <v>1.9599999999999999E-3</v>
      </c>
      <c r="AA153">
        <v>1.9599999999999999E-3</v>
      </c>
      <c r="AB153">
        <v>0.48296492374727668</v>
      </c>
      <c r="AC153">
        <v>6.1237061723313957</v>
      </c>
      <c r="AD153">
        <v>228.672</v>
      </c>
      <c r="AE153">
        <v>0.06</v>
      </c>
      <c r="AF153">
        <v>1012</v>
      </c>
      <c r="AG153">
        <v>2754</v>
      </c>
      <c r="AH153">
        <v>2972</v>
      </c>
      <c r="AI153">
        <v>3159</v>
      </c>
      <c r="AJ153" s="9">
        <f>(AF153-exterior_study!AF153)/exterior_study!AF153</f>
        <v>-2.598652550529355E-2</v>
      </c>
      <c r="AK153" s="9">
        <f>(AG153-exterior_study!AG153)/exterior_study!AG153</f>
        <v>-3.3005617977528087E-2</v>
      </c>
      <c r="AL153" s="9">
        <f>(AH153-exterior_study!AH153)/exterior_study!AH153</f>
        <v>-1.8818091779465172E-2</v>
      </c>
      <c r="AM153" s="9">
        <f>(AI153-exterior_study!AI153)/exterior_study!AI153</f>
        <v>-1.7723880597014924E-2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3.9500000000000004E-3</v>
      </c>
      <c r="Q154">
        <v>3.2799999999999999E-3</v>
      </c>
      <c r="R154">
        <v>6.7600000000000004E-3</v>
      </c>
      <c r="S154">
        <v>2.0899999999999998E-3</v>
      </c>
      <c r="T154">
        <v>1.9599999999999999E-3</v>
      </c>
      <c r="U154">
        <v>1.9599999999999999E-3</v>
      </c>
      <c r="V154">
        <v>2.4499999999999999E-3</v>
      </c>
      <c r="W154">
        <v>5.45E-3</v>
      </c>
      <c r="X154">
        <v>5.45E-3</v>
      </c>
      <c r="Y154">
        <v>1.9599999999999999E-3</v>
      </c>
      <c r="Z154">
        <v>1.9599999999999999E-3</v>
      </c>
      <c r="AA154">
        <v>1.9599999999999999E-3</v>
      </c>
      <c r="AB154">
        <v>0.48296492374727668</v>
      </c>
      <c r="AC154">
        <v>6.1237061723313957</v>
      </c>
      <c r="AD154">
        <v>228.672</v>
      </c>
      <c r="AE154">
        <v>6.5000000000000002E-2</v>
      </c>
      <c r="AF154">
        <v>959</v>
      </c>
      <c r="AG154">
        <v>2545</v>
      </c>
      <c r="AH154">
        <v>2743</v>
      </c>
      <c r="AI154">
        <v>2916</v>
      </c>
      <c r="AJ154" s="9">
        <f>(AF154-exterior_study!AF154)/exterior_study!AF154</f>
        <v>-2.6395939086294416E-2</v>
      </c>
      <c r="AK154" s="9">
        <f>(AG154-exterior_study!AG154)/exterior_study!AG154</f>
        <v>-3.2319391634980987E-2</v>
      </c>
      <c r="AL154" s="9">
        <f>(AH154-exterior_study!AH154)/exterior_study!AH154</f>
        <v>-1.8955650929899856E-2</v>
      </c>
      <c r="AM154" s="9">
        <f>(AI154-exterior_study!AI154)/exterior_study!AI154</f>
        <v>-1.7851128326035703E-2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3.9500000000000004E-3</v>
      </c>
      <c r="Q155">
        <v>3.2799999999999999E-3</v>
      </c>
      <c r="R155">
        <v>6.7600000000000004E-3</v>
      </c>
      <c r="S155">
        <v>2.0899999999999998E-3</v>
      </c>
      <c r="T155">
        <v>1.9599999999999999E-3</v>
      </c>
      <c r="U155">
        <v>1.9599999999999999E-3</v>
      </c>
      <c r="V155">
        <v>2.4499999999999999E-3</v>
      </c>
      <c r="W155">
        <v>5.45E-3</v>
      </c>
      <c r="X155">
        <v>5.45E-3</v>
      </c>
      <c r="Y155">
        <v>1.9599999999999999E-3</v>
      </c>
      <c r="Z155">
        <v>1.9599999999999999E-3</v>
      </c>
      <c r="AA155">
        <v>1.9599999999999999E-3</v>
      </c>
      <c r="AB155">
        <v>0.48296492374727668</v>
      </c>
      <c r="AC155">
        <v>6.1237061723313957</v>
      </c>
      <c r="AD155">
        <v>228.672</v>
      </c>
      <c r="AE155">
        <v>7.0000000000000007E-2</v>
      </c>
      <c r="AF155">
        <v>911</v>
      </c>
      <c r="AG155">
        <v>2364</v>
      </c>
      <c r="AH155">
        <v>2547</v>
      </c>
      <c r="AI155">
        <v>2708</v>
      </c>
      <c r="AJ155" s="9">
        <f>(AF155-exterior_study!AF155)/exterior_study!AF155</f>
        <v>-2.6709401709401708E-2</v>
      </c>
      <c r="AK155" s="9">
        <f>(AG155-exterior_study!AG155)/exterior_study!AG155</f>
        <v>-3.1941031941031942E-2</v>
      </c>
      <c r="AL155" s="9">
        <f>(AH155-exterior_study!AH155)/exterior_study!AH155</f>
        <v>-1.8875192604006163E-2</v>
      </c>
      <c r="AM155" s="9">
        <f>(AI155-exterior_study!AI155)/exterior_study!AI155</f>
        <v>-1.7772941603191875E-2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3.9100000000000003E-3</v>
      </c>
      <c r="Q156">
        <v>3.2499999999999999E-3</v>
      </c>
      <c r="R156">
        <v>6.6899999999999998E-3</v>
      </c>
      <c r="S156">
        <v>2.0699999999999998E-3</v>
      </c>
      <c r="T156">
        <v>1.9599999999999999E-3</v>
      </c>
      <c r="U156">
        <v>1.9599999999999999E-3</v>
      </c>
      <c r="V156">
        <v>2.4499999999999999E-3</v>
      </c>
      <c r="W156">
        <v>5.3899999999999998E-3</v>
      </c>
      <c r="X156">
        <v>5.3899999999999998E-3</v>
      </c>
      <c r="Y156">
        <v>1.9599999999999999E-3</v>
      </c>
      <c r="Z156">
        <v>1.9599999999999999E-3</v>
      </c>
      <c r="AA156">
        <v>1.9599999999999999E-3</v>
      </c>
      <c r="AB156">
        <v>0.48587559912854028</v>
      </c>
      <c r="AC156">
        <v>6.1421312643738748</v>
      </c>
      <c r="AD156">
        <v>228.672</v>
      </c>
      <c r="AE156">
        <v>0.03</v>
      </c>
      <c r="AF156">
        <v>1443</v>
      </c>
      <c r="AG156">
        <v>5430</v>
      </c>
      <c r="AH156">
        <v>5923</v>
      </c>
      <c r="AI156">
        <v>6299</v>
      </c>
      <c r="AJ156" s="9">
        <f>(AF156-exterior_study!AF156)/exterior_study!AF156</f>
        <v>-2.1031207598371779E-2</v>
      </c>
      <c r="AK156" s="9">
        <f>(AG156-exterior_study!AG156)/exterior_study!AG156</f>
        <v>-3.9617969579059074E-2</v>
      </c>
      <c r="AL156" s="9">
        <f>(AH156-exterior_study!AH156)/exterior_study!AH156</f>
        <v>-1.8883551432830877E-2</v>
      </c>
      <c r="AM156" s="9">
        <f>(AI156-exterior_study!AI156)/exterior_study!AI156</f>
        <v>-1.7623206487835309E-2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3.9100000000000003E-3</v>
      </c>
      <c r="Q157">
        <v>3.2499999999999999E-3</v>
      </c>
      <c r="R157">
        <v>6.6899999999999998E-3</v>
      </c>
      <c r="S157">
        <v>2.0699999999999998E-3</v>
      </c>
      <c r="T157">
        <v>1.9599999999999999E-3</v>
      </c>
      <c r="U157">
        <v>1.9599999999999999E-3</v>
      </c>
      <c r="V157">
        <v>2.4499999999999999E-3</v>
      </c>
      <c r="W157">
        <v>5.3899999999999998E-3</v>
      </c>
      <c r="X157">
        <v>5.3899999999999998E-3</v>
      </c>
      <c r="Y157">
        <v>1.9599999999999999E-3</v>
      </c>
      <c r="Z157">
        <v>1.9599999999999999E-3</v>
      </c>
      <c r="AA157">
        <v>1.9599999999999999E-3</v>
      </c>
      <c r="AB157">
        <v>0.48587559912854028</v>
      </c>
      <c r="AC157">
        <v>6.1421312643738748</v>
      </c>
      <c r="AD157">
        <v>228.672</v>
      </c>
      <c r="AE157">
        <v>3.5000000000000003E-2</v>
      </c>
      <c r="AF157">
        <v>1353</v>
      </c>
      <c r="AG157">
        <v>4663</v>
      </c>
      <c r="AH157">
        <v>5077</v>
      </c>
      <c r="AI157">
        <v>5399</v>
      </c>
      <c r="AJ157" s="9">
        <f>(AF157-exterior_study!AF157)/exterior_study!AF157</f>
        <v>-2.2398843930635837E-2</v>
      </c>
      <c r="AK157" s="9">
        <f>(AG157-exterior_study!AG157)/exterior_study!AG157</f>
        <v>-3.8160066006600657E-2</v>
      </c>
      <c r="AL157" s="9">
        <f>(AH157-exterior_study!AH157)/exterior_study!AH157</f>
        <v>-1.8747584074217241E-2</v>
      </c>
      <c r="AM157" s="9">
        <f>(AI157-exterior_study!AI157)/exterior_study!AI157</f>
        <v>-1.764919941775837E-2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3.9100000000000003E-3</v>
      </c>
      <c r="Q158">
        <v>3.2499999999999999E-3</v>
      </c>
      <c r="R158">
        <v>6.6899999999999998E-3</v>
      </c>
      <c r="S158">
        <v>2.0699999999999998E-3</v>
      </c>
      <c r="T158">
        <v>1.9599999999999999E-3</v>
      </c>
      <c r="U158">
        <v>1.9599999999999999E-3</v>
      </c>
      <c r="V158">
        <v>2.4499999999999999E-3</v>
      </c>
      <c r="W158">
        <v>5.3899999999999998E-3</v>
      </c>
      <c r="X158">
        <v>5.3899999999999998E-3</v>
      </c>
      <c r="Y158">
        <v>1.9599999999999999E-3</v>
      </c>
      <c r="Z158">
        <v>1.9599999999999999E-3</v>
      </c>
      <c r="AA158">
        <v>1.9599999999999999E-3</v>
      </c>
      <c r="AB158">
        <v>0.48587559912854028</v>
      </c>
      <c r="AC158">
        <v>6.1421312643738748</v>
      </c>
      <c r="AD158">
        <v>228.672</v>
      </c>
      <c r="AE158">
        <v>0.04</v>
      </c>
      <c r="AF158">
        <v>1271</v>
      </c>
      <c r="AG158">
        <v>4088</v>
      </c>
      <c r="AH158">
        <v>4443</v>
      </c>
      <c r="AI158">
        <v>4724</v>
      </c>
      <c r="AJ158" s="9">
        <f>(AF158-exterior_study!AF158)/exterior_study!AF158</f>
        <v>-2.3059185242121444E-2</v>
      </c>
      <c r="AK158" s="9">
        <f>(AG158-exterior_study!AG158)/exterior_study!AG158</f>
        <v>-3.6530756540183833E-2</v>
      </c>
      <c r="AL158" s="9">
        <f>(AH158-exterior_study!AH158)/exterior_study!AH158</f>
        <v>-1.8772084805653712E-2</v>
      </c>
      <c r="AM158" s="9">
        <f>(AI158-exterior_study!AI158)/exterior_study!AI158</f>
        <v>-1.7675192347681432E-2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3.9100000000000003E-3</v>
      </c>
      <c r="Q159">
        <v>3.2499999999999999E-3</v>
      </c>
      <c r="R159">
        <v>6.6899999999999998E-3</v>
      </c>
      <c r="S159">
        <v>2.0699999999999998E-3</v>
      </c>
      <c r="T159">
        <v>1.9599999999999999E-3</v>
      </c>
      <c r="U159">
        <v>1.9599999999999999E-3</v>
      </c>
      <c r="V159">
        <v>2.4499999999999999E-3</v>
      </c>
      <c r="W159">
        <v>5.3899999999999998E-3</v>
      </c>
      <c r="X159">
        <v>5.3899999999999998E-3</v>
      </c>
      <c r="Y159">
        <v>1.9599999999999999E-3</v>
      </c>
      <c r="Z159">
        <v>1.9599999999999999E-3</v>
      </c>
      <c r="AA159">
        <v>1.9599999999999999E-3</v>
      </c>
      <c r="AB159">
        <v>0.48587559912854028</v>
      </c>
      <c r="AC159">
        <v>6.1421312643738748</v>
      </c>
      <c r="AD159">
        <v>228.672</v>
      </c>
      <c r="AE159">
        <v>4.4999999999999998E-2</v>
      </c>
      <c r="AF159">
        <v>1196</v>
      </c>
      <c r="AG159">
        <v>3639</v>
      </c>
      <c r="AH159">
        <v>3949</v>
      </c>
      <c r="AI159">
        <v>4199</v>
      </c>
      <c r="AJ159" s="9">
        <f>(AF159-exterior_study!AF159)/exterior_study!AF159</f>
        <v>-2.3673469387755101E-2</v>
      </c>
      <c r="AK159" s="9">
        <f>(AG159-exterior_study!AG159)/exterior_study!AG159</f>
        <v>-3.5515504903260005E-2</v>
      </c>
      <c r="AL159" s="9">
        <f>(AH159-exterior_study!AH159)/exterior_study!AH159</f>
        <v>-1.8638170974155068E-2</v>
      </c>
      <c r="AM159" s="9">
        <f>(AI159-exterior_study!AI159)/exterior_study!AI159</f>
        <v>-1.7777777777777778E-2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3.9100000000000003E-3</v>
      </c>
      <c r="Q160">
        <v>3.2499999999999999E-3</v>
      </c>
      <c r="R160">
        <v>6.6899999999999998E-3</v>
      </c>
      <c r="S160">
        <v>2.0699999999999998E-3</v>
      </c>
      <c r="T160">
        <v>1.9599999999999999E-3</v>
      </c>
      <c r="U160">
        <v>1.9599999999999999E-3</v>
      </c>
      <c r="V160">
        <v>2.4499999999999999E-3</v>
      </c>
      <c r="W160">
        <v>5.3899999999999998E-3</v>
      </c>
      <c r="X160">
        <v>5.3899999999999998E-3</v>
      </c>
      <c r="Y160">
        <v>1.9599999999999999E-3</v>
      </c>
      <c r="Z160">
        <v>1.9599999999999999E-3</v>
      </c>
      <c r="AA160">
        <v>1.9599999999999999E-3</v>
      </c>
      <c r="AB160">
        <v>0.48587559912854028</v>
      </c>
      <c r="AC160">
        <v>6.1421312643738748</v>
      </c>
      <c r="AD160">
        <v>228.672</v>
      </c>
      <c r="AE160">
        <v>0.05</v>
      </c>
      <c r="AF160">
        <v>1127</v>
      </c>
      <c r="AG160">
        <v>3279</v>
      </c>
      <c r="AH160">
        <v>3554</v>
      </c>
      <c r="AI160">
        <v>3779</v>
      </c>
      <c r="AJ160" s="9">
        <f>(AF160-exterior_study!AF160)/exterior_study!AF160</f>
        <v>-2.5086505190311418E-2</v>
      </c>
      <c r="AK160" s="9">
        <f>(AG160-exterior_study!AG160)/exterior_study!AG160</f>
        <v>-3.4736532234324401E-2</v>
      </c>
      <c r="AL160" s="9">
        <f>(AH160-exterior_study!AH160)/exterior_study!AH160</f>
        <v>-1.8774157923799006E-2</v>
      </c>
      <c r="AM160" s="9">
        <f>(AI160-exterior_study!AI160)/exterior_study!AI160</f>
        <v>-1.7676111255523784E-2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3.9100000000000003E-3</v>
      </c>
      <c r="Q161">
        <v>3.2499999999999999E-3</v>
      </c>
      <c r="R161">
        <v>6.6899999999999998E-3</v>
      </c>
      <c r="S161">
        <v>2.0699999999999998E-3</v>
      </c>
      <c r="T161">
        <v>1.9599999999999999E-3</v>
      </c>
      <c r="U161">
        <v>1.9599999999999999E-3</v>
      </c>
      <c r="V161">
        <v>2.4499999999999999E-3</v>
      </c>
      <c r="W161">
        <v>5.3899999999999998E-3</v>
      </c>
      <c r="X161">
        <v>5.3899999999999998E-3</v>
      </c>
      <c r="Y161">
        <v>1.9599999999999999E-3</v>
      </c>
      <c r="Z161">
        <v>1.9599999999999999E-3</v>
      </c>
      <c r="AA161">
        <v>1.9599999999999999E-3</v>
      </c>
      <c r="AB161">
        <v>0.48587559912854028</v>
      </c>
      <c r="AC161">
        <v>6.1421312643738748</v>
      </c>
      <c r="AD161">
        <v>228.672</v>
      </c>
      <c r="AE161">
        <v>5.5E-2</v>
      </c>
      <c r="AF161">
        <v>1065</v>
      </c>
      <c r="AG161">
        <v>2984</v>
      </c>
      <c r="AH161">
        <v>3231</v>
      </c>
      <c r="AI161">
        <v>3436</v>
      </c>
      <c r="AJ161" s="9">
        <f>(AF161-exterior_study!AF161)/exterior_study!AF161</f>
        <v>-2.4725274725274724E-2</v>
      </c>
      <c r="AK161" s="9">
        <f>(AG161-exterior_study!AG161)/exterior_study!AG161</f>
        <v>-3.367875647668394E-2</v>
      </c>
      <c r="AL161" s="9">
        <f>(AH161-exterior_study!AH161)/exterior_study!AH161</f>
        <v>-1.8827816580625569E-2</v>
      </c>
      <c r="AM161" s="9">
        <f>(AI161-exterior_study!AI161)/exterior_study!AI161</f>
        <v>-1.7443523019731198E-2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3.9100000000000003E-3</v>
      </c>
      <c r="Q162">
        <v>3.2499999999999999E-3</v>
      </c>
      <c r="R162">
        <v>6.6899999999999998E-3</v>
      </c>
      <c r="S162">
        <v>2.0699999999999998E-3</v>
      </c>
      <c r="T162">
        <v>1.9599999999999999E-3</v>
      </c>
      <c r="U162">
        <v>1.9599999999999999E-3</v>
      </c>
      <c r="V162">
        <v>2.4499999999999999E-3</v>
      </c>
      <c r="W162">
        <v>5.3899999999999998E-3</v>
      </c>
      <c r="X162">
        <v>5.3899999999999998E-3</v>
      </c>
      <c r="Y162">
        <v>1.9599999999999999E-3</v>
      </c>
      <c r="Z162">
        <v>1.9599999999999999E-3</v>
      </c>
      <c r="AA162">
        <v>1.9599999999999999E-3</v>
      </c>
      <c r="AB162">
        <v>0.48587559912854028</v>
      </c>
      <c r="AC162">
        <v>6.1421312643738748</v>
      </c>
      <c r="AD162">
        <v>228.672</v>
      </c>
      <c r="AE162">
        <v>0.06</v>
      </c>
      <c r="AF162">
        <v>1007</v>
      </c>
      <c r="AG162">
        <v>2737</v>
      </c>
      <c r="AH162">
        <v>2962</v>
      </c>
      <c r="AI162">
        <v>3149</v>
      </c>
      <c r="AJ162" s="9">
        <f>(AF162-exterior_study!AF162)/exterior_study!AF162</f>
        <v>-2.6112185686653772E-2</v>
      </c>
      <c r="AK162" s="9">
        <f>(AG162-exterior_study!AG162)/exterior_study!AG162</f>
        <v>-3.32038149063935E-2</v>
      </c>
      <c r="AL162" s="9">
        <f>(AH162-exterior_study!AH162)/exterior_study!AH162</f>
        <v>-1.8555334658714381E-2</v>
      </c>
      <c r="AM162" s="9">
        <f>(AI162-exterior_study!AI162)/exterior_study!AI162</f>
        <v>-1.7779164067373673E-2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3.9100000000000003E-3</v>
      </c>
      <c r="Q163">
        <v>3.2499999999999999E-3</v>
      </c>
      <c r="R163">
        <v>6.6899999999999998E-3</v>
      </c>
      <c r="S163">
        <v>2.0699999999999998E-3</v>
      </c>
      <c r="T163">
        <v>1.9599999999999999E-3</v>
      </c>
      <c r="U163">
        <v>1.9599999999999999E-3</v>
      </c>
      <c r="V163">
        <v>2.4499999999999999E-3</v>
      </c>
      <c r="W163">
        <v>5.3899999999999998E-3</v>
      </c>
      <c r="X163">
        <v>5.3899999999999998E-3</v>
      </c>
      <c r="Y163">
        <v>1.9599999999999999E-3</v>
      </c>
      <c r="Z163">
        <v>1.9599999999999999E-3</v>
      </c>
      <c r="AA163">
        <v>1.9599999999999999E-3</v>
      </c>
      <c r="AB163">
        <v>0.48587559912854028</v>
      </c>
      <c r="AC163">
        <v>6.1421312643738748</v>
      </c>
      <c r="AD163">
        <v>228.672</v>
      </c>
      <c r="AE163">
        <v>6.5000000000000002E-2</v>
      </c>
      <c r="AF163">
        <v>955</v>
      </c>
      <c r="AG163">
        <v>2529</v>
      </c>
      <c r="AH163">
        <v>2734</v>
      </c>
      <c r="AI163">
        <v>2907</v>
      </c>
      <c r="AJ163" s="9">
        <f>(AF163-exterior_study!AF163)/exterior_study!AF163</f>
        <v>-2.6503567787971458E-2</v>
      </c>
      <c r="AK163" s="9">
        <f>(AG163-exterior_study!AG163)/exterior_study!AG163</f>
        <v>-3.2887189292543022E-2</v>
      </c>
      <c r="AL163" s="9">
        <f>(AH163-exterior_study!AH163)/exterior_study!AH163</f>
        <v>-1.8664752333094042E-2</v>
      </c>
      <c r="AM163" s="9">
        <f>(AI163-exterior_study!AI163)/exterior_study!AI163</f>
        <v>-1.7573504562352148E-2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3.9100000000000003E-3</v>
      </c>
      <c r="Q164">
        <v>3.2499999999999999E-3</v>
      </c>
      <c r="R164">
        <v>6.6899999999999998E-3</v>
      </c>
      <c r="S164">
        <v>2.0699999999999998E-3</v>
      </c>
      <c r="T164">
        <v>1.9599999999999999E-3</v>
      </c>
      <c r="U164">
        <v>1.9599999999999999E-3</v>
      </c>
      <c r="V164">
        <v>2.4499999999999999E-3</v>
      </c>
      <c r="W164">
        <v>5.3899999999999998E-3</v>
      </c>
      <c r="X164">
        <v>5.3899999999999998E-3</v>
      </c>
      <c r="Y164">
        <v>1.9599999999999999E-3</v>
      </c>
      <c r="Z164">
        <v>1.9599999999999999E-3</v>
      </c>
      <c r="AA164">
        <v>1.9599999999999999E-3</v>
      </c>
      <c r="AB164">
        <v>0.48587559912854028</v>
      </c>
      <c r="AC164">
        <v>6.1421312643738748</v>
      </c>
      <c r="AD164">
        <v>228.672</v>
      </c>
      <c r="AE164">
        <v>7.0000000000000007E-2</v>
      </c>
      <c r="AF164">
        <v>906</v>
      </c>
      <c r="AG164">
        <v>2350</v>
      </c>
      <c r="AH164">
        <v>2539</v>
      </c>
      <c r="AI164">
        <v>2699</v>
      </c>
      <c r="AJ164" s="9">
        <f>(AF164-exterior_study!AF164)/exterior_study!AF164</f>
        <v>-2.6852846401718582E-2</v>
      </c>
      <c r="AK164" s="9">
        <f>(AG164-exterior_study!AG164)/exterior_study!AG164</f>
        <v>-3.2125205930807248E-2</v>
      </c>
      <c r="AL164" s="9">
        <f>(AH164-exterior_study!AH164)/exterior_study!AH164</f>
        <v>-1.8554310011596443E-2</v>
      </c>
      <c r="AM164" s="9">
        <f>(AI164-exterior_study!AI164)/exterior_study!AI164</f>
        <v>-1.7831149927219795E-2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3.8600000000000001E-3</v>
      </c>
      <c r="Q165">
        <v>3.2200000000000002E-3</v>
      </c>
      <c r="R165">
        <v>6.6299999999999996E-3</v>
      </c>
      <c r="S165">
        <v>2.0500000000000002E-3</v>
      </c>
      <c r="T165">
        <v>1.9599999999999999E-3</v>
      </c>
      <c r="U165">
        <v>1.9599999999999999E-3</v>
      </c>
      <c r="V165">
        <v>2.4499999999999999E-3</v>
      </c>
      <c r="W165">
        <v>5.3200000000000001E-3</v>
      </c>
      <c r="X165">
        <v>5.3200000000000001E-3</v>
      </c>
      <c r="Y165">
        <v>1.9599999999999999E-3</v>
      </c>
      <c r="Z165">
        <v>1.9599999999999999E-3</v>
      </c>
      <c r="AA165">
        <v>1.9599999999999999E-3</v>
      </c>
      <c r="AB165">
        <v>0.48894967320261429</v>
      </c>
      <c r="AC165">
        <v>6.1615308757219118</v>
      </c>
      <c r="AD165">
        <v>228.672</v>
      </c>
      <c r="AE165">
        <v>0.03</v>
      </c>
      <c r="AF165">
        <v>1437</v>
      </c>
      <c r="AG165">
        <v>5390</v>
      </c>
      <c r="AH165">
        <v>5903</v>
      </c>
      <c r="AI165">
        <v>6278</v>
      </c>
      <c r="AJ165" s="9">
        <f>(AF165-exterior_study!AF165)/exterior_study!AF165</f>
        <v>-2.1783526208304968E-2</v>
      </c>
      <c r="AK165" s="9">
        <f>(AG165-exterior_study!AG165)/exterior_study!AG165</f>
        <v>-3.972920007126314E-2</v>
      </c>
      <c r="AL165" s="9">
        <f>(AH165-exterior_study!AH165)/exterior_study!AH165</f>
        <v>-1.8783244680851064E-2</v>
      </c>
      <c r="AM165" s="9">
        <f>(AI165-exterior_study!AI165)/exterior_study!AI165</f>
        <v>-1.7681114066656234E-2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3.8600000000000001E-3</v>
      </c>
      <c r="Q166">
        <v>3.2200000000000002E-3</v>
      </c>
      <c r="R166">
        <v>6.6299999999999996E-3</v>
      </c>
      <c r="S166">
        <v>2.0500000000000002E-3</v>
      </c>
      <c r="T166">
        <v>1.9599999999999999E-3</v>
      </c>
      <c r="U166">
        <v>1.9599999999999999E-3</v>
      </c>
      <c r="V166">
        <v>2.4499999999999999E-3</v>
      </c>
      <c r="W166">
        <v>5.3200000000000001E-3</v>
      </c>
      <c r="X166">
        <v>5.3200000000000001E-3</v>
      </c>
      <c r="Y166">
        <v>1.9599999999999999E-3</v>
      </c>
      <c r="Z166">
        <v>1.9599999999999999E-3</v>
      </c>
      <c r="AA166">
        <v>1.9599999999999999E-3</v>
      </c>
      <c r="AB166">
        <v>0.48894967320261429</v>
      </c>
      <c r="AC166">
        <v>6.1615308757219118</v>
      </c>
      <c r="AD166">
        <v>228.672</v>
      </c>
      <c r="AE166">
        <v>3.5000000000000003E-2</v>
      </c>
      <c r="AF166">
        <v>1347</v>
      </c>
      <c r="AG166">
        <v>4630</v>
      </c>
      <c r="AH166">
        <v>5060</v>
      </c>
      <c r="AI166">
        <v>5381</v>
      </c>
      <c r="AJ166" s="9">
        <f>(AF166-exterior_study!AF166)/exterior_study!AF166</f>
        <v>-2.2496371552975326E-2</v>
      </c>
      <c r="AK166" s="9">
        <f>(AG166-exterior_study!AG166)/exterior_study!AG166</f>
        <v>-3.822185292895721E-2</v>
      </c>
      <c r="AL166" s="9">
        <f>(AH166-exterior_study!AH166)/exterior_study!AH166</f>
        <v>-1.8619084561675717E-2</v>
      </c>
      <c r="AM166" s="9">
        <f>(AI166-exterior_study!AI166)/exterior_study!AI166</f>
        <v>-1.7707192405987587E-2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3.8600000000000001E-3</v>
      </c>
      <c r="Q167">
        <v>3.2200000000000002E-3</v>
      </c>
      <c r="R167">
        <v>6.6299999999999996E-3</v>
      </c>
      <c r="S167">
        <v>2.0500000000000002E-3</v>
      </c>
      <c r="T167">
        <v>1.9599999999999999E-3</v>
      </c>
      <c r="U167">
        <v>1.9599999999999999E-3</v>
      </c>
      <c r="V167">
        <v>2.4499999999999999E-3</v>
      </c>
      <c r="W167">
        <v>5.3200000000000001E-3</v>
      </c>
      <c r="X167">
        <v>5.3200000000000001E-3</v>
      </c>
      <c r="Y167">
        <v>1.9599999999999999E-3</v>
      </c>
      <c r="Z167">
        <v>1.9599999999999999E-3</v>
      </c>
      <c r="AA167">
        <v>1.9599999999999999E-3</v>
      </c>
      <c r="AB167">
        <v>0.48894967320261429</v>
      </c>
      <c r="AC167">
        <v>6.1615308757219118</v>
      </c>
      <c r="AD167">
        <v>228.672</v>
      </c>
      <c r="AE167">
        <v>0.04</v>
      </c>
      <c r="AF167">
        <v>1265</v>
      </c>
      <c r="AG167">
        <v>4059</v>
      </c>
      <c r="AH167">
        <v>4427</v>
      </c>
      <c r="AI167">
        <v>4709</v>
      </c>
      <c r="AJ167" s="9">
        <f>(AF167-exterior_study!AF167)/exterior_study!AF167</f>
        <v>-2.3166023166023165E-2</v>
      </c>
      <c r="AK167" s="9">
        <f>(AG167-exterior_study!AG167)/exterior_study!AG167</f>
        <v>-3.7010676156583627E-2</v>
      </c>
      <c r="AL167" s="9">
        <f>(AH167-exterior_study!AH167)/exterior_study!AH167</f>
        <v>-1.8838652482269503E-2</v>
      </c>
      <c r="AM167" s="9">
        <f>(AI167-exterior_study!AI167)/exterior_study!AI167</f>
        <v>-1.7525558105570625E-2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3.8600000000000001E-3</v>
      </c>
      <c r="Q168">
        <v>3.2200000000000002E-3</v>
      </c>
      <c r="R168">
        <v>6.6299999999999996E-3</v>
      </c>
      <c r="S168">
        <v>2.0500000000000002E-3</v>
      </c>
      <c r="T168">
        <v>1.9599999999999999E-3</v>
      </c>
      <c r="U168">
        <v>1.9599999999999999E-3</v>
      </c>
      <c r="V168">
        <v>2.4499999999999999E-3</v>
      </c>
      <c r="W168">
        <v>5.3200000000000001E-3</v>
      </c>
      <c r="X168">
        <v>5.3200000000000001E-3</v>
      </c>
      <c r="Y168">
        <v>1.9599999999999999E-3</v>
      </c>
      <c r="Z168">
        <v>1.9599999999999999E-3</v>
      </c>
      <c r="AA168">
        <v>1.9599999999999999E-3</v>
      </c>
      <c r="AB168">
        <v>0.48894967320261429</v>
      </c>
      <c r="AC168">
        <v>6.1615308757219118</v>
      </c>
      <c r="AD168">
        <v>228.672</v>
      </c>
      <c r="AE168">
        <v>4.4999999999999998E-2</v>
      </c>
      <c r="AF168">
        <v>1191</v>
      </c>
      <c r="AG168">
        <v>3614</v>
      </c>
      <c r="AH168">
        <v>3935</v>
      </c>
      <c r="AI168">
        <v>4186</v>
      </c>
      <c r="AJ168" s="9">
        <f>(AF168-exterior_study!AF168)/exterior_study!AF168</f>
        <v>-2.3770491803278688E-2</v>
      </c>
      <c r="AK168" s="9">
        <f>(AG168-exterior_study!AG168)/exterior_study!AG168</f>
        <v>-3.6009602560682849E-2</v>
      </c>
      <c r="AL168" s="9">
        <f>(AH168-exterior_study!AH168)/exterior_study!AH168</f>
        <v>-1.8947893293443031E-2</v>
      </c>
      <c r="AM168" s="9">
        <f>(AI168-exterior_study!AI168)/exterior_study!AI168</f>
        <v>-1.7601501994836892E-2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3.8600000000000001E-3</v>
      </c>
      <c r="Q169">
        <v>3.2200000000000002E-3</v>
      </c>
      <c r="R169">
        <v>6.6299999999999996E-3</v>
      </c>
      <c r="S169">
        <v>2.0500000000000002E-3</v>
      </c>
      <c r="T169">
        <v>1.9599999999999999E-3</v>
      </c>
      <c r="U169">
        <v>1.9599999999999999E-3</v>
      </c>
      <c r="V169">
        <v>2.4499999999999999E-3</v>
      </c>
      <c r="W169">
        <v>5.3200000000000001E-3</v>
      </c>
      <c r="X169">
        <v>5.3200000000000001E-3</v>
      </c>
      <c r="Y169">
        <v>1.9599999999999999E-3</v>
      </c>
      <c r="Z169">
        <v>1.9599999999999999E-3</v>
      </c>
      <c r="AA169">
        <v>1.9599999999999999E-3</v>
      </c>
      <c r="AB169">
        <v>0.48894967320261429</v>
      </c>
      <c r="AC169">
        <v>6.1615308757219118</v>
      </c>
      <c r="AD169">
        <v>228.672</v>
      </c>
      <c r="AE169">
        <v>0.05</v>
      </c>
      <c r="AF169">
        <v>1122</v>
      </c>
      <c r="AG169">
        <v>3257</v>
      </c>
      <c r="AH169">
        <v>3542</v>
      </c>
      <c r="AI169">
        <v>3767</v>
      </c>
      <c r="AJ169" s="9">
        <f>(AF169-exterior_study!AF169)/exterior_study!AF169</f>
        <v>-2.5195482189400521E-2</v>
      </c>
      <c r="AK169" s="9">
        <f>(AG169-exterior_study!AG169)/exterior_study!AG169</f>
        <v>-3.496296296296296E-2</v>
      </c>
      <c r="AL169" s="9">
        <f>(AH169-exterior_study!AH169)/exterior_study!AH169</f>
        <v>-1.8836565096952907E-2</v>
      </c>
      <c r="AM169" s="9">
        <f>(AI169-exterior_study!AI169)/exterior_study!AI169</f>
        <v>-1.7731421121251631E-2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3.8600000000000001E-3</v>
      </c>
      <c r="Q170">
        <v>3.2200000000000002E-3</v>
      </c>
      <c r="R170">
        <v>6.6299999999999996E-3</v>
      </c>
      <c r="S170">
        <v>2.0500000000000002E-3</v>
      </c>
      <c r="T170">
        <v>1.9599999999999999E-3</v>
      </c>
      <c r="U170">
        <v>1.9599999999999999E-3</v>
      </c>
      <c r="V170">
        <v>2.4499999999999999E-3</v>
      </c>
      <c r="W170">
        <v>5.3200000000000001E-3</v>
      </c>
      <c r="X170">
        <v>5.3200000000000001E-3</v>
      </c>
      <c r="Y170">
        <v>1.9599999999999999E-3</v>
      </c>
      <c r="Z170">
        <v>1.9599999999999999E-3</v>
      </c>
      <c r="AA170">
        <v>1.9599999999999999E-3</v>
      </c>
      <c r="AB170">
        <v>0.48894967320261429</v>
      </c>
      <c r="AC170">
        <v>6.1615308757219118</v>
      </c>
      <c r="AD170">
        <v>228.672</v>
      </c>
      <c r="AE170">
        <v>5.5E-2</v>
      </c>
      <c r="AF170">
        <v>1060</v>
      </c>
      <c r="AG170">
        <v>2965</v>
      </c>
      <c r="AH170">
        <v>3220</v>
      </c>
      <c r="AI170">
        <v>3425</v>
      </c>
      <c r="AJ170" s="9">
        <f>(AF170-exterior_study!AF170)/exterior_study!AF170</f>
        <v>-2.4839006439742409E-2</v>
      </c>
      <c r="AK170" s="9">
        <f>(AG170-exterior_study!AG170)/exterior_study!AG170</f>
        <v>-3.3887259693711307E-2</v>
      </c>
      <c r="AL170" s="9">
        <f>(AH170-exterior_study!AH170)/exterior_study!AH170</f>
        <v>-1.8591892715635477E-2</v>
      </c>
      <c r="AM170" s="9">
        <f>(AI170-exterior_study!AI170)/exterior_study!AI170</f>
        <v>-1.7498565691336777E-2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3.8600000000000001E-3</v>
      </c>
      <c r="Q171">
        <v>3.2200000000000002E-3</v>
      </c>
      <c r="R171">
        <v>6.6299999999999996E-3</v>
      </c>
      <c r="S171">
        <v>2.0500000000000002E-3</v>
      </c>
      <c r="T171">
        <v>1.9599999999999999E-3</v>
      </c>
      <c r="U171">
        <v>1.9599999999999999E-3</v>
      </c>
      <c r="V171">
        <v>2.4499999999999999E-3</v>
      </c>
      <c r="W171">
        <v>5.3200000000000001E-3</v>
      </c>
      <c r="X171">
        <v>5.3200000000000001E-3</v>
      </c>
      <c r="Y171">
        <v>1.9599999999999999E-3</v>
      </c>
      <c r="Z171">
        <v>1.9599999999999999E-3</v>
      </c>
      <c r="AA171">
        <v>1.9599999999999999E-3</v>
      </c>
      <c r="AB171">
        <v>0.48894967320261429</v>
      </c>
      <c r="AC171">
        <v>6.1615308757219118</v>
      </c>
      <c r="AD171">
        <v>228.672</v>
      </c>
      <c r="AE171">
        <v>0.06</v>
      </c>
      <c r="AF171">
        <v>1003</v>
      </c>
      <c r="AG171">
        <v>2720</v>
      </c>
      <c r="AH171">
        <v>2952</v>
      </c>
      <c r="AI171">
        <v>3139</v>
      </c>
      <c r="AJ171" s="9">
        <f>(AF171-exterior_study!AF171)/exterior_study!AF171</f>
        <v>-2.5267249757045675E-2</v>
      </c>
      <c r="AK171" s="9">
        <f>(AG171-exterior_study!AG171)/exterior_study!AG171</f>
        <v>-3.3404406538734895E-2</v>
      </c>
      <c r="AL171" s="9">
        <f>(AH171-exterior_study!AH171)/exterior_study!AH171</f>
        <v>-1.8617021276595744E-2</v>
      </c>
      <c r="AM171" s="9">
        <f>(AI171-exterior_study!AI171)/exterior_study!AI171</f>
        <v>-1.7834793491864832E-2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3.8600000000000001E-3</v>
      </c>
      <c r="Q172">
        <v>3.2200000000000002E-3</v>
      </c>
      <c r="R172">
        <v>6.6299999999999996E-3</v>
      </c>
      <c r="S172">
        <v>2.0500000000000002E-3</v>
      </c>
      <c r="T172">
        <v>1.9599999999999999E-3</v>
      </c>
      <c r="U172">
        <v>1.9599999999999999E-3</v>
      </c>
      <c r="V172">
        <v>2.4499999999999999E-3</v>
      </c>
      <c r="W172">
        <v>5.3200000000000001E-3</v>
      </c>
      <c r="X172">
        <v>5.3200000000000001E-3</v>
      </c>
      <c r="Y172">
        <v>1.9599999999999999E-3</v>
      </c>
      <c r="Z172">
        <v>1.9599999999999999E-3</v>
      </c>
      <c r="AA172">
        <v>1.9599999999999999E-3</v>
      </c>
      <c r="AB172">
        <v>0.48894967320261429</v>
      </c>
      <c r="AC172">
        <v>6.1615308757219118</v>
      </c>
      <c r="AD172">
        <v>228.672</v>
      </c>
      <c r="AE172">
        <v>6.5000000000000002E-2</v>
      </c>
      <c r="AF172">
        <v>950</v>
      </c>
      <c r="AG172">
        <v>2514</v>
      </c>
      <c r="AH172">
        <v>2725</v>
      </c>
      <c r="AI172">
        <v>2898</v>
      </c>
      <c r="AJ172" s="9">
        <f>(AF172-exterior_study!AF172)/exterior_study!AF172</f>
        <v>-2.663934426229508E-2</v>
      </c>
      <c r="AK172" s="9">
        <f>(AG172-exterior_study!AG172)/exterior_study!AG172</f>
        <v>-3.2704886494805692E-2</v>
      </c>
      <c r="AL172" s="9">
        <f>(AH172-exterior_study!AH172)/exterior_study!AH172</f>
        <v>-1.8725243068059057E-2</v>
      </c>
      <c r="AM172" s="9">
        <f>(AI172-exterior_study!AI172)/exterior_study!AI172</f>
        <v>-1.7627118644067796E-2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3.8600000000000001E-3</v>
      </c>
      <c r="Q173">
        <v>3.2200000000000002E-3</v>
      </c>
      <c r="R173">
        <v>6.6299999999999996E-3</v>
      </c>
      <c r="S173">
        <v>2.0500000000000002E-3</v>
      </c>
      <c r="T173">
        <v>1.9599999999999999E-3</v>
      </c>
      <c r="U173">
        <v>1.9599999999999999E-3</v>
      </c>
      <c r="V173">
        <v>2.4499999999999999E-3</v>
      </c>
      <c r="W173">
        <v>5.3200000000000001E-3</v>
      </c>
      <c r="X173">
        <v>5.3200000000000001E-3</v>
      </c>
      <c r="Y173">
        <v>1.9599999999999999E-3</v>
      </c>
      <c r="Z173">
        <v>1.9599999999999999E-3</v>
      </c>
      <c r="AA173">
        <v>1.9599999999999999E-3</v>
      </c>
      <c r="AB173">
        <v>0.48894967320261429</v>
      </c>
      <c r="AC173">
        <v>6.1615308757219118</v>
      </c>
      <c r="AD173">
        <v>228.672</v>
      </c>
      <c r="AE173">
        <v>7.0000000000000007E-2</v>
      </c>
      <c r="AF173">
        <v>902</v>
      </c>
      <c r="AG173">
        <v>2335</v>
      </c>
      <c r="AH173">
        <v>2530</v>
      </c>
      <c r="AI173">
        <v>2691</v>
      </c>
      <c r="AJ173" s="9">
        <f>(AF173-exterior_study!AF173)/exterior_study!AF173</f>
        <v>-2.696871628910464E-2</v>
      </c>
      <c r="AK173" s="9">
        <f>(AG173-exterior_study!AG173)/exterior_study!AG173</f>
        <v>-3.2725766362883178E-2</v>
      </c>
      <c r="AL173" s="9">
        <f>(AH173-exterior_study!AH173)/exterior_study!AH173</f>
        <v>-1.8619084561675717E-2</v>
      </c>
      <c r="AM173" s="9">
        <f>(AI173-exterior_study!AI173)/exterior_study!AI173</f>
        <v>-1.7524644030668127E-2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3.82E-3</v>
      </c>
      <c r="Q174">
        <v>3.1900000000000001E-3</v>
      </c>
      <c r="R174">
        <v>6.5500000000000003E-3</v>
      </c>
      <c r="S174">
        <v>2.0300000000000001E-3</v>
      </c>
      <c r="T174">
        <v>1.9599999999999999E-3</v>
      </c>
      <c r="U174">
        <v>1.9599999999999999E-3</v>
      </c>
      <c r="V174">
        <v>2.4499999999999999E-3</v>
      </c>
      <c r="W174">
        <v>5.2599999999999999E-3</v>
      </c>
      <c r="X174">
        <v>5.2599999999999999E-3</v>
      </c>
      <c r="Y174">
        <v>1.9599999999999999E-3</v>
      </c>
      <c r="Z174">
        <v>1.9599999999999999E-3</v>
      </c>
      <c r="AA174">
        <v>1.9599999999999999E-3</v>
      </c>
      <c r="AB174">
        <v>0.4926392156862745</v>
      </c>
      <c r="AC174">
        <v>6.1847341896968082</v>
      </c>
      <c r="AD174">
        <v>228.672</v>
      </c>
      <c r="AE174">
        <v>0.03</v>
      </c>
      <c r="AF174">
        <v>1432</v>
      </c>
      <c r="AG174">
        <v>5349</v>
      </c>
      <c r="AH174">
        <v>5883</v>
      </c>
      <c r="AI174">
        <v>6258</v>
      </c>
      <c r="AJ174" s="9">
        <f>(AF174-exterior_study!AF174)/exterior_study!AF174</f>
        <v>-2.1189336978810664E-2</v>
      </c>
      <c r="AK174" s="9">
        <f>(AG174-exterior_study!AG174)/exterior_study!AG174</f>
        <v>-4.0193791494706622E-2</v>
      </c>
      <c r="AL174" s="9">
        <f>(AH174-exterior_study!AH174)/exterior_study!AH174</f>
        <v>-1.8682235195996665E-2</v>
      </c>
      <c r="AM174" s="9">
        <f>(AI174-exterior_study!AI174)/exterior_study!AI174</f>
        <v>-1.7582417582417582E-2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3.82E-3</v>
      </c>
      <c r="Q175">
        <v>3.1900000000000001E-3</v>
      </c>
      <c r="R175">
        <v>6.5500000000000003E-3</v>
      </c>
      <c r="S175">
        <v>2.0300000000000001E-3</v>
      </c>
      <c r="T175">
        <v>1.9599999999999999E-3</v>
      </c>
      <c r="U175">
        <v>1.9599999999999999E-3</v>
      </c>
      <c r="V175">
        <v>2.4499999999999999E-3</v>
      </c>
      <c r="W175">
        <v>5.2599999999999999E-3</v>
      </c>
      <c r="X175">
        <v>5.2599999999999999E-3</v>
      </c>
      <c r="Y175">
        <v>1.9599999999999999E-3</v>
      </c>
      <c r="Z175">
        <v>1.9599999999999999E-3</v>
      </c>
      <c r="AA175">
        <v>1.9599999999999999E-3</v>
      </c>
      <c r="AB175">
        <v>0.4926392156862745</v>
      </c>
      <c r="AC175">
        <v>6.1847341896968082</v>
      </c>
      <c r="AD175">
        <v>228.672</v>
      </c>
      <c r="AE175">
        <v>3.5000000000000003E-2</v>
      </c>
      <c r="AF175">
        <v>1342</v>
      </c>
      <c r="AG175">
        <v>4596</v>
      </c>
      <c r="AH175">
        <v>5043</v>
      </c>
      <c r="AI175">
        <v>5364</v>
      </c>
      <c r="AJ175" s="9">
        <f>(AF175-exterior_study!AF175)/exterior_study!AF175</f>
        <v>-2.1865889212827987E-2</v>
      </c>
      <c r="AK175" s="9">
        <f>(AG175-exterior_study!AG175)/exterior_study!AG175</f>
        <v>-3.8694833716795649E-2</v>
      </c>
      <c r="AL175" s="9">
        <f>(AH175-exterior_study!AH175)/exterior_study!AH175</f>
        <v>-1.8680677174547577E-2</v>
      </c>
      <c r="AM175" s="9">
        <f>(AI175-exterior_study!AI175)/exterior_study!AI175</f>
        <v>-1.7582417582417582E-2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3.82E-3</v>
      </c>
      <c r="Q176">
        <v>3.1900000000000001E-3</v>
      </c>
      <c r="R176">
        <v>6.5500000000000003E-3</v>
      </c>
      <c r="S176">
        <v>2.0300000000000001E-3</v>
      </c>
      <c r="T176">
        <v>1.9599999999999999E-3</v>
      </c>
      <c r="U176">
        <v>1.9599999999999999E-3</v>
      </c>
      <c r="V176">
        <v>2.4499999999999999E-3</v>
      </c>
      <c r="W176">
        <v>5.2599999999999999E-3</v>
      </c>
      <c r="X176">
        <v>5.2599999999999999E-3</v>
      </c>
      <c r="Y176">
        <v>1.9599999999999999E-3</v>
      </c>
      <c r="Z176">
        <v>1.9599999999999999E-3</v>
      </c>
      <c r="AA176">
        <v>1.9599999999999999E-3</v>
      </c>
      <c r="AB176">
        <v>0.4926392156862745</v>
      </c>
      <c r="AC176">
        <v>6.1847341896968082</v>
      </c>
      <c r="AD176">
        <v>228.672</v>
      </c>
      <c r="AE176">
        <v>0.04</v>
      </c>
      <c r="AF176">
        <v>1260</v>
      </c>
      <c r="AG176">
        <v>4031</v>
      </c>
      <c r="AH176">
        <v>4412</v>
      </c>
      <c r="AI176">
        <v>4694</v>
      </c>
      <c r="AJ176" s="9">
        <f>(AF176-exterior_study!AF176)/exterior_study!AF176</f>
        <v>-2.3255813953488372E-2</v>
      </c>
      <c r="AK176" s="9">
        <f>(AG176-exterior_study!AG176)/exterior_study!AG176</f>
        <v>-3.7258180081203726E-2</v>
      </c>
      <c r="AL176" s="9">
        <f>(AH176-exterior_study!AH176)/exterior_study!AH176</f>
        <v>-1.8683274021352312E-2</v>
      </c>
      <c r="AM176" s="9">
        <f>(AI176-exterior_study!AI176)/exterior_study!AI176</f>
        <v>-1.7580577647551276E-2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3.82E-3</v>
      </c>
      <c r="Q177">
        <v>3.1900000000000001E-3</v>
      </c>
      <c r="R177">
        <v>6.5500000000000003E-3</v>
      </c>
      <c r="S177">
        <v>2.0300000000000001E-3</v>
      </c>
      <c r="T177">
        <v>1.9599999999999999E-3</v>
      </c>
      <c r="U177">
        <v>1.9599999999999999E-3</v>
      </c>
      <c r="V177">
        <v>2.4499999999999999E-3</v>
      </c>
      <c r="W177">
        <v>5.2599999999999999E-3</v>
      </c>
      <c r="X177">
        <v>5.2599999999999999E-3</v>
      </c>
      <c r="Y177">
        <v>1.9599999999999999E-3</v>
      </c>
      <c r="Z177">
        <v>1.9599999999999999E-3</v>
      </c>
      <c r="AA177">
        <v>1.9599999999999999E-3</v>
      </c>
      <c r="AB177">
        <v>0.4926392156862745</v>
      </c>
      <c r="AC177">
        <v>6.1847341896968082</v>
      </c>
      <c r="AD177">
        <v>228.672</v>
      </c>
      <c r="AE177">
        <v>4.4999999999999998E-2</v>
      </c>
      <c r="AF177">
        <v>1185</v>
      </c>
      <c r="AG177">
        <v>3590</v>
      </c>
      <c r="AH177">
        <v>3922</v>
      </c>
      <c r="AI177">
        <v>4172</v>
      </c>
      <c r="AJ177" s="9">
        <f>(AF177-exterior_study!AF177)/exterior_study!AF177</f>
        <v>-2.3887973640856673E-2</v>
      </c>
      <c r="AK177" s="9">
        <f>(AG177-exterior_study!AG177)/exterior_study!AG177</f>
        <v>-3.5982814178302902E-2</v>
      </c>
      <c r="AL177" s="9">
        <f>(AH177-exterior_study!AH177)/exterior_study!AH177</f>
        <v>-1.8764073054791094E-2</v>
      </c>
      <c r="AM177" s="9">
        <f>(AI177-exterior_study!AI177)/exterior_study!AI177</f>
        <v>-1.765952437014363E-2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3.82E-3</v>
      </c>
      <c r="Q178">
        <v>3.1900000000000001E-3</v>
      </c>
      <c r="R178">
        <v>6.5500000000000003E-3</v>
      </c>
      <c r="S178">
        <v>2.0300000000000001E-3</v>
      </c>
      <c r="T178">
        <v>1.9599999999999999E-3</v>
      </c>
      <c r="U178">
        <v>1.9599999999999999E-3</v>
      </c>
      <c r="V178">
        <v>2.4499999999999999E-3</v>
      </c>
      <c r="W178">
        <v>5.2599999999999999E-3</v>
      </c>
      <c r="X178">
        <v>5.2599999999999999E-3</v>
      </c>
      <c r="Y178">
        <v>1.9599999999999999E-3</v>
      </c>
      <c r="Z178">
        <v>1.9599999999999999E-3</v>
      </c>
      <c r="AA178">
        <v>1.9599999999999999E-3</v>
      </c>
      <c r="AB178">
        <v>0.4926392156862745</v>
      </c>
      <c r="AC178">
        <v>6.1847341896968082</v>
      </c>
      <c r="AD178">
        <v>228.672</v>
      </c>
      <c r="AE178">
        <v>0.05</v>
      </c>
      <c r="AF178">
        <v>1117</v>
      </c>
      <c r="AG178">
        <v>3236</v>
      </c>
      <c r="AH178">
        <v>3530</v>
      </c>
      <c r="AI178">
        <v>3755</v>
      </c>
      <c r="AJ178" s="9">
        <f>(AF178-exterior_study!AF178)/exterior_study!AF178</f>
        <v>-2.4454148471615721E-2</v>
      </c>
      <c r="AK178" s="9">
        <f>(AG178-exterior_study!AG178)/exterior_study!AG178</f>
        <v>-3.5181872391174714E-2</v>
      </c>
      <c r="AL178" s="9">
        <f>(AH178-exterior_study!AH178)/exterior_study!AH178</f>
        <v>-1.8626633305532388E-2</v>
      </c>
      <c r="AM178" s="9">
        <f>(AI178-exterior_study!AI178)/exterior_study!AI178</f>
        <v>-1.7530088958660386E-2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3.82E-3</v>
      </c>
      <c r="Q179">
        <v>3.1900000000000001E-3</v>
      </c>
      <c r="R179">
        <v>6.5500000000000003E-3</v>
      </c>
      <c r="S179">
        <v>2.0300000000000001E-3</v>
      </c>
      <c r="T179">
        <v>1.9599999999999999E-3</v>
      </c>
      <c r="U179">
        <v>1.9599999999999999E-3</v>
      </c>
      <c r="V179">
        <v>2.4499999999999999E-3</v>
      </c>
      <c r="W179">
        <v>5.2599999999999999E-3</v>
      </c>
      <c r="X179">
        <v>5.2599999999999999E-3</v>
      </c>
      <c r="Y179">
        <v>1.9599999999999999E-3</v>
      </c>
      <c r="Z179">
        <v>1.9599999999999999E-3</v>
      </c>
      <c r="AA179">
        <v>1.9599999999999999E-3</v>
      </c>
      <c r="AB179">
        <v>0.4926392156862745</v>
      </c>
      <c r="AC179">
        <v>6.1847341896968082</v>
      </c>
      <c r="AD179">
        <v>228.672</v>
      </c>
      <c r="AE179">
        <v>5.5E-2</v>
      </c>
      <c r="AF179">
        <v>1055</v>
      </c>
      <c r="AG179">
        <v>2946</v>
      </c>
      <c r="AH179">
        <v>3209</v>
      </c>
      <c r="AI179">
        <v>3413</v>
      </c>
      <c r="AJ179" s="9">
        <f>(AF179-exterior_study!AF179)/exterior_study!AF179</f>
        <v>-2.4953789279112754E-2</v>
      </c>
      <c r="AK179" s="9">
        <f>(AG179-exterior_study!AG179)/exterior_study!AG179</f>
        <v>-3.4098360655737708E-2</v>
      </c>
      <c r="AL179" s="9">
        <f>(AH179-exterior_study!AH179)/exterior_study!AH179</f>
        <v>-1.8654434250764525E-2</v>
      </c>
      <c r="AM179" s="9">
        <f>(AI179-exterior_study!AI179)/exterior_study!AI179</f>
        <v>-1.7841726618705037E-2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3.82E-3</v>
      </c>
      <c r="Q180">
        <v>3.1900000000000001E-3</v>
      </c>
      <c r="R180">
        <v>6.5500000000000003E-3</v>
      </c>
      <c r="S180">
        <v>2.0300000000000001E-3</v>
      </c>
      <c r="T180">
        <v>1.9599999999999999E-3</v>
      </c>
      <c r="U180">
        <v>1.9599999999999999E-3</v>
      </c>
      <c r="V180">
        <v>2.4499999999999999E-3</v>
      </c>
      <c r="W180">
        <v>5.2599999999999999E-3</v>
      </c>
      <c r="X180">
        <v>5.2599999999999999E-3</v>
      </c>
      <c r="Y180">
        <v>1.9599999999999999E-3</v>
      </c>
      <c r="Z180">
        <v>1.9599999999999999E-3</v>
      </c>
      <c r="AA180">
        <v>1.9599999999999999E-3</v>
      </c>
      <c r="AB180">
        <v>0.4926392156862745</v>
      </c>
      <c r="AC180">
        <v>6.1847341896968082</v>
      </c>
      <c r="AD180">
        <v>228.672</v>
      </c>
      <c r="AE180">
        <v>0.06</v>
      </c>
      <c r="AF180">
        <v>998</v>
      </c>
      <c r="AG180">
        <v>2703</v>
      </c>
      <c r="AH180">
        <v>2942</v>
      </c>
      <c r="AI180">
        <v>3129</v>
      </c>
      <c r="AJ180" s="9">
        <f>(AF180-exterior_study!AF180)/exterior_study!AF180</f>
        <v>-2.5390625E-2</v>
      </c>
      <c r="AK180" s="9">
        <f>(AG180-exterior_study!AG180)/exterior_study!AG180</f>
        <v>-3.3607436539149091E-2</v>
      </c>
      <c r="AL180" s="9">
        <f>(AH180-exterior_study!AH180)/exterior_study!AH180</f>
        <v>-1.8679119412941963E-2</v>
      </c>
      <c r="AM180" s="9">
        <f>(AI180-exterior_study!AI180)/exterior_study!AI180</f>
        <v>-1.7582417582417582E-2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3.82E-3</v>
      </c>
      <c r="Q181">
        <v>3.1900000000000001E-3</v>
      </c>
      <c r="R181">
        <v>6.5500000000000003E-3</v>
      </c>
      <c r="S181">
        <v>2.0300000000000001E-3</v>
      </c>
      <c r="T181">
        <v>1.9599999999999999E-3</v>
      </c>
      <c r="U181">
        <v>1.9599999999999999E-3</v>
      </c>
      <c r="V181">
        <v>2.4499999999999999E-3</v>
      </c>
      <c r="W181">
        <v>5.2599999999999999E-3</v>
      </c>
      <c r="X181">
        <v>5.2599999999999999E-3</v>
      </c>
      <c r="Y181">
        <v>1.9599999999999999E-3</v>
      </c>
      <c r="Z181">
        <v>1.9599999999999999E-3</v>
      </c>
      <c r="AA181">
        <v>1.9599999999999999E-3</v>
      </c>
      <c r="AB181">
        <v>0.4926392156862745</v>
      </c>
      <c r="AC181">
        <v>6.1847341896968082</v>
      </c>
      <c r="AD181">
        <v>228.672</v>
      </c>
      <c r="AE181">
        <v>6.5000000000000002E-2</v>
      </c>
      <c r="AF181">
        <v>945</v>
      </c>
      <c r="AG181">
        <v>2498</v>
      </c>
      <c r="AH181">
        <v>2715</v>
      </c>
      <c r="AI181">
        <v>2888</v>
      </c>
      <c r="AJ181" s="9">
        <f>(AF181-exterior_study!AF181)/exterior_study!AF181</f>
        <v>-2.6776519052523172E-2</v>
      </c>
      <c r="AK181" s="9">
        <f>(AG181-exterior_study!AG181)/exterior_study!AG181</f>
        <v>-3.3281733746130034E-2</v>
      </c>
      <c r="AL181" s="9">
        <f>(AH181-exterior_study!AH181)/exterior_study!AH181</f>
        <v>-1.8792916516082399E-2</v>
      </c>
      <c r="AM181" s="9">
        <f>(AI181-exterior_study!AI181)/exterior_study!AI181</f>
        <v>-1.7687074829931974E-2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3.82E-3</v>
      </c>
      <c r="Q182">
        <v>3.1900000000000001E-3</v>
      </c>
      <c r="R182">
        <v>6.5500000000000003E-3</v>
      </c>
      <c r="S182">
        <v>2.0300000000000001E-3</v>
      </c>
      <c r="T182">
        <v>1.9599999999999999E-3</v>
      </c>
      <c r="U182">
        <v>1.9599999999999999E-3</v>
      </c>
      <c r="V182">
        <v>2.4499999999999999E-3</v>
      </c>
      <c r="W182">
        <v>5.2599999999999999E-3</v>
      </c>
      <c r="X182">
        <v>5.2599999999999999E-3</v>
      </c>
      <c r="Y182">
        <v>1.9599999999999999E-3</v>
      </c>
      <c r="Z182">
        <v>1.9599999999999999E-3</v>
      </c>
      <c r="AA182">
        <v>1.9599999999999999E-3</v>
      </c>
      <c r="AB182">
        <v>0.4926392156862745</v>
      </c>
      <c r="AC182">
        <v>6.1847341896968082</v>
      </c>
      <c r="AD182">
        <v>228.672</v>
      </c>
      <c r="AE182">
        <v>7.0000000000000007E-2</v>
      </c>
      <c r="AF182">
        <v>897</v>
      </c>
      <c r="AG182">
        <v>2321</v>
      </c>
      <c r="AH182">
        <v>2521</v>
      </c>
      <c r="AI182">
        <v>2682</v>
      </c>
      <c r="AJ182" s="9">
        <f>(AF182-exterior_study!AF182)/exterior_study!AF182</f>
        <v>-2.7114967462039046E-2</v>
      </c>
      <c r="AK182" s="9">
        <f>(AG182-exterior_study!AG182)/exterior_study!AG182</f>
        <v>-3.2513547311379738E-2</v>
      </c>
      <c r="AL182" s="9">
        <f>(AH182-exterior_study!AH182)/exterior_study!AH182</f>
        <v>-1.8684312962242117E-2</v>
      </c>
      <c r="AM182" s="9">
        <f>(AI182-exterior_study!AI182)/exterior_study!AI182</f>
        <v>-1.7582417582417582E-2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3.6099999999999999E-3</v>
      </c>
      <c r="Q183">
        <v>3.0000000000000001E-3</v>
      </c>
      <c r="R183">
        <v>6.1599999999999997E-3</v>
      </c>
      <c r="S183">
        <v>1.9499999999999999E-3</v>
      </c>
      <c r="T183">
        <v>1.9499999999999999E-3</v>
      </c>
      <c r="U183">
        <v>1.9499999999999999E-3</v>
      </c>
      <c r="V183">
        <v>2.4399999999999999E-3</v>
      </c>
      <c r="W183">
        <v>4.9800000000000001E-3</v>
      </c>
      <c r="X183">
        <v>4.9800000000000001E-3</v>
      </c>
      <c r="Y183">
        <v>1.9499999999999999E-3</v>
      </c>
      <c r="Z183">
        <v>1.9499999999999999E-3</v>
      </c>
      <c r="AA183">
        <v>1.9499999999999999E-3</v>
      </c>
      <c r="AB183">
        <v>0.51386126349954042</v>
      </c>
      <c r="AC183">
        <v>6.1065498776742491</v>
      </c>
      <c r="AD183">
        <v>243.072</v>
      </c>
      <c r="AE183">
        <v>0.03</v>
      </c>
      <c r="AF183">
        <v>1365</v>
      </c>
      <c r="AG183">
        <v>5166</v>
      </c>
      <c r="AH183">
        <v>5601</v>
      </c>
      <c r="AI183">
        <v>5954</v>
      </c>
      <c r="AJ183" s="9">
        <f>(AF183-exterior_study!AF183)/exterior_study!AF183</f>
        <v>-2.3605150214592276E-2</v>
      </c>
      <c r="AK183" s="9">
        <f>(AG183-exterior_study!AG183)/exterior_study!AG183</f>
        <v>-4.0846639435573713E-2</v>
      </c>
      <c r="AL183" s="9">
        <f>(AH183-exterior_study!AH183)/exterior_study!AH183</f>
        <v>-2.063297779332051E-2</v>
      </c>
      <c r="AM183" s="9">
        <f>(AI183-exterior_study!AI183)/exterior_study!AI183</f>
        <v>-1.9433465085639E-2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3.6099999999999999E-3</v>
      </c>
      <c r="Q184">
        <v>3.0000000000000001E-3</v>
      </c>
      <c r="R184">
        <v>6.1599999999999997E-3</v>
      </c>
      <c r="S184">
        <v>1.9499999999999999E-3</v>
      </c>
      <c r="T184">
        <v>1.9499999999999999E-3</v>
      </c>
      <c r="U184">
        <v>1.9499999999999999E-3</v>
      </c>
      <c r="V184">
        <v>2.4399999999999999E-3</v>
      </c>
      <c r="W184">
        <v>4.9800000000000001E-3</v>
      </c>
      <c r="X184">
        <v>4.9800000000000001E-3</v>
      </c>
      <c r="Y184">
        <v>1.9499999999999999E-3</v>
      </c>
      <c r="Z184">
        <v>1.9499999999999999E-3</v>
      </c>
      <c r="AA184">
        <v>1.9499999999999999E-3</v>
      </c>
      <c r="AB184">
        <v>0.51386126349954042</v>
      </c>
      <c r="AC184">
        <v>6.1065498776742491</v>
      </c>
      <c r="AD184">
        <v>243.072</v>
      </c>
      <c r="AE184">
        <v>3.5000000000000003E-2</v>
      </c>
      <c r="AF184">
        <v>1280</v>
      </c>
      <c r="AG184">
        <v>4435</v>
      </c>
      <c r="AH184">
        <v>4801</v>
      </c>
      <c r="AI184">
        <v>5104</v>
      </c>
      <c r="AJ184" s="9">
        <f>(AF184-exterior_study!AF184)/exterior_study!AF184</f>
        <v>-2.4390243902439025E-2</v>
      </c>
      <c r="AK184" s="9">
        <f>(AG184-exterior_study!AG184)/exterior_study!AG184</f>
        <v>-3.941953649555989E-2</v>
      </c>
      <c r="AL184" s="9">
        <f>(AH184-exterior_study!AH184)/exterior_study!AH184</f>
        <v>-2.0603835169318647E-2</v>
      </c>
      <c r="AM184" s="9">
        <f>(AI184-exterior_study!AI184)/exterior_study!AI184</f>
        <v>-1.921598770176787E-2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3.6099999999999999E-3</v>
      </c>
      <c r="Q185">
        <v>3.0000000000000001E-3</v>
      </c>
      <c r="R185">
        <v>6.1599999999999997E-3</v>
      </c>
      <c r="S185">
        <v>1.9499999999999999E-3</v>
      </c>
      <c r="T185">
        <v>1.9499999999999999E-3</v>
      </c>
      <c r="U185">
        <v>1.9499999999999999E-3</v>
      </c>
      <c r="V185">
        <v>2.4399999999999999E-3</v>
      </c>
      <c r="W185">
        <v>4.9800000000000001E-3</v>
      </c>
      <c r="X185">
        <v>4.9800000000000001E-3</v>
      </c>
      <c r="Y185">
        <v>1.9499999999999999E-3</v>
      </c>
      <c r="Z185">
        <v>1.9499999999999999E-3</v>
      </c>
      <c r="AA185">
        <v>1.9499999999999999E-3</v>
      </c>
      <c r="AB185">
        <v>0.51386126349954042</v>
      </c>
      <c r="AC185">
        <v>6.1065498776742491</v>
      </c>
      <c r="AD185">
        <v>243.072</v>
      </c>
      <c r="AE185">
        <v>0.04</v>
      </c>
      <c r="AF185">
        <v>1203</v>
      </c>
      <c r="AG185">
        <v>3885</v>
      </c>
      <c r="AH185">
        <v>4201</v>
      </c>
      <c r="AI185">
        <v>4466</v>
      </c>
      <c r="AJ185" s="9">
        <f>(AF185-exterior_study!AF185)/exterior_study!AF185</f>
        <v>-2.5121555915721232E-2</v>
      </c>
      <c r="AK185" s="9">
        <f>(AG185-exterior_study!AG185)/exterior_study!AG185</f>
        <v>-3.8366336633663366E-2</v>
      </c>
      <c r="AL185" s="9">
        <f>(AH185-exterior_study!AH185)/exterior_study!AH185</f>
        <v>-2.0517603170902309E-2</v>
      </c>
      <c r="AM185" s="9">
        <f>(AI185-exterior_study!AI185)/exterior_study!AI185</f>
        <v>-1.932367149758454E-2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3.6099999999999999E-3</v>
      </c>
      <c r="Q186">
        <v>3.0000000000000001E-3</v>
      </c>
      <c r="R186">
        <v>6.1599999999999997E-3</v>
      </c>
      <c r="S186">
        <v>1.9499999999999999E-3</v>
      </c>
      <c r="T186">
        <v>1.9499999999999999E-3</v>
      </c>
      <c r="U186">
        <v>1.9499999999999999E-3</v>
      </c>
      <c r="V186">
        <v>2.4399999999999999E-3</v>
      </c>
      <c r="W186">
        <v>4.9800000000000001E-3</v>
      </c>
      <c r="X186">
        <v>4.9800000000000001E-3</v>
      </c>
      <c r="Y186">
        <v>1.9499999999999999E-3</v>
      </c>
      <c r="Z186">
        <v>1.9499999999999999E-3</v>
      </c>
      <c r="AA186">
        <v>1.9499999999999999E-3</v>
      </c>
      <c r="AB186">
        <v>0.51386126349954042</v>
      </c>
      <c r="AC186">
        <v>6.1065498776742491</v>
      </c>
      <c r="AD186">
        <v>243.072</v>
      </c>
      <c r="AE186">
        <v>4.4999999999999998E-2</v>
      </c>
      <c r="AF186">
        <v>1132</v>
      </c>
      <c r="AG186">
        <v>3457</v>
      </c>
      <c r="AH186">
        <v>3734</v>
      </c>
      <c r="AI186">
        <v>3970</v>
      </c>
      <c r="AJ186" s="9">
        <f>(AF186-exterior_study!AF186)/exterior_study!AF186</f>
        <v>-2.6655202063628546E-2</v>
      </c>
      <c r="AK186" s="9">
        <f>(AG186-exterior_study!AG186)/exterior_study!AG186</f>
        <v>-3.7315510999721524E-2</v>
      </c>
      <c r="AL186" s="9">
        <f>(AH186-exterior_study!AH186)/exterior_study!AH186</f>
        <v>-2.0461699895068207E-2</v>
      </c>
      <c r="AM186" s="9">
        <f>(AI186-exterior_study!AI186)/exterior_study!AI186</f>
        <v>-1.9268774703557312E-2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3.6099999999999999E-3</v>
      </c>
      <c r="Q187">
        <v>3.0000000000000001E-3</v>
      </c>
      <c r="R187">
        <v>6.1599999999999997E-3</v>
      </c>
      <c r="S187">
        <v>1.9499999999999999E-3</v>
      </c>
      <c r="T187">
        <v>1.9499999999999999E-3</v>
      </c>
      <c r="U187">
        <v>1.9499999999999999E-3</v>
      </c>
      <c r="V187">
        <v>2.4399999999999999E-3</v>
      </c>
      <c r="W187">
        <v>4.9800000000000001E-3</v>
      </c>
      <c r="X187">
        <v>4.9800000000000001E-3</v>
      </c>
      <c r="Y187">
        <v>1.9499999999999999E-3</v>
      </c>
      <c r="Z187">
        <v>1.9499999999999999E-3</v>
      </c>
      <c r="AA187">
        <v>1.9499999999999999E-3</v>
      </c>
      <c r="AB187">
        <v>0.51386126349954042</v>
      </c>
      <c r="AC187">
        <v>6.1065498776742491</v>
      </c>
      <c r="AD187">
        <v>243.072</v>
      </c>
      <c r="AE187">
        <v>0.05</v>
      </c>
      <c r="AF187">
        <v>1068</v>
      </c>
      <c r="AG187">
        <v>3115</v>
      </c>
      <c r="AH187">
        <v>3361</v>
      </c>
      <c r="AI187">
        <v>3573</v>
      </c>
      <c r="AJ187" s="9">
        <f>(AF187-exterior_study!AF187)/exterior_study!AF187</f>
        <v>-2.6435733819507749E-2</v>
      </c>
      <c r="AK187" s="9">
        <f>(AG187-exterior_study!AG187)/exterior_study!AG187</f>
        <v>-3.6200495049504948E-2</v>
      </c>
      <c r="AL187" s="9">
        <f>(AH187-exterior_study!AH187)/exterior_study!AH187</f>
        <v>-2.0402215097639172E-2</v>
      </c>
      <c r="AM187" s="9">
        <f>(AI187-exterior_study!AI187)/exterior_study!AI187</f>
        <v>-1.9214932747735385E-2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3.6099999999999999E-3</v>
      </c>
      <c r="Q188">
        <v>3.0000000000000001E-3</v>
      </c>
      <c r="R188">
        <v>6.1599999999999997E-3</v>
      </c>
      <c r="S188">
        <v>1.9499999999999999E-3</v>
      </c>
      <c r="T188">
        <v>1.9499999999999999E-3</v>
      </c>
      <c r="U188">
        <v>1.9499999999999999E-3</v>
      </c>
      <c r="V188">
        <v>2.4399999999999999E-3</v>
      </c>
      <c r="W188">
        <v>4.9800000000000001E-3</v>
      </c>
      <c r="X188">
        <v>4.9800000000000001E-3</v>
      </c>
      <c r="Y188">
        <v>1.9499999999999999E-3</v>
      </c>
      <c r="Z188">
        <v>1.9499999999999999E-3</v>
      </c>
      <c r="AA188">
        <v>1.9499999999999999E-3</v>
      </c>
      <c r="AB188">
        <v>0.51386126349954042</v>
      </c>
      <c r="AC188">
        <v>6.1065498776742491</v>
      </c>
      <c r="AD188">
        <v>243.072</v>
      </c>
      <c r="AE188">
        <v>5.5E-2</v>
      </c>
      <c r="AF188">
        <v>1009</v>
      </c>
      <c r="AG188">
        <v>2834</v>
      </c>
      <c r="AH188">
        <v>3055</v>
      </c>
      <c r="AI188">
        <v>3248</v>
      </c>
      <c r="AJ188" s="9">
        <f>(AF188-exterior_study!AF188)/exterior_study!AF188</f>
        <v>-2.7000964320154291E-2</v>
      </c>
      <c r="AK188" s="9">
        <f>(AG188-exterior_study!AG188)/exterior_study!AG188</f>
        <v>-3.5398230088495575E-2</v>
      </c>
      <c r="AL188" s="9">
        <f>(AH188-exterior_study!AH188)/exterior_study!AH188</f>
        <v>-2.0519397242705996E-2</v>
      </c>
      <c r="AM188" s="9">
        <f>(AI188-exterior_study!AI188)/exterior_study!AI188</f>
        <v>-1.932367149758454E-2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3.6099999999999999E-3</v>
      </c>
      <c r="Q189">
        <v>3.0000000000000001E-3</v>
      </c>
      <c r="R189">
        <v>6.1599999999999997E-3</v>
      </c>
      <c r="S189">
        <v>1.9499999999999999E-3</v>
      </c>
      <c r="T189">
        <v>1.9499999999999999E-3</v>
      </c>
      <c r="U189">
        <v>1.9499999999999999E-3</v>
      </c>
      <c r="V189">
        <v>2.4399999999999999E-3</v>
      </c>
      <c r="W189">
        <v>4.9800000000000001E-3</v>
      </c>
      <c r="X189">
        <v>4.9800000000000001E-3</v>
      </c>
      <c r="Y189">
        <v>1.9499999999999999E-3</v>
      </c>
      <c r="Z189">
        <v>1.9499999999999999E-3</v>
      </c>
      <c r="AA189">
        <v>1.9499999999999999E-3</v>
      </c>
      <c r="AB189">
        <v>0.51386126349954042</v>
      </c>
      <c r="AC189">
        <v>6.1065498776742491</v>
      </c>
      <c r="AD189">
        <v>243.072</v>
      </c>
      <c r="AE189">
        <v>0.06</v>
      </c>
      <c r="AF189">
        <v>954</v>
      </c>
      <c r="AG189">
        <v>2600</v>
      </c>
      <c r="AH189">
        <v>2801</v>
      </c>
      <c r="AI189">
        <v>2977</v>
      </c>
      <c r="AJ189" s="9">
        <f>(AF189-exterior_study!AF189)/exterior_study!AF189</f>
        <v>-2.8513238289205704E-2</v>
      </c>
      <c r="AK189" s="9">
        <f>(AG189-exterior_study!AG189)/exterior_study!AG189</f>
        <v>-3.4533976977348682E-2</v>
      </c>
      <c r="AL189" s="9">
        <f>(AH189-exterior_study!AH189)/exterior_study!AH189</f>
        <v>-2.0286813571178734E-2</v>
      </c>
      <c r="AM189" s="9">
        <f>(AI189-exterior_study!AI189)/exterior_study!AI189</f>
        <v>-1.9433465085639E-2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3.6099999999999999E-3</v>
      </c>
      <c r="Q190">
        <v>3.0000000000000001E-3</v>
      </c>
      <c r="R190">
        <v>6.1599999999999997E-3</v>
      </c>
      <c r="S190">
        <v>1.9499999999999999E-3</v>
      </c>
      <c r="T190">
        <v>1.9499999999999999E-3</v>
      </c>
      <c r="U190">
        <v>1.9499999999999999E-3</v>
      </c>
      <c r="V190">
        <v>2.4399999999999999E-3</v>
      </c>
      <c r="W190">
        <v>4.9800000000000001E-3</v>
      </c>
      <c r="X190">
        <v>4.9800000000000001E-3</v>
      </c>
      <c r="Y190">
        <v>1.9499999999999999E-3</v>
      </c>
      <c r="Z190">
        <v>1.9499999999999999E-3</v>
      </c>
      <c r="AA190">
        <v>1.9499999999999999E-3</v>
      </c>
      <c r="AB190">
        <v>0.51386126349954042</v>
      </c>
      <c r="AC190">
        <v>6.1065498776742491</v>
      </c>
      <c r="AD190">
        <v>243.072</v>
      </c>
      <c r="AE190">
        <v>6.5000000000000002E-2</v>
      </c>
      <c r="AF190">
        <v>905</v>
      </c>
      <c r="AG190">
        <v>2401</v>
      </c>
      <c r="AH190">
        <v>2585</v>
      </c>
      <c r="AI190">
        <v>2748</v>
      </c>
      <c r="AJ190" s="9">
        <f>(AF190-exterior_study!AF190)/exterior_study!AF190</f>
        <v>-2.8969957081545063E-2</v>
      </c>
      <c r="AK190" s="9">
        <f>(AG190-exterior_study!AG190)/exterior_study!AG190</f>
        <v>-3.4191472244569587E-2</v>
      </c>
      <c r="AL190" s="9">
        <f>(AH190-exterior_study!AH190)/exterior_study!AH190</f>
        <v>-2.0462296324365289E-2</v>
      </c>
      <c r="AM190" s="9">
        <f>(AI190-exterior_study!AI190)/exterior_study!AI190</f>
        <v>-1.9271948608137045E-2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3.6099999999999999E-3</v>
      </c>
      <c r="Q191">
        <v>3.0000000000000001E-3</v>
      </c>
      <c r="R191">
        <v>6.1599999999999997E-3</v>
      </c>
      <c r="S191">
        <v>1.9499999999999999E-3</v>
      </c>
      <c r="T191">
        <v>1.9499999999999999E-3</v>
      </c>
      <c r="U191">
        <v>1.9499999999999999E-3</v>
      </c>
      <c r="V191">
        <v>2.4399999999999999E-3</v>
      </c>
      <c r="W191">
        <v>4.9800000000000001E-3</v>
      </c>
      <c r="X191">
        <v>4.9800000000000001E-3</v>
      </c>
      <c r="Y191">
        <v>1.9499999999999999E-3</v>
      </c>
      <c r="Z191">
        <v>1.9499999999999999E-3</v>
      </c>
      <c r="AA191">
        <v>1.9499999999999999E-3</v>
      </c>
      <c r="AB191">
        <v>0.51386126349954042</v>
      </c>
      <c r="AC191">
        <v>6.1065498776742491</v>
      </c>
      <c r="AD191">
        <v>243.072</v>
      </c>
      <c r="AE191">
        <v>7.0000000000000007E-2</v>
      </c>
      <c r="AF191">
        <v>859</v>
      </c>
      <c r="AG191">
        <v>2231</v>
      </c>
      <c r="AH191">
        <v>2401</v>
      </c>
      <c r="AI191">
        <v>2552</v>
      </c>
      <c r="AJ191" s="9">
        <f>(AF191-exterior_study!AF191)/exterior_study!AF191</f>
        <v>-2.9378531073446328E-2</v>
      </c>
      <c r="AK191" s="9">
        <f>(AG191-exterior_study!AG191)/exterior_study!AG191</f>
        <v>-3.3362218370883885E-2</v>
      </c>
      <c r="AL191" s="9">
        <f>(AH191-exterior_study!AH191)/exterior_study!AH191</f>
        <v>-2.0399836801305589E-2</v>
      </c>
      <c r="AM191" s="9">
        <f>(AI191-exterior_study!AI191)/exterior_study!AI191</f>
        <v>-1.921598770176787E-2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3.5799999999999998E-3</v>
      </c>
      <c r="Q192">
        <v>2.98E-3</v>
      </c>
      <c r="R192">
        <v>6.1000000000000004E-3</v>
      </c>
      <c r="S192">
        <v>1.9499999999999999E-3</v>
      </c>
      <c r="T192">
        <v>1.9499999999999999E-3</v>
      </c>
      <c r="U192">
        <v>1.9499999999999999E-3</v>
      </c>
      <c r="V192">
        <v>2.4399999999999999E-3</v>
      </c>
      <c r="W192">
        <v>4.9100000000000003E-3</v>
      </c>
      <c r="X192">
        <v>4.9100000000000003E-3</v>
      </c>
      <c r="Y192">
        <v>1.9499999999999999E-3</v>
      </c>
      <c r="Z192">
        <v>1.9499999999999999E-3</v>
      </c>
      <c r="AA192">
        <v>1.9499999999999999E-3</v>
      </c>
      <c r="AB192">
        <v>0.52147773293887878</v>
      </c>
      <c r="AC192">
        <v>6.7991801246209764</v>
      </c>
      <c r="AD192">
        <v>243.072</v>
      </c>
      <c r="AE192">
        <v>0.03</v>
      </c>
      <c r="AF192">
        <v>1200</v>
      </c>
      <c r="AG192">
        <v>3847</v>
      </c>
      <c r="AH192">
        <v>4990</v>
      </c>
      <c r="AI192">
        <v>5341</v>
      </c>
      <c r="AJ192" s="9">
        <f>(AF192-exterior_study!AF192)/exterior_study!AF192</f>
        <v>-2.2801302931596091E-2</v>
      </c>
      <c r="AK192" s="9">
        <f>(AG192-exterior_study!AG192)/exterior_study!AG192</f>
        <v>-6.0561660561660562E-2</v>
      </c>
      <c r="AL192" s="9">
        <f>(AH192-exterior_study!AH192)/exterior_study!AH192</f>
        <v>-2.1184778344448804E-2</v>
      </c>
      <c r="AM192" s="9">
        <f>(AI192-exterior_study!AI192)/exterior_study!AI192</f>
        <v>-1.9820150486327768E-2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3.5799999999999998E-3</v>
      </c>
      <c r="Q193">
        <v>2.98E-3</v>
      </c>
      <c r="R193">
        <v>6.1000000000000004E-3</v>
      </c>
      <c r="S193">
        <v>1.9499999999999999E-3</v>
      </c>
      <c r="T193">
        <v>1.9499999999999999E-3</v>
      </c>
      <c r="U193">
        <v>1.9499999999999999E-3</v>
      </c>
      <c r="V193">
        <v>2.4399999999999999E-3</v>
      </c>
      <c r="W193">
        <v>4.9100000000000003E-3</v>
      </c>
      <c r="X193">
        <v>4.9100000000000003E-3</v>
      </c>
      <c r="Y193">
        <v>1.9499999999999999E-3</v>
      </c>
      <c r="Z193">
        <v>1.9499999999999999E-3</v>
      </c>
      <c r="AA193">
        <v>1.9499999999999999E-3</v>
      </c>
      <c r="AB193">
        <v>0.52147773293887878</v>
      </c>
      <c r="AC193">
        <v>6.7991801246209764</v>
      </c>
      <c r="AD193">
        <v>243.072</v>
      </c>
      <c r="AE193">
        <v>3.5000000000000003E-2</v>
      </c>
      <c r="AF193">
        <v>1119</v>
      </c>
      <c r="AG193">
        <v>3346</v>
      </c>
      <c r="AH193">
        <v>4277</v>
      </c>
      <c r="AI193">
        <v>4578</v>
      </c>
      <c r="AJ193" s="9">
        <f>(AF193-exterior_study!AF193)/exterior_study!AF193</f>
        <v>-2.4411508282476024E-2</v>
      </c>
      <c r="AK193" s="9">
        <f>(AG193-exterior_study!AG193)/exterior_study!AG193</f>
        <v>-5.773021684032667E-2</v>
      </c>
      <c r="AL193" s="9">
        <f>(AH193-exterior_study!AH193)/exterior_study!AH193</f>
        <v>-2.1057450217441064E-2</v>
      </c>
      <c r="AM193" s="9">
        <f>(AI193-exterior_study!AI193)/exterior_study!AI193</f>
        <v>-1.9910083493898521E-2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3.5799999999999998E-3</v>
      </c>
      <c r="Q194">
        <v>2.98E-3</v>
      </c>
      <c r="R194">
        <v>6.1000000000000004E-3</v>
      </c>
      <c r="S194">
        <v>1.9499999999999999E-3</v>
      </c>
      <c r="T194">
        <v>1.9499999999999999E-3</v>
      </c>
      <c r="U194">
        <v>1.9499999999999999E-3</v>
      </c>
      <c r="V194">
        <v>2.4399999999999999E-3</v>
      </c>
      <c r="W194">
        <v>4.9100000000000003E-3</v>
      </c>
      <c r="X194">
        <v>4.9100000000000003E-3</v>
      </c>
      <c r="Y194">
        <v>1.9499999999999999E-3</v>
      </c>
      <c r="Z194">
        <v>1.9499999999999999E-3</v>
      </c>
      <c r="AA194">
        <v>1.9499999999999999E-3</v>
      </c>
      <c r="AB194">
        <v>0.52147773293887878</v>
      </c>
      <c r="AC194">
        <v>6.7991801246209764</v>
      </c>
      <c r="AD194">
        <v>243.072</v>
      </c>
      <c r="AE194">
        <v>0.04</v>
      </c>
      <c r="AF194">
        <v>1046</v>
      </c>
      <c r="AG194">
        <v>2965</v>
      </c>
      <c r="AH194">
        <v>3742</v>
      </c>
      <c r="AI194">
        <v>4006</v>
      </c>
      <c r="AJ194" s="9">
        <f>(AF194-exterior_study!AF194)/exterior_study!AF194</f>
        <v>-2.5163094128611369E-2</v>
      </c>
      <c r="AK194" s="9">
        <f>(AG194-exterior_study!AG194)/exterior_study!AG194</f>
        <v>-5.5431666135712009E-2</v>
      </c>
      <c r="AL194" s="9">
        <f>(AH194-exterior_study!AH194)/exterior_study!AH194</f>
        <v>-2.118754904525242E-2</v>
      </c>
      <c r="AM194" s="9">
        <f>(AI194-exterior_study!AI194)/exterior_study!AI194</f>
        <v>-1.981893809640323E-2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3.5799999999999998E-3</v>
      </c>
      <c r="Q195">
        <v>2.98E-3</v>
      </c>
      <c r="R195">
        <v>6.1000000000000004E-3</v>
      </c>
      <c r="S195">
        <v>1.9499999999999999E-3</v>
      </c>
      <c r="T195">
        <v>1.9499999999999999E-3</v>
      </c>
      <c r="U195">
        <v>1.9499999999999999E-3</v>
      </c>
      <c r="V195">
        <v>2.4399999999999999E-3</v>
      </c>
      <c r="W195">
        <v>4.9100000000000003E-3</v>
      </c>
      <c r="X195">
        <v>4.9100000000000003E-3</v>
      </c>
      <c r="Y195">
        <v>1.9499999999999999E-3</v>
      </c>
      <c r="Z195">
        <v>1.9499999999999999E-3</v>
      </c>
      <c r="AA195">
        <v>1.9499999999999999E-3</v>
      </c>
      <c r="AB195">
        <v>0.52147773293887878</v>
      </c>
      <c r="AC195">
        <v>6.7991801246209764</v>
      </c>
      <c r="AD195">
        <v>243.072</v>
      </c>
      <c r="AE195">
        <v>4.4999999999999998E-2</v>
      </c>
      <c r="AF195">
        <v>979</v>
      </c>
      <c r="AG195">
        <v>2664</v>
      </c>
      <c r="AH195">
        <v>3327</v>
      </c>
      <c r="AI195">
        <v>3561</v>
      </c>
      <c r="AJ195" s="9">
        <f>(AF195-exterior_study!AF195)/exterior_study!AF195</f>
        <v>-2.6838966202783299E-2</v>
      </c>
      <c r="AK195" s="9">
        <f>(AG195-exterior_study!AG195)/exterior_study!AG195</f>
        <v>-5.2968361180234624E-2</v>
      </c>
      <c r="AL195" s="9">
        <f>(AH195-exterior_study!AH195)/exterior_study!AH195</f>
        <v>-2.0894643908181285E-2</v>
      </c>
      <c r="AM195" s="9">
        <f>(AI195-exterior_study!AI195)/exterior_study!AI195</f>
        <v>-1.981833195706028E-2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3.5799999999999998E-3</v>
      </c>
      <c r="Q196">
        <v>2.98E-3</v>
      </c>
      <c r="R196">
        <v>6.1000000000000004E-3</v>
      </c>
      <c r="S196">
        <v>1.9499999999999999E-3</v>
      </c>
      <c r="T196">
        <v>1.9499999999999999E-3</v>
      </c>
      <c r="U196">
        <v>1.9499999999999999E-3</v>
      </c>
      <c r="V196">
        <v>2.4399999999999999E-3</v>
      </c>
      <c r="W196">
        <v>4.9100000000000003E-3</v>
      </c>
      <c r="X196">
        <v>4.9100000000000003E-3</v>
      </c>
      <c r="Y196">
        <v>1.9499999999999999E-3</v>
      </c>
      <c r="Z196">
        <v>1.9499999999999999E-3</v>
      </c>
      <c r="AA196">
        <v>1.9499999999999999E-3</v>
      </c>
      <c r="AB196">
        <v>0.52147773293887878</v>
      </c>
      <c r="AC196">
        <v>6.7991801246209764</v>
      </c>
      <c r="AD196">
        <v>243.072</v>
      </c>
      <c r="AE196">
        <v>0.05</v>
      </c>
      <c r="AF196">
        <v>919</v>
      </c>
      <c r="AG196">
        <v>2419</v>
      </c>
      <c r="AH196">
        <v>2994</v>
      </c>
      <c r="AI196">
        <v>3205</v>
      </c>
      <c r="AJ196" s="9">
        <f>(AF196-exterior_study!AF196)/exterior_study!AF196</f>
        <v>-2.7513227513227514E-2</v>
      </c>
      <c r="AK196" s="9">
        <f>(AG196-exterior_study!AG196)/exterior_study!AG196</f>
        <v>-5.1372549019607847E-2</v>
      </c>
      <c r="AL196" s="9">
        <f>(AH196-exterior_study!AH196)/exterior_study!AH196</f>
        <v>-2.1248774109186009E-2</v>
      </c>
      <c r="AM196" s="9">
        <f>(AI196-exterior_study!AI196)/exterior_study!AI196</f>
        <v>-1.9577852554297951E-2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3.5799999999999998E-3</v>
      </c>
      <c r="Q197">
        <v>2.98E-3</v>
      </c>
      <c r="R197">
        <v>6.1000000000000004E-3</v>
      </c>
      <c r="S197">
        <v>1.9499999999999999E-3</v>
      </c>
      <c r="T197">
        <v>1.9499999999999999E-3</v>
      </c>
      <c r="U197">
        <v>1.9499999999999999E-3</v>
      </c>
      <c r="V197">
        <v>2.4399999999999999E-3</v>
      </c>
      <c r="W197">
        <v>4.9100000000000003E-3</v>
      </c>
      <c r="X197">
        <v>4.9100000000000003E-3</v>
      </c>
      <c r="Y197">
        <v>1.9499999999999999E-3</v>
      </c>
      <c r="Z197">
        <v>1.9499999999999999E-3</v>
      </c>
      <c r="AA197">
        <v>1.9499999999999999E-3</v>
      </c>
      <c r="AB197">
        <v>0.52147773293887878</v>
      </c>
      <c r="AC197">
        <v>6.7991801246209764</v>
      </c>
      <c r="AD197">
        <v>243.072</v>
      </c>
      <c r="AE197">
        <v>5.5E-2</v>
      </c>
      <c r="AF197">
        <v>865</v>
      </c>
      <c r="AG197">
        <v>2216</v>
      </c>
      <c r="AH197">
        <v>2722</v>
      </c>
      <c r="AI197">
        <v>2913</v>
      </c>
      <c r="AJ197" s="9">
        <f>(AF197-exterior_study!AF197)/exterior_study!AF197</f>
        <v>-2.6996625421822271E-2</v>
      </c>
      <c r="AK197" s="9">
        <f>(AG197-exterior_study!AG197)/exterior_study!AG197</f>
        <v>-5.0150021431633093E-2</v>
      </c>
      <c r="AL197" s="9">
        <f>(AH197-exterior_study!AH197)/exterior_study!AH197</f>
        <v>-2.0863309352517987E-2</v>
      </c>
      <c r="AM197" s="9">
        <f>(AI197-exterior_study!AI197)/exterior_study!AI197</f>
        <v>-1.9851951547779273E-2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3.5799999999999998E-3</v>
      </c>
      <c r="Q198">
        <v>2.98E-3</v>
      </c>
      <c r="R198">
        <v>6.1000000000000004E-3</v>
      </c>
      <c r="S198">
        <v>1.9499999999999999E-3</v>
      </c>
      <c r="T198">
        <v>1.9499999999999999E-3</v>
      </c>
      <c r="U198">
        <v>1.9499999999999999E-3</v>
      </c>
      <c r="V198">
        <v>2.4399999999999999E-3</v>
      </c>
      <c r="W198">
        <v>4.9100000000000003E-3</v>
      </c>
      <c r="X198">
        <v>4.9100000000000003E-3</v>
      </c>
      <c r="Y198">
        <v>1.9499999999999999E-3</v>
      </c>
      <c r="Z198">
        <v>1.9499999999999999E-3</v>
      </c>
      <c r="AA198">
        <v>1.9499999999999999E-3</v>
      </c>
      <c r="AB198">
        <v>0.52147773293887878</v>
      </c>
      <c r="AC198">
        <v>6.7991801246209764</v>
      </c>
      <c r="AD198">
        <v>243.072</v>
      </c>
      <c r="AE198">
        <v>0.06</v>
      </c>
      <c r="AF198">
        <v>815</v>
      </c>
      <c r="AG198">
        <v>2044</v>
      </c>
      <c r="AH198">
        <v>2495</v>
      </c>
      <c r="AI198">
        <v>2670</v>
      </c>
      <c r="AJ198" s="9">
        <f>(AF198-exterior_study!AF198)/exterior_study!AF198</f>
        <v>-2.8605482717520857E-2</v>
      </c>
      <c r="AK198" s="9">
        <f>(AG198-exterior_study!AG198)/exterior_study!AG198</f>
        <v>-4.8859934853420196E-2</v>
      </c>
      <c r="AL198" s="9">
        <f>(AH198-exterior_study!AH198)/exterior_study!AH198</f>
        <v>-2.1184778344448804E-2</v>
      </c>
      <c r="AM198" s="9">
        <f>(AI198-exterior_study!AI198)/exterior_study!AI198</f>
        <v>-2.0183486238532111E-2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3.5799999999999998E-3</v>
      </c>
      <c r="Q199">
        <v>2.98E-3</v>
      </c>
      <c r="R199">
        <v>6.1000000000000004E-3</v>
      </c>
      <c r="S199">
        <v>1.9499999999999999E-3</v>
      </c>
      <c r="T199">
        <v>1.9499999999999999E-3</v>
      </c>
      <c r="U199">
        <v>1.9499999999999999E-3</v>
      </c>
      <c r="V199">
        <v>2.4399999999999999E-3</v>
      </c>
      <c r="W199">
        <v>4.9100000000000003E-3</v>
      </c>
      <c r="X199">
        <v>4.9100000000000003E-3</v>
      </c>
      <c r="Y199">
        <v>1.9499999999999999E-3</v>
      </c>
      <c r="Z199">
        <v>1.9499999999999999E-3</v>
      </c>
      <c r="AA199">
        <v>1.9499999999999999E-3</v>
      </c>
      <c r="AB199">
        <v>0.52147773293887878</v>
      </c>
      <c r="AC199">
        <v>6.7991801246209764</v>
      </c>
      <c r="AD199">
        <v>243.072</v>
      </c>
      <c r="AE199">
        <v>6.5000000000000002E-2</v>
      </c>
      <c r="AF199">
        <v>770</v>
      </c>
      <c r="AG199">
        <v>1897</v>
      </c>
      <c r="AH199">
        <v>2303</v>
      </c>
      <c r="AI199">
        <v>2465</v>
      </c>
      <c r="AJ199" s="9">
        <f>(AF199-exterior_study!AF199)/exterior_study!AF199</f>
        <v>-2.9003783102143757E-2</v>
      </c>
      <c r="AK199" s="9">
        <f>(AG199-exterior_study!AG199)/exterior_study!AG199</f>
        <v>-4.7690763052208839E-2</v>
      </c>
      <c r="AL199" s="9">
        <f>(AH199-exterior_study!AH199)/exterior_study!AH199</f>
        <v>-2.1249468763280918E-2</v>
      </c>
      <c r="AM199" s="9">
        <f>(AI199-exterior_study!AI199)/exterior_study!AI199</f>
        <v>-1.9880715705765408E-2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3.5799999999999998E-3</v>
      </c>
      <c r="Q200">
        <v>2.98E-3</v>
      </c>
      <c r="R200">
        <v>6.1000000000000004E-3</v>
      </c>
      <c r="S200">
        <v>1.9499999999999999E-3</v>
      </c>
      <c r="T200">
        <v>1.9499999999999999E-3</v>
      </c>
      <c r="U200">
        <v>1.9499999999999999E-3</v>
      </c>
      <c r="V200">
        <v>2.4399999999999999E-3</v>
      </c>
      <c r="W200">
        <v>4.9100000000000003E-3</v>
      </c>
      <c r="X200">
        <v>4.9100000000000003E-3</v>
      </c>
      <c r="Y200">
        <v>1.9499999999999999E-3</v>
      </c>
      <c r="Z200">
        <v>1.9499999999999999E-3</v>
      </c>
      <c r="AA200">
        <v>1.9499999999999999E-3</v>
      </c>
      <c r="AB200">
        <v>0.52147773293887878</v>
      </c>
      <c r="AC200">
        <v>6.7991801246209764</v>
      </c>
      <c r="AD200">
        <v>243.072</v>
      </c>
      <c r="AE200">
        <v>7.0000000000000007E-2</v>
      </c>
      <c r="AF200">
        <v>728</v>
      </c>
      <c r="AG200">
        <v>1770</v>
      </c>
      <c r="AH200">
        <v>2139</v>
      </c>
      <c r="AI200">
        <v>2289</v>
      </c>
      <c r="AJ200" s="9">
        <f>(AF200-exterior_study!AF200)/exterior_study!AF200</f>
        <v>-3.0625832223701729E-2</v>
      </c>
      <c r="AK200" s="9">
        <f>(AG200-exterior_study!AG200)/exterior_study!AG200</f>
        <v>-4.6849757673667204E-2</v>
      </c>
      <c r="AL200" s="9">
        <f>(AH200-exterior_study!AH200)/exterior_study!AH200</f>
        <v>-2.1052631578947368E-2</v>
      </c>
      <c r="AM200" s="9">
        <f>(AI200-exterior_study!AI200)/exterior_study!AI200</f>
        <v>-1.9700214132762312E-2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3.5400000000000002E-3</v>
      </c>
      <c r="Q201">
        <v>2.9399999999999999E-3</v>
      </c>
      <c r="R201">
        <v>6.0400000000000002E-3</v>
      </c>
      <c r="S201">
        <v>1.9499999999999999E-3</v>
      </c>
      <c r="T201">
        <v>1.9499999999999999E-3</v>
      </c>
      <c r="U201">
        <v>1.9499999999999999E-3</v>
      </c>
      <c r="V201">
        <v>2.4399999999999999E-3</v>
      </c>
      <c r="W201">
        <v>4.8599999999999997E-3</v>
      </c>
      <c r="X201">
        <v>4.8599999999999997E-3</v>
      </c>
      <c r="Y201">
        <v>1.9499999999999999E-3</v>
      </c>
      <c r="Z201">
        <v>1.9499999999999999E-3</v>
      </c>
      <c r="AA201">
        <v>1.9499999999999999E-3</v>
      </c>
      <c r="AB201">
        <v>0.5311431884765625</v>
      </c>
      <c r="AC201">
        <v>6.8619013551674941</v>
      </c>
      <c r="AD201">
        <v>243.072</v>
      </c>
      <c r="AE201">
        <v>0.03</v>
      </c>
      <c r="AF201">
        <v>1187</v>
      </c>
      <c r="AG201">
        <v>3732</v>
      </c>
      <c r="AH201">
        <v>4941</v>
      </c>
      <c r="AI201">
        <v>5292</v>
      </c>
      <c r="AJ201" s="9">
        <f>(AF201-exterior_study!AF201)/exterior_study!AF201</f>
        <v>-2.3045267489711935E-2</v>
      </c>
      <c r="AK201" s="9">
        <f>(AG201-exterior_study!AG201)/exterior_study!AG201</f>
        <v>-6.254709871891484E-2</v>
      </c>
      <c r="AL201" s="9">
        <f>(AH201-exterior_study!AH201)/exterior_study!AH201</f>
        <v>-2.1002575787596591E-2</v>
      </c>
      <c r="AM201" s="9">
        <f>(AI201-exterior_study!AI201)/exterior_study!AI201</f>
        <v>-1.9818484904611966E-2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3.5400000000000002E-3</v>
      </c>
      <c r="Q202">
        <v>2.9399999999999999E-3</v>
      </c>
      <c r="R202">
        <v>6.0400000000000002E-3</v>
      </c>
      <c r="S202">
        <v>1.9499999999999999E-3</v>
      </c>
      <c r="T202">
        <v>1.9499999999999999E-3</v>
      </c>
      <c r="U202">
        <v>1.9499999999999999E-3</v>
      </c>
      <c r="V202">
        <v>2.4399999999999999E-3</v>
      </c>
      <c r="W202">
        <v>4.8599999999999997E-3</v>
      </c>
      <c r="X202">
        <v>4.8599999999999997E-3</v>
      </c>
      <c r="Y202">
        <v>1.9499999999999999E-3</v>
      </c>
      <c r="Z202">
        <v>1.9499999999999999E-3</v>
      </c>
      <c r="AA202">
        <v>1.9499999999999999E-3</v>
      </c>
      <c r="AB202">
        <v>0.5311431884765625</v>
      </c>
      <c r="AC202">
        <v>6.8619013551674941</v>
      </c>
      <c r="AD202">
        <v>243.072</v>
      </c>
      <c r="AE202">
        <v>3.5000000000000003E-2</v>
      </c>
      <c r="AF202">
        <v>1106</v>
      </c>
      <c r="AG202">
        <v>3252</v>
      </c>
      <c r="AH202">
        <v>4235</v>
      </c>
      <c r="AI202">
        <v>4536</v>
      </c>
      <c r="AJ202" s="9">
        <f>(AF202-exterior_study!AF202)/exterior_study!AF202</f>
        <v>-2.4691358024691357E-2</v>
      </c>
      <c r="AK202" s="9">
        <f>(AG202-exterior_study!AG202)/exterior_study!AG202</f>
        <v>-5.929997107318484E-2</v>
      </c>
      <c r="AL202" s="9">
        <f>(AH202-exterior_study!AH202)/exterior_study!AH202</f>
        <v>-2.1035598705501618E-2</v>
      </c>
      <c r="AM202" s="9">
        <f>(AI202-exterior_study!AI202)/exterior_study!AI202</f>
        <v>-1.9878997407087293E-2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3.5400000000000002E-3</v>
      </c>
      <c r="Q203">
        <v>2.9399999999999999E-3</v>
      </c>
      <c r="R203">
        <v>6.0400000000000002E-3</v>
      </c>
      <c r="S203">
        <v>1.9499999999999999E-3</v>
      </c>
      <c r="T203">
        <v>1.9499999999999999E-3</v>
      </c>
      <c r="U203">
        <v>1.9499999999999999E-3</v>
      </c>
      <c r="V203">
        <v>2.4399999999999999E-3</v>
      </c>
      <c r="W203">
        <v>4.8599999999999997E-3</v>
      </c>
      <c r="X203">
        <v>4.8599999999999997E-3</v>
      </c>
      <c r="Y203">
        <v>1.9499999999999999E-3</v>
      </c>
      <c r="Z203">
        <v>1.9499999999999999E-3</v>
      </c>
      <c r="AA203">
        <v>1.9499999999999999E-3</v>
      </c>
      <c r="AB203">
        <v>0.5311431884765625</v>
      </c>
      <c r="AC203">
        <v>6.8619013551674941</v>
      </c>
      <c r="AD203">
        <v>243.072</v>
      </c>
      <c r="AE203">
        <v>0.04</v>
      </c>
      <c r="AF203">
        <v>1033</v>
      </c>
      <c r="AG203">
        <v>2885</v>
      </c>
      <c r="AH203">
        <v>3706</v>
      </c>
      <c r="AI203">
        <v>3969</v>
      </c>
      <c r="AJ203" s="9">
        <f>(AF203-exterior_study!AF203)/exterior_study!AF203</f>
        <v>-2.5471698113207548E-2</v>
      </c>
      <c r="AK203" s="9">
        <f>(AG203-exterior_study!AG203)/exterior_study!AG203</f>
        <v>-5.6881333769205622E-2</v>
      </c>
      <c r="AL203" s="9">
        <f>(AH203-exterior_study!AH203)/exterior_study!AH203</f>
        <v>-2.1130480718436345E-2</v>
      </c>
      <c r="AM203" s="9">
        <f>(AI203-exterior_study!AI203)/exterior_study!AI203</f>
        <v>-1.9757964929612251E-2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3.5400000000000002E-3</v>
      </c>
      <c r="Q204">
        <v>2.9399999999999999E-3</v>
      </c>
      <c r="R204">
        <v>6.0400000000000002E-3</v>
      </c>
      <c r="S204">
        <v>1.9499999999999999E-3</v>
      </c>
      <c r="T204">
        <v>1.9499999999999999E-3</v>
      </c>
      <c r="U204">
        <v>1.9499999999999999E-3</v>
      </c>
      <c r="V204">
        <v>2.4399999999999999E-3</v>
      </c>
      <c r="W204">
        <v>4.8599999999999997E-3</v>
      </c>
      <c r="X204">
        <v>4.8599999999999997E-3</v>
      </c>
      <c r="Y204">
        <v>1.9499999999999999E-3</v>
      </c>
      <c r="Z204">
        <v>1.9499999999999999E-3</v>
      </c>
      <c r="AA204">
        <v>1.9499999999999999E-3</v>
      </c>
      <c r="AB204">
        <v>0.5311431884765625</v>
      </c>
      <c r="AC204">
        <v>6.8619013551674941</v>
      </c>
      <c r="AD204">
        <v>243.072</v>
      </c>
      <c r="AE204">
        <v>4.4999999999999998E-2</v>
      </c>
      <c r="AF204">
        <v>967</v>
      </c>
      <c r="AG204">
        <v>2595</v>
      </c>
      <c r="AH204">
        <v>3294</v>
      </c>
      <c r="AI204">
        <v>3528</v>
      </c>
      <c r="AJ204" s="9">
        <f>(AF204-exterior_study!AF204)/exterior_study!AF204</f>
        <v>-2.6183282980866064E-2</v>
      </c>
      <c r="AK204" s="9">
        <f>(AG204-exterior_study!AG204)/exterior_study!AG204</f>
        <v>-5.4300291545189505E-2</v>
      </c>
      <c r="AL204" s="9">
        <f>(AH204-exterior_study!AH204)/exterior_study!AH204</f>
        <v>-2.1099554234769689E-2</v>
      </c>
      <c r="AM204" s="9">
        <f>(AI204-exterior_study!AI204)/exterior_study!AI204</f>
        <v>-1.9727702139483189E-2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3.5400000000000002E-3</v>
      </c>
      <c r="Q205">
        <v>2.9399999999999999E-3</v>
      </c>
      <c r="R205">
        <v>6.0400000000000002E-3</v>
      </c>
      <c r="S205">
        <v>1.9499999999999999E-3</v>
      </c>
      <c r="T205">
        <v>1.9499999999999999E-3</v>
      </c>
      <c r="U205">
        <v>1.9499999999999999E-3</v>
      </c>
      <c r="V205">
        <v>2.4399999999999999E-3</v>
      </c>
      <c r="W205">
        <v>4.8599999999999997E-3</v>
      </c>
      <c r="X205">
        <v>4.8599999999999997E-3</v>
      </c>
      <c r="Y205">
        <v>1.9499999999999999E-3</v>
      </c>
      <c r="Z205">
        <v>1.9499999999999999E-3</v>
      </c>
      <c r="AA205">
        <v>1.9499999999999999E-3</v>
      </c>
      <c r="AB205">
        <v>0.5311431884765625</v>
      </c>
      <c r="AC205">
        <v>6.8619013551674941</v>
      </c>
      <c r="AD205">
        <v>243.072</v>
      </c>
      <c r="AE205">
        <v>0.05</v>
      </c>
      <c r="AF205">
        <v>908</v>
      </c>
      <c r="AG205">
        <v>2359</v>
      </c>
      <c r="AH205">
        <v>2965</v>
      </c>
      <c r="AI205">
        <v>3175</v>
      </c>
      <c r="AJ205" s="9">
        <f>(AF205-exterior_study!AF205)/exterior_study!AF205</f>
        <v>-2.6795284030010719E-2</v>
      </c>
      <c r="AK205" s="9">
        <f>(AG205-exterior_study!AG205)/exterior_study!AG205</f>
        <v>-5.2610441767068271E-2</v>
      </c>
      <c r="AL205" s="9">
        <f>(AH205-exterior_study!AH205)/exterior_study!AH205</f>
        <v>-2.0805812417437251E-2</v>
      </c>
      <c r="AM205" s="9">
        <f>(AI205-exterior_study!AI205)/exterior_study!AI205</f>
        <v>-1.9759184933621488E-2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3.5400000000000002E-3</v>
      </c>
      <c r="Q206">
        <v>2.9399999999999999E-3</v>
      </c>
      <c r="R206">
        <v>6.0400000000000002E-3</v>
      </c>
      <c r="S206">
        <v>1.9499999999999999E-3</v>
      </c>
      <c r="T206">
        <v>1.9499999999999999E-3</v>
      </c>
      <c r="U206">
        <v>1.9499999999999999E-3</v>
      </c>
      <c r="V206">
        <v>2.4399999999999999E-3</v>
      </c>
      <c r="W206">
        <v>4.8599999999999997E-3</v>
      </c>
      <c r="X206">
        <v>4.8599999999999997E-3</v>
      </c>
      <c r="Y206">
        <v>1.9499999999999999E-3</v>
      </c>
      <c r="Z206">
        <v>1.9499999999999999E-3</v>
      </c>
      <c r="AA206">
        <v>1.9499999999999999E-3</v>
      </c>
      <c r="AB206">
        <v>0.5311431884765625</v>
      </c>
      <c r="AC206">
        <v>6.8619013551674941</v>
      </c>
      <c r="AD206">
        <v>243.072</v>
      </c>
      <c r="AE206">
        <v>5.5E-2</v>
      </c>
      <c r="AF206">
        <v>854</v>
      </c>
      <c r="AG206">
        <v>2162</v>
      </c>
      <c r="AH206">
        <v>2695</v>
      </c>
      <c r="AI206">
        <v>2887</v>
      </c>
      <c r="AJ206" s="9">
        <f>(AF206-exterior_study!AF206)/exterior_study!AF206</f>
        <v>-2.7334851936218679E-2</v>
      </c>
      <c r="AK206" s="9">
        <f>(AG206-exterior_study!AG206)/exterior_study!AG206</f>
        <v>-5.1338306274681875E-2</v>
      </c>
      <c r="AL206" s="9">
        <f>(AH206-exterior_study!AH206)/exterior_study!AH206</f>
        <v>-2.1067925899019253E-2</v>
      </c>
      <c r="AM206" s="9">
        <f>(AI206-exterior_study!AI206)/exterior_study!AI206</f>
        <v>-1.9694397283531409E-2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3.5400000000000002E-3</v>
      </c>
      <c r="Q207">
        <v>2.9399999999999999E-3</v>
      </c>
      <c r="R207">
        <v>6.0400000000000002E-3</v>
      </c>
      <c r="S207">
        <v>1.9499999999999999E-3</v>
      </c>
      <c r="T207">
        <v>1.9499999999999999E-3</v>
      </c>
      <c r="U207">
        <v>1.9499999999999999E-3</v>
      </c>
      <c r="V207">
        <v>2.4399999999999999E-3</v>
      </c>
      <c r="W207">
        <v>4.8599999999999997E-3</v>
      </c>
      <c r="X207">
        <v>4.8599999999999997E-3</v>
      </c>
      <c r="Y207">
        <v>1.9499999999999999E-3</v>
      </c>
      <c r="Z207">
        <v>1.9499999999999999E-3</v>
      </c>
      <c r="AA207">
        <v>1.9499999999999999E-3</v>
      </c>
      <c r="AB207">
        <v>0.5311431884765625</v>
      </c>
      <c r="AC207">
        <v>6.8619013551674941</v>
      </c>
      <c r="AD207">
        <v>243.072</v>
      </c>
      <c r="AE207">
        <v>0.06</v>
      </c>
      <c r="AF207">
        <v>804</v>
      </c>
      <c r="AG207">
        <v>1996</v>
      </c>
      <c r="AH207">
        <v>2471</v>
      </c>
      <c r="AI207">
        <v>2646</v>
      </c>
      <c r="AJ207" s="9">
        <f>(AF207-exterior_study!AF207)/exterior_study!AF207</f>
        <v>-2.8985507246376812E-2</v>
      </c>
      <c r="AK207" s="9">
        <f>(AG207-exterior_study!AG207)/exterior_study!AG207</f>
        <v>-4.9976201808662545E-2</v>
      </c>
      <c r="AL207" s="9">
        <f>(AH207-exterior_study!AH207)/exterior_study!AH207</f>
        <v>-2.0998415213946117E-2</v>
      </c>
      <c r="AM207" s="9">
        <f>(AI207-exterior_study!AI207)/exterior_study!AI207</f>
        <v>-1.9636902556502408E-2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3.5400000000000002E-3</v>
      </c>
      <c r="Q208">
        <v>2.9399999999999999E-3</v>
      </c>
      <c r="R208">
        <v>6.0400000000000002E-3</v>
      </c>
      <c r="S208">
        <v>1.9499999999999999E-3</v>
      </c>
      <c r="T208">
        <v>1.9499999999999999E-3</v>
      </c>
      <c r="U208">
        <v>1.9499999999999999E-3</v>
      </c>
      <c r="V208">
        <v>2.4399999999999999E-3</v>
      </c>
      <c r="W208">
        <v>4.8599999999999997E-3</v>
      </c>
      <c r="X208">
        <v>4.8599999999999997E-3</v>
      </c>
      <c r="Y208">
        <v>1.9499999999999999E-3</v>
      </c>
      <c r="Z208">
        <v>1.9499999999999999E-3</v>
      </c>
      <c r="AA208">
        <v>1.9499999999999999E-3</v>
      </c>
      <c r="AB208">
        <v>0.5311431884765625</v>
      </c>
      <c r="AC208">
        <v>6.8619013551674941</v>
      </c>
      <c r="AD208">
        <v>243.072</v>
      </c>
      <c r="AE208">
        <v>6.5000000000000002E-2</v>
      </c>
      <c r="AF208">
        <v>760</v>
      </c>
      <c r="AG208">
        <v>1854</v>
      </c>
      <c r="AH208">
        <v>2281</v>
      </c>
      <c r="AI208">
        <v>2443</v>
      </c>
      <c r="AJ208" s="9">
        <f>(AF208-exterior_study!AF208)/exterior_study!AF208</f>
        <v>-2.8132992327365727E-2</v>
      </c>
      <c r="AK208" s="9">
        <f>(AG208-exterior_study!AG208)/exterior_study!AG208</f>
        <v>-4.8254620123203286E-2</v>
      </c>
      <c r="AL208" s="9">
        <f>(AH208-exterior_study!AH208)/exterior_study!AH208</f>
        <v>-2.1030042918454936E-2</v>
      </c>
      <c r="AM208" s="9">
        <f>(AI208-exterior_study!AI208)/exterior_study!AI208</f>
        <v>-1.9662921348314606E-2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3.5400000000000002E-3</v>
      </c>
      <c r="Q209">
        <v>2.9399999999999999E-3</v>
      </c>
      <c r="R209">
        <v>6.0400000000000002E-3</v>
      </c>
      <c r="S209">
        <v>1.9499999999999999E-3</v>
      </c>
      <c r="T209">
        <v>1.9499999999999999E-3</v>
      </c>
      <c r="U209">
        <v>1.9499999999999999E-3</v>
      </c>
      <c r="V209">
        <v>2.4399999999999999E-3</v>
      </c>
      <c r="W209">
        <v>4.8599999999999997E-3</v>
      </c>
      <c r="X209">
        <v>4.8599999999999997E-3</v>
      </c>
      <c r="Y209">
        <v>1.9499999999999999E-3</v>
      </c>
      <c r="Z209">
        <v>1.9499999999999999E-3</v>
      </c>
      <c r="AA209">
        <v>1.9499999999999999E-3</v>
      </c>
      <c r="AB209">
        <v>0.5311431884765625</v>
      </c>
      <c r="AC209">
        <v>6.8619013551674941</v>
      </c>
      <c r="AD209">
        <v>243.072</v>
      </c>
      <c r="AE209">
        <v>7.0000000000000007E-2</v>
      </c>
      <c r="AF209">
        <v>719</v>
      </c>
      <c r="AG209">
        <v>1730</v>
      </c>
      <c r="AH209">
        <v>2118</v>
      </c>
      <c r="AI209">
        <v>2268</v>
      </c>
      <c r="AJ209" s="9">
        <f>(AF209-exterior_study!AF209)/exterior_study!AF209</f>
        <v>-2.837837837837838E-2</v>
      </c>
      <c r="AK209" s="9">
        <f>(AG209-exterior_study!AG209)/exterior_study!AG209</f>
        <v>-4.788112272977435E-2</v>
      </c>
      <c r="AL209" s="9">
        <f>(AH209-exterior_study!AH209)/exterior_study!AH209</f>
        <v>-2.0804438280166437E-2</v>
      </c>
      <c r="AM209" s="9">
        <f>(AI209-exterior_study!AI209)/exterior_study!AI209</f>
        <v>-1.9878997407087293E-2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3.5000000000000001E-3</v>
      </c>
      <c r="Q210">
        <v>2.9099999999999998E-3</v>
      </c>
      <c r="R210">
        <v>5.9699999999999996E-3</v>
      </c>
      <c r="S210">
        <v>1.9499999999999999E-3</v>
      </c>
      <c r="T210">
        <v>1.9499999999999999E-3</v>
      </c>
      <c r="U210">
        <v>1.9499999999999999E-3</v>
      </c>
      <c r="V210">
        <v>2.4399999999999999E-3</v>
      </c>
      <c r="W210">
        <v>4.7999999999999996E-3</v>
      </c>
      <c r="X210">
        <v>4.7999999999999996E-3</v>
      </c>
      <c r="Y210">
        <v>1.9499999999999999E-3</v>
      </c>
      <c r="Z210">
        <v>1.9499999999999999E-3</v>
      </c>
      <c r="AA210">
        <v>1.9499999999999999E-3</v>
      </c>
      <c r="AB210">
        <v>0.54284165326286771</v>
      </c>
      <c r="AC210">
        <v>6.9370567052316954</v>
      </c>
      <c r="AD210">
        <v>243.072</v>
      </c>
      <c r="AE210">
        <v>0.03</v>
      </c>
      <c r="AF210">
        <v>1170</v>
      </c>
      <c r="AG210">
        <v>3579</v>
      </c>
      <c r="AH210">
        <v>4877</v>
      </c>
      <c r="AI210">
        <v>5228</v>
      </c>
      <c r="AJ210" s="9">
        <f>(AF210-exterior_study!AF210)/exterior_study!AF210</f>
        <v>-2.337228714524207E-2</v>
      </c>
      <c r="AK210" s="9">
        <f>(AG210-exterior_study!AG210)/exterior_study!AG210</f>
        <v>-6.5047021943573674E-2</v>
      </c>
      <c r="AL210" s="9">
        <f>(AH210-exterior_study!AH210)/exterior_study!AH210</f>
        <v>-2.1075873143315937E-2</v>
      </c>
      <c r="AM210" s="9">
        <f>(AI210-exterior_study!AI210)/exterior_study!AI210</f>
        <v>-1.9688730545659103E-2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3.5000000000000001E-3</v>
      </c>
      <c r="Q211">
        <v>2.9099999999999998E-3</v>
      </c>
      <c r="R211">
        <v>5.9699999999999996E-3</v>
      </c>
      <c r="S211">
        <v>1.9499999999999999E-3</v>
      </c>
      <c r="T211">
        <v>1.9499999999999999E-3</v>
      </c>
      <c r="U211">
        <v>1.9499999999999999E-3</v>
      </c>
      <c r="V211">
        <v>2.4399999999999999E-3</v>
      </c>
      <c r="W211">
        <v>4.7999999999999996E-3</v>
      </c>
      <c r="X211">
        <v>4.7999999999999996E-3</v>
      </c>
      <c r="Y211">
        <v>1.9499999999999999E-3</v>
      </c>
      <c r="Z211">
        <v>1.9499999999999999E-3</v>
      </c>
      <c r="AA211">
        <v>1.9499999999999999E-3</v>
      </c>
      <c r="AB211">
        <v>0.54284165326286771</v>
      </c>
      <c r="AC211">
        <v>6.9370567052316954</v>
      </c>
      <c r="AD211">
        <v>243.072</v>
      </c>
      <c r="AE211">
        <v>3.5000000000000003E-2</v>
      </c>
      <c r="AF211">
        <v>1090</v>
      </c>
      <c r="AG211">
        <v>3126</v>
      </c>
      <c r="AH211">
        <v>4181</v>
      </c>
      <c r="AI211">
        <v>4481</v>
      </c>
      <c r="AJ211" s="9">
        <f>(AF211-exterior_study!AF211)/exterior_study!AF211</f>
        <v>-2.4171888988361683E-2</v>
      </c>
      <c r="AK211" s="9">
        <f>(AG211-exterior_study!AG211)/exterior_study!AG211</f>
        <v>-6.1543080156109278E-2</v>
      </c>
      <c r="AL211" s="9">
        <f>(AH211-exterior_study!AH211)/exterior_study!AH211</f>
        <v>-2.0843091334894613E-2</v>
      </c>
      <c r="AM211" s="9">
        <f>(AI211-exterior_study!AI211)/exterior_study!AI211</f>
        <v>-1.9689345876175893E-2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3.5000000000000001E-3</v>
      </c>
      <c r="Q212">
        <v>2.9099999999999998E-3</v>
      </c>
      <c r="R212">
        <v>5.9699999999999996E-3</v>
      </c>
      <c r="S212">
        <v>1.9499999999999999E-3</v>
      </c>
      <c r="T212">
        <v>1.9499999999999999E-3</v>
      </c>
      <c r="U212">
        <v>1.9499999999999999E-3</v>
      </c>
      <c r="V212">
        <v>2.4399999999999999E-3</v>
      </c>
      <c r="W212">
        <v>4.7999999999999996E-3</v>
      </c>
      <c r="X212">
        <v>4.7999999999999996E-3</v>
      </c>
      <c r="Y212">
        <v>1.9499999999999999E-3</v>
      </c>
      <c r="Z212">
        <v>1.9499999999999999E-3</v>
      </c>
      <c r="AA212">
        <v>1.9499999999999999E-3</v>
      </c>
      <c r="AB212">
        <v>0.54284165326286771</v>
      </c>
      <c r="AC212">
        <v>6.9370567052316954</v>
      </c>
      <c r="AD212">
        <v>243.072</v>
      </c>
      <c r="AE212">
        <v>0.04</v>
      </c>
      <c r="AF212">
        <v>1017</v>
      </c>
      <c r="AG212">
        <v>2779</v>
      </c>
      <c r="AH212">
        <v>3658</v>
      </c>
      <c r="AI212">
        <v>3921</v>
      </c>
      <c r="AJ212" s="9">
        <f>(AF212-exterior_study!AF212)/exterior_study!AF212</f>
        <v>-2.4928092042186004E-2</v>
      </c>
      <c r="AK212" s="9">
        <f>(AG212-exterior_study!AG212)/exterior_study!AG212</f>
        <v>-5.8604336043360433E-2</v>
      </c>
      <c r="AL212" s="9">
        <f>(AH212-exterior_study!AH212)/exterior_study!AH212</f>
        <v>-2.08779443254818E-2</v>
      </c>
      <c r="AM212" s="9">
        <f>(AI212-exterior_study!AI212)/exterior_study!AI212</f>
        <v>-1.975E-2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3.5000000000000001E-3</v>
      </c>
      <c r="Q213">
        <v>2.9099999999999998E-3</v>
      </c>
      <c r="R213">
        <v>5.9699999999999996E-3</v>
      </c>
      <c r="S213">
        <v>1.9499999999999999E-3</v>
      </c>
      <c r="T213">
        <v>1.9499999999999999E-3</v>
      </c>
      <c r="U213">
        <v>1.9499999999999999E-3</v>
      </c>
      <c r="V213">
        <v>2.4399999999999999E-3</v>
      </c>
      <c r="W213">
        <v>4.7999999999999996E-3</v>
      </c>
      <c r="X213">
        <v>4.7999999999999996E-3</v>
      </c>
      <c r="Y213">
        <v>1.9499999999999999E-3</v>
      </c>
      <c r="Z213">
        <v>1.9499999999999999E-3</v>
      </c>
      <c r="AA213">
        <v>1.9499999999999999E-3</v>
      </c>
      <c r="AB213">
        <v>0.54284165326286771</v>
      </c>
      <c r="AC213">
        <v>6.9370567052316954</v>
      </c>
      <c r="AD213">
        <v>243.072</v>
      </c>
      <c r="AE213">
        <v>4.4999999999999998E-2</v>
      </c>
      <c r="AF213">
        <v>952</v>
      </c>
      <c r="AG213">
        <v>2503</v>
      </c>
      <c r="AH213">
        <v>3252</v>
      </c>
      <c r="AI213">
        <v>3485</v>
      </c>
      <c r="AJ213" s="9">
        <f>(AF213-exterior_study!AF213)/exterior_study!AF213</f>
        <v>-2.5588536335721598E-2</v>
      </c>
      <c r="AK213" s="9">
        <f>(AG213-exterior_study!AG213)/exterior_study!AG213</f>
        <v>-5.6184012066365009E-2</v>
      </c>
      <c r="AL213" s="9">
        <f>(AH213-exterior_study!AH213)/exterior_study!AH213</f>
        <v>-2.077687443541102E-2</v>
      </c>
      <c r="AM213" s="9">
        <f>(AI213-exterior_study!AI213)/exterior_study!AI213</f>
        <v>-1.969057665260197E-2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3.5000000000000001E-3</v>
      </c>
      <c r="Q214">
        <v>2.9099999999999998E-3</v>
      </c>
      <c r="R214">
        <v>5.9699999999999996E-3</v>
      </c>
      <c r="S214">
        <v>1.9499999999999999E-3</v>
      </c>
      <c r="T214">
        <v>1.9499999999999999E-3</v>
      </c>
      <c r="U214">
        <v>1.9499999999999999E-3</v>
      </c>
      <c r="V214">
        <v>2.4399999999999999E-3</v>
      </c>
      <c r="W214">
        <v>4.7999999999999996E-3</v>
      </c>
      <c r="X214">
        <v>4.7999999999999996E-3</v>
      </c>
      <c r="Y214">
        <v>1.9499999999999999E-3</v>
      </c>
      <c r="Z214">
        <v>1.9499999999999999E-3</v>
      </c>
      <c r="AA214">
        <v>1.9499999999999999E-3</v>
      </c>
      <c r="AB214">
        <v>0.54284165326286771</v>
      </c>
      <c r="AC214">
        <v>6.9370567052316954</v>
      </c>
      <c r="AD214">
        <v>243.072</v>
      </c>
      <c r="AE214">
        <v>0.05</v>
      </c>
      <c r="AF214">
        <v>893</v>
      </c>
      <c r="AG214">
        <v>2278</v>
      </c>
      <c r="AH214">
        <v>2926</v>
      </c>
      <c r="AI214">
        <v>3137</v>
      </c>
      <c r="AJ214" s="9">
        <f>(AF214-exterior_study!AF214)/exterior_study!AF214</f>
        <v>-2.6172300981461286E-2</v>
      </c>
      <c r="AK214" s="9">
        <f>(AG214-exterior_study!AG214)/exterior_study!AG214</f>
        <v>-5.4379410543794103E-2</v>
      </c>
      <c r="AL214" s="9">
        <f>(AH214-exterior_study!AH214)/exterior_study!AH214</f>
        <v>-2.1077283372365339E-2</v>
      </c>
      <c r="AM214" s="9">
        <f>(AI214-exterior_study!AI214)/exterior_study!AI214</f>
        <v>-1.96875E-2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3.5000000000000001E-3</v>
      </c>
      <c r="Q215">
        <v>2.9099999999999998E-3</v>
      </c>
      <c r="R215">
        <v>5.9699999999999996E-3</v>
      </c>
      <c r="S215">
        <v>1.9499999999999999E-3</v>
      </c>
      <c r="T215">
        <v>1.9499999999999999E-3</v>
      </c>
      <c r="U215">
        <v>1.9499999999999999E-3</v>
      </c>
      <c r="V215">
        <v>2.4399999999999999E-3</v>
      </c>
      <c r="W215">
        <v>4.7999999999999996E-3</v>
      </c>
      <c r="X215">
        <v>4.7999999999999996E-3</v>
      </c>
      <c r="Y215">
        <v>1.9499999999999999E-3</v>
      </c>
      <c r="Z215">
        <v>1.9499999999999999E-3</v>
      </c>
      <c r="AA215">
        <v>1.9499999999999999E-3</v>
      </c>
      <c r="AB215">
        <v>0.54284165326286771</v>
      </c>
      <c r="AC215">
        <v>6.9370567052316954</v>
      </c>
      <c r="AD215">
        <v>243.072</v>
      </c>
      <c r="AE215">
        <v>5.5E-2</v>
      </c>
      <c r="AF215">
        <v>839</v>
      </c>
      <c r="AG215">
        <v>2091</v>
      </c>
      <c r="AH215">
        <v>2660</v>
      </c>
      <c r="AI215">
        <v>2852</v>
      </c>
      <c r="AJ215" s="9">
        <f>(AF215-exterior_study!AF215)/exterior_study!AF215</f>
        <v>-2.7809965237543453E-2</v>
      </c>
      <c r="AK215" s="9">
        <f>(AG215-exterior_study!AG215)/exterior_study!AG215</f>
        <v>-5.2560036248300863E-2</v>
      </c>
      <c r="AL215" s="9">
        <f>(AH215-exterior_study!AH215)/exterior_study!AH215</f>
        <v>-2.097902097902098E-2</v>
      </c>
      <c r="AM215" s="9">
        <f>(AI215-exterior_study!AI215)/exterior_study!AI215</f>
        <v>-1.9594362323822619E-2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3.5000000000000001E-3</v>
      </c>
      <c r="Q216">
        <v>2.9099999999999998E-3</v>
      </c>
      <c r="R216">
        <v>5.9699999999999996E-3</v>
      </c>
      <c r="S216">
        <v>1.9499999999999999E-3</v>
      </c>
      <c r="T216">
        <v>1.9499999999999999E-3</v>
      </c>
      <c r="U216">
        <v>1.9499999999999999E-3</v>
      </c>
      <c r="V216">
        <v>2.4399999999999999E-3</v>
      </c>
      <c r="W216">
        <v>4.7999999999999996E-3</v>
      </c>
      <c r="X216">
        <v>4.7999999999999996E-3</v>
      </c>
      <c r="Y216">
        <v>1.9499999999999999E-3</v>
      </c>
      <c r="Z216">
        <v>1.9499999999999999E-3</v>
      </c>
      <c r="AA216">
        <v>1.9499999999999999E-3</v>
      </c>
      <c r="AB216">
        <v>0.54284165326286771</v>
      </c>
      <c r="AC216">
        <v>6.9370567052316954</v>
      </c>
      <c r="AD216">
        <v>243.072</v>
      </c>
      <c r="AE216">
        <v>0.06</v>
      </c>
      <c r="AF216">
        <v>790</v>
      </c>
      <c r="AG216">
        <v>1932</v>
      </c>
      <c r="AH216">
        <v>2439</v>
      </c>
      <c r="AI216">
        <v>2614</v>
      </c>
      <c r="AJ216" s="9">
        <f>(AF216-exterior_study!AF216)/exterior_study!AF216</f>
        <v>-2.8290282902829027E-2</v>
      </c>
      <c r="AK216" s="9">
        <f>(AG216-exterior_study!AG216)/exterior_study!AG216</f>
        <v>-5.1080550098231828E-2</v>
      </c>
      <c r="AL216" s="9">
        <f>(AH216-exterior_study!AH216)/exterior_study!AH216</f>
        <v>-2.0875150541951024E-2</v>
      </c>
      <c r="AM216" s="9">
        <f>(AI216-exterior_study!AI216)/exterior_study!AI216</f>
        <v>-1.9504876219054765E-2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3.5000000000000001E-3</v>
      </c>
      <c r="Q217">
        <v>2.9099999999999998E-3</v>
      </c>
      <c r="R217">
        <v>5.9699999999999996E-3</v>
      </c>
      <c r="S217">
        <v>1.9499999999999999E-3</v>
      </c>
      <c r="T217">
        <v>1.9499999999999999E-3</v>
      </c>
      <c r="U217">
        <v>1.9499999999999999E-3</v>
      </c>
      <c r="V217">
        <v>2.4399999999999999E-3</v>
      </c>
      <c r="W217">
        <v>4.7999999999999996E-3</v>
      </c>
      <c r="X217">
        <v>4.7999999999999996E-3</v>
      </c>
      <c r="Y217">
        <v>1.9499999999999999E-3</v>
      </c>
      <c r="Z217">
        <v>1.9499999999999999E-3</v>
      </c>
      <c r="AA217">
        <v>1.9499999999999999E-3</v>
      </c>
      <c r="AB217">
        <v>0.54284165326286771</v>
      </c>
      <c r="AC217">
        <v>6.9370567052316954</v>
      </c>
      <c r="AD217">
        <v>243.072</v>
      </c>
      <c r="AE217">
        <v>6.5000000000000002E-2</v>
      </c>
      <c r="AF217">
        <v>746</v>
      </c>
      <c r="AG217">
        <v>1795</v>
      </c>
      <c r="AH217">
        <v>2251</v>
      </c>
      <c r="AI217">
        <v>2413</v>
      </c>
      <c r="AJ217" s="9">
        <f>(AF217-exterior_study!AF217)/exterior_study!AF217</f>
        <v>-2.8645833333333332E-2</v>
      </c>
      <c r="AK217" s="9">
        <f>(AG217-exterior_study!AG217)/exterior_study!AG217</f>
        <v>-5.0264550264550262E-2</v>
      </c>
      <c r="AL217" s="9">
        <f>(AH217-exterior_study!AH217)/exterior_study!AH217</f>
        <v>-2.0878642888212267E-2</v>
      </c>
      <c r="AM217" s="9">
        <f>(AI217-exterior_study!AI217)/exterior_study!AI217</f>
        <v>-1.950426655830963E-2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3.5000000000000001E-3</v>
      </c>
      <c r="Q218">
        <v>2.9099999999999998E-3</v>
      </c>
      <c r="R218">
        <v>5.9699999999999996E-3</v>
      </c>
      <c r="S218">
        <v>1.9499999999999999E-3</v>
      </c>
      <c r="T218">
        <v>1.9499999999999999E-3</v>
      </c>
      <c r="U218">
        <v>1.9499999999999999E-3</v>
      </c>
      <c r="V218">
        <v>2.4399999999999999E-3</v>
      </c>
      <c r="W218">
        <v>4.7999999999999996E-3</v>
      </c>
      <c r="X218">
        <v>4.7999999999999996E-3</v>
      </c>
      <c r="Y218">
        <v>1.9499999999999999E-3</v>
      </c>
      <c r="Z218">
        <v>1.9499999999999999E-3</v>
      </c>
      <c r="AA218">
        <v>1.9499999999999999E-3</v>
      </c>
      <c r="AB218">
        <v>0.54284165326286771</v>
      </c>
      <c r="AC218">
        <v>6.9370567052316954</v>
      </c>
      <c r="AD218">
        <v>243.072</v>
      </c>
      <c r="AE218">
        <v>7.0000000000000007E-2</v>
      </c>
      <c r="AF218">
        <v>706</v>
      </c>
      <c r="AG218">
        <v>1677</v>
      </c>
      <c r="AH218">
        <v>2090</v>
      </c>
      <c r="AI218">
        <v>2241</v>
      </c>
      <c r="AJ218" s="9">
        <f>(AF218-exterior_study!AF218)/exterior_study!AF218</f>
        <v>-2.8885832187070151E-2</v>
      </c>
      <c r="AK218" s="9">
        <f>(AG218-exterior_study!AG218)/exterior_study!AG218</f>
        <v>-4.878048780487805E-2</v>
      </c>
      <c r="AL218" s="9">
        <f>(AH218-exterior_study!AH218)/exterior_study!AH218</f>
        <v>-2.1077283372365339E-2</v>
      </c>
      <c r="AM218" s="9">
        <f>(AI218-exterior_study!AI218)/exterior_study!AI218</f>
        <v>-1.9256017505470461E-2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3.46E-3</v>
      </c>
      <c r="Q219">
        <v>2.8900000000000002E-3</v>
      </c>
      <c r="R219">
        <v>5.9300000000000004E-3</v>
      </c>
      <c r="S219">
        <v>1.9499999999999999E-3</v>
      </c>
      <c r="T219">
        <v>1.9499999999999999E-3</v>
      </c>
      <c r="U219">
        <v>1.9499999999999999E-3</v>
      </c>
      <c r="V219">
        <v>2.4399999999999999E-3</v>
      </c>
      <c r="W219">
        <v>4.7499999999999999E-3</v>
      </c>
      <c r="X219">
        <v>4.7499999999999999E-3</v>
      </c>
      <c r="Y219">
        <v>1.9499999999999999E-3</v>
      </c>
      <c r="Z219">
        <v>1.9499999999999999E-3</v>
      </c>
      <c r="AA219">
        <v>1.9499999999999999E-3</v>
      </c>
      <c r="AB219">
        <v>0.55815447639016547</v>
      </c>
      <c r="AC219">
        <v>7.0342187254783397</v>
      </c>
      <c r="AD219">
        <v>243.072</v>
      </c>
      <c r="AE219">
        <v>0.03</v>
      </c>
      <c r="AF219">
        <v>1152</v>
      </c>
      <c r="AG219">
        <v>3407</v>
      </c>
      <c r="AH219">
        <v>4784</v>
      </c>
      <c r="AI219">
        <v>5157</v>
      </c>
      <c r="AJ219" s="9">
        <f>(AF219-exterior_study!AF219)/exterior_study!AF219</f>
        <v>-2.0408163265306121E-2</v>
      </c>
      <c r="AK219" s="9">
        <f>(AG219-exterior_study!AG219)/exterior_study!AG219</f>
        <v>-6.3238933186692325E-2</v>
      </c>
      <c r="AL219" s="9">
        <f>(AH219-exterior_study!AH219)/exterior_study!AH219</f>
        <v>-2.3872679045092837E-2</v>
      </c>
      <c r="AM219" s="9">
        <f>(AI219-exterior_study!AI219)/exterior_study!AI219</f>
        <v>-1.8088347296268088E-2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3.46E-3</v>
      </c>
      <c r="Q220">
        <v>2.8900000000000002E-3</v>
      </c>
      <c r="R220">
        <v>5.9300000000000004E-3</v>
      </c>
      <c r="S220">
        <v>1.9499999999999999E-3</v>
      </c>
      <c r="T220">
        <v>1.9499999999999999E-3</v>
      </c>
      <c r="U220">
        <v>1.9499999999999999E-3</v>
      </c>
      <c r="V220">
        <v>2.4399999999999999E-3</v>
      </c>
      <c r="W220">
        <v>4.7499999999999999E-3</v>
      </c>
      <c r="X220">
        <v>4.7499999999999999E-3</v>
      </c>
      <c r="Y220">
        <v>1.9499999999999999E-3</v>
      </c>
      <c r="Z220">
        <v>1.9499999999999999E-3</v>
      </c>
      <c r="AA220">
        <v>1.9499999999999999E-3</v>
      </c>
      <c r="AB220">
        <v>0.55815447639016547</v>
      </c>
      <c r="AC220">
        <v>7.0342187254783397</v>
      </c>
      <c r="AD220">
        <v>243.072</v>
      </c>
      <c r="AE220">
        <v>3.5000000000000003E-2</v>
      </c>
      <c r="AF220">
        <v>1072</v>
      </c>
      <c r="AG220">
        <v>2984</v>
      </c>
      <c r="AH220">
        <v>4103</v>
      </c>
      <c r="AI220">
        <v>4420</v>
      </c>
      <c r="AJ220" s="9">
        <f>(AF220-exterior_study!AF220)/exterior_study!AF220</f>
        <v>-2.1897810218978103E-2</v>
      </c>
      <c r="AK220" s="9">
        <f>(AG220-exterior_study!AG220)/exterior_study!AG220</f>
        <v>-5.9565080365584618E-2</v>
      </c>
      <c r="AL220" s="9">
        <f>(AH220-exterior_study!AH220)/exterior_study!AH220</f>
        <v>-2.3327779100214236E-2</v>
      </c>
      <c r="AM220" s="9">
        <f>(AI220-exterior_study!AI220)/exterior_study!AI220</f>
        <v>-1.8214127054642381E-2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3.46E-3</v>
      </c>
      <c r="Q221">
        <v>2.8900000000000002E-3</v>
      </c>
      <c r="R221">
        <v>5.9300000000000004E-3</v>
      </c>
      <c r="S221">
        <v>1.9499999999999999E-3</v>
      </c>
      <c r="T221">
        <v>1.9499999999999999E-3</v>
      </c>
      <c r="U221">
        <v>1.9499999999999999E-3</v>
      </c>
      <c r="V221">
        <v>2.4399999999999999E-3</v>
      </c>
      <c r="W221">
        <v>4.7499999999999999E-3</v>
      </c>
      <c r="X221">
        <v>4.7499999999999999E-3</v>
      </c>
      <c r="Y221">
        <v>1.9499999999999999E-3</v>
      </c>
      <c r="Z221">
        <v>1.9499999999999999E-3</v>
      </c>
      <c r="AA221">
        <v>1.9499999999999999E-3</v>
      </c>
      <c r="AB221">
        <v>0.55815447639016547</v>
      </c>
      <c r="AC221">
        <v>7.0342187254783397</v>
      </c>
      <c r="AD221">
        <v>243.072</v>
      </c>
      <c r="AE221">
        <v>0.04</v>
      </c>
      <c r="AF221">
        <v>1000</v>
      </c>
      <c r="AG221">
        <v>2658</v>
      </c>
      <c r="AH221">
        <v>3592</v>
      </c>
      <c r="AI221">
        <v>3868</v>
      </c>
      <c r="AJ221" s="9">
        <f>(AF221-exterior_study!AF221)/exterior_study!AF221</f>
        <v>-2.2482893450635387E-2</v>
      </c>
      <c r="AK221" s="9">
        <f>(AG221-exterior_study!AG221)/exterior_study!AG221</f>
        <v>-5.7112451223838241E-2</v>
      </c>
      <c r="AL221" s="9">
        <f>(AH221-exterior_study!AH221)/exterior_study!AH221</f>
        <v>-2.2850924918389554E-2</v>
      </c>
      <c r="AM221" s="9">
        <f>(AI221-exterior_study!AI221)/exterior_study!AI221</f>
        <v>-1.8024879411018026E-2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3.46E-3</v>
      </c>
      <c r="Q222">
        <v>2.8900000000000002E-3</v>
      </c>
      <c r="R222">
        <v>5.9300000000000004E-3</v>
      </c>
      <c r="S222">
        <v>1.9499999999999999E-3</v>
      </c>
      <c r="T222">
        <v>1.9499999999999999E-3</v>
      </c>
      <c r="U222">
        <v>1.9499999999999999E-3</v>
      </c>
      <c r="V222">
        <v>2.4399999999999999E-3</v>
      </c>
      <c r="W222">
        <v>4.7499999999999999E-3</v>
      </c>
      <c r="X222">
        <v>4.7499999999999999E-3</v>
      </c>
      <c r="Y222">
        <v>1.9499999999999999E-3</v>
      </c>
      <c r="Z222">
        <v>1.9499999999999999E-3</v>
      </c>
      <c r="AA222">
        <v>1.9499999999999999E-3</v>
      </c>
      <c r="AB222">
        <v>0.55815447639016547</v>
      </c>
      <c r="AC222">
        <v>7.0342187254783397</v>
      </c>
      <c r="AD222">
        <v>243.072</v>
      </c>
      <c r="AE222">
        <v>4.4999999999999998E-2</v>
      </c>
      <c r="AF222">
        <v>935</v>
      </c>
      <c r="AG222">
        <v>2399</v>
      </c>
      <c r="AH222">
        <v>3194</v>
      </c>
      <c r="AI222">
        <v>3438</v>
      </c>
      <c r="AJ222" s="9">
        <f>(AF222-exterior_study!AF222)/exterior_study!AF222</f>
        <v>-2.4008350730688934E-2</v>
      </c>
      <c r="AK222" s="9">
        <f>(AG222-exterior_study!AG222)/exterior_study!AG222</f>
        <v>-5.4394954670871111E-2</v>
      </c>
      <c r="AL222" s="9">
        <f>(AH222-exterior_study!AH222)/exterior_study!AH222</f>
        <v>-2.2344658708295072E-2</v>
      </c>
      <c r="AM222" s="9">
        <f>(AI222-exterior_study!AI222)/exterior_study!AI222</f>
        <v>-1.7994858611825194E-2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3.46E-3</v>
      </c>
      <c r="Q223">
        <v>2.8900000000000002E-3</v>
      </c>
      <c r="R223">
        <v>5.9300000000000004E-3</v>
      </c>
      <c r="S223">
        <v>1.9499999999999999E-3</v>
      </c>
      <c r="T223">
        <v>1.9499999999999999E-3</v>
      </c>
      <c r="U223">
        <v>1.9499999999999999E-3</v>
      </c>
      <c r="V223">
        <v>2.4399999999999999E-3</v>
      </c>
      <c r="W223">
        <v>4.7499999999999999E-3</v>
      </c>
      <c r="X223">
        <v>4.7499999999999999E-3</v>
      </c>
      <c r="Y223">
        <v>1.9499999999999999E-3</v>
      </c>
      <c r="Z223">
        <v>1.9499999999999999E-3</v>
      </c>
      <c r="AA223">
        <v>1.9499999999999999E-3</v>
      </c>
      <c r="AB223">
        <v>0.55815447639016547</v>
      </c>
      <c r="AC223">
        <v>7.0342187254783397</v>
      </c>
      <c r="AD223">
        <v>243.072</v>
      </c>
      <c r="AE223">
        <v>0.05</v>
      </c>
      <c r="AF223">
        <v>877</v>
      </c>
      <c r="AG223">
        <v>2187</v>
      </c>
      <c r="AH223">
        <v>2875</v>
      </c>
      <c r="AI223">
        <v>3094</v>
      </c>
      <c r="AJ223" s="9">
        <f>(AF223-exterior_study!AF223)/exterior_study!AF223</f>
        <v>-2.3385300668151449E-2</v>
      </c>
      <c r="AK223" s="9">
        <f>(AG223-exterior_study!AG223)/exterior_study!AG223</f>
        <v>-5.2426343154246102E-2</v>
      </c>
      <c r="AL223" s="9">
        <f>(AH223-exterior_study!AH223)/exterior_study!AH223</f>
        <v>-2.2441346480788847E-2</v>
      </c>
      <c r="AM223" s="9">
        <f>(AI223-exterior_study!AI223)/exterior_study!AI223</f>
        <v>-1.8089495398286259E-2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3.46E-3</v>
      </c>
      <c r="Q224">
        <v>2.8900000000000002E-3</v>
      </c>
      <c r="R224">
        <v>5.9300000000000004E-3</v>
      </c>
      <c r="S224">
        <v>1.9499999999999999E-3</v>
      </c>
      <c r="T224">
        <v>1.9499999999999999E-3</v>
      </c>
      <c r="U224">
        <v>1.9499999999999999E-3</v>
      </c>
      <c r="V224">
        <v>2.4399999999999999E-3</v>
      </c>
      <c r="W224">
        <v>4.7499999999999999E-3</v>
      </c>
      <c r="X224">
        <v>4.7499999999999999E-3</v>
      </c>
      <c r="Y224">
        <v>1.9499999999999999E-3</v>
      </c>
      <c r="Z224">
        <v>1.9499999999999999E-3</v>
      </c>
      <c r="AA224">
        <v>1.9499999999999999E-3</v>
      </c>
      <c r="AB224">
        <v>0.55815447639016547</v>
      </c>
      <c r="AC224">
        <v>7.0342187254783397</v>
      </c>
      <c r="AD224">
        <v>243.072</v>
      </c>
      <c r="AE224">
        <v>5.5E-2</v>
      </c>
      <c r="AF224">
        <v>823</v>
      </c>
      <c r="AG224">
        <v>2010</v>
      </c>
      <c r="AH224">
        <v>2615</v>
      </c>
      <c r="AI224">
        <v>2813</v>
      </c>
      <c r="AJ224" s="9">
        <f>(AF224-exterior_study!AF224)/exterior_study!AF224</f>
        <v>-2.6035502958579881E-2</v>
      </c>
      <c r="AK224" s="9">
        <f>(AG224-exterior_study!AG224)/exterior_study!AG224</f>
        <v>-5.0991501416430593E-2</v>
      </c>
      <c r="AL224" s="9">
        <f>(AH224-exterior_study!AH224)/exterior_study!AH224</f>
        <v>-2.1698466142910586E-2</v>
      </c>
      <c r="AM224" s="9">
        <f>(AI224-exterior_study!AI224)/exterior_study!AI224</f>
        <v>-1.8150087260034906E-2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3.46E-3</v>
      </c>
      <c r="Q225">
        <v>2.8900000000000002E-3</v>
      </c>
      <c r="R225">
        <v>5.9300000000000004E-3</v>
      </c>
      <c r="S225">
        <v>1.9499999999999999E-3</v>
      </c>
      <c r="T225">
        <v>1.9499999999999999E-3</v>
      </c>
      <c r="U225">
        <v>1.9499999999999999E-3</v>
      </c>
      <c r="V225">
        <v>2.4399999999999999E-3</v>
      </c>
      <c r="W225">
        <v>4.7499999999999999E-3</v>
      </c>
      <c r="X225">
        <v>4.7499999999999999E-3</v>
      </c>
      <c r="Y225">
        <v>1.9499999999999999E-3</v>
      </c>
      <c r="Z225">
        <v>1.9499999999999999E-3</v>
      </c>
      <c r="AA225">
        <v>1.9499999999999999E-3</v>
      </c>
      <c r="AB225">
        <v>0.55815447639016547</v>
      </c>
      <c r="AC225">
        <v>7.0342187254783397</v>
      </c>
      <c r="AD225">
        <v>243.072</v>
      </c>
      <c r="AE225">
        <v>0.06</v>
      </c>
      <c r="AF225">
        <v>775</v>
      </c>
      <c r="AG225">
        <v>1859</v>
      </c>
      <c r="AH225">
        <v>2397</v>
      </c>
      <c r="AI225">
        <v>2579</v>
      </c>
      <c r="AJ225" s="9">
        <f>(AF225-exterior_study!AF225)/exterior_study!AF225</f>
        <v>-2.6381909547738693E-2</v>
      </c>
      <c r="AK225" s="9">
        <f>(AG225-exterior_study!AG225)/exterior_study!AG225</f>
        <v>-4.9591002044989778E-2</v>
      </c>
      <c r="AL225" s="9">
        <f>(AH225-exterior_study!AH225)/exterior_study!AH225</f>
        <v>-2.2031823745410038E-2</v>
      </c>
      <c r="AM225" s="9">
        <f>(AI225-exterior_study!AI225)/exterior_study!AI225</f>
        <v>-1.7897943640517899E-2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3.46E-3</v>
      </c>
      <c r="Q226">
        <v>2.8900000000000002E-3</v>
      </c>
      <c r="R226">
        <v>5.9300000000000004E-3</v>
      </c>
      <c r="S226">
        <v>1.9499999999999999E-3</v>
      </c>
      <c r="T226">
        <v>1.9499999999999999E-3</v>
      </c>
      <c r="U226">
        <v>1.9499999999999999E-3</v>
      </c>
      <c r="V226">
        <v>2.4399999999999999E-3</v>
      </c>
      <c r="W226">
        <v>4.7499999999999999E-3</v>
      </c>
      <c r="X226">
        <v>4.7499999999999999E-3</v>
      </c>
      <c r="Y226">
        <v>1.9499999999999999E-3</v>
      </c>
      <c r="Z226">
        <v>1.9499999999999999E-3</v>
      </c>
      <c r="AA226">
        <v>1.9499999999999999E-3</v>
      </c>
      <c r="AB226">
        <v>0.55815447639016547</v>
      </c>
      <c r="AC226">
        <v>7.0342187254783397</v>
      </c>
      <c r="AD226">
        <v>243.072</v>
      </c>
      <c r="AE226">
        <v>6.5000000000000002E-2</v>
      </c>
      <c r="AF226">
        <v>731</v>
      </c>
      <c r="AG226">
        <v>1730</v>
      </c>
      <c r="AH226">
        <v>2213</v>
      </c>
      <c r="AI226">
        <v>2380</v>
      </c>
      <c r="AJ226" s="9">
        <f>(AF226-exterior_study!AF226)/exterior_study!AF226</f>
        <v>-2.6631158455392809E-2</v>
      </c>
      <c r="AK226" s="9">
        <f>(AG226-exterior_study!AG226)/exterior_study!AG226</f>
        <v>-4.788112272977435E-2</v>
      </c>
      <c r="AL226" s="9">
        <f>(AH226-exterior_study!AH226)/exterior_study!AH226</f>
        <v>-2.1662245800176835E-2</v>
      </c>
      <c r="AM226" s="9">
        <f>(AI226-exterior_study!AI226)/exterior_study!AI226</f>
        <v>-1.8151815181518153E-2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3.46E-3</v>
      </c>
      <c r="Q227">
        <v>2.8900000000000002E-3</v>
      </c>
      <c r="R227">
        <v>5.9300000000000004E-3</v>
      </c>
      <c r="S227">
        <v>1.9499999999999999E-3</v>
      </c>
      <c r="T227">
        <v>1.9499999999999999E-3</v>
      </c>
      <c r="U227">
        <v>1.9499999999999999E-3</v>
      </c>
      <c r="V227">
        <v>2.4399999999999999E-3</v>
      </c>
      <c r="W227">
        <v>4.7499999999999999E-3</v>
      </c>
      <c r="X227">
        <v>4.7499999999999999E-3</v>
      </c>
      <c r="Y227">
        <v>1.9499999999999999E-3</v>
      </c>
      <c r="Z227">
        <v>1.9499999999999999E-3</v>
      </c>
      <c r="AA227">
        <v>1.9499999999999999E-3</v>
      </c>
      <c r="AB227">
        <v>0.55815447639016547</v>
      </c>
      <c r="AC227">
        <v>7.0342187254783397</v>
      </c>
      <c r="AD227">
        <v>243.072</v>
      </c>
      <c r="AE227">
        <v>7.0000000000000007E-2</v>
      </c>
      <c r="AF227">
        <v>691</v>
      </c>
      <c r="AG227">
        <v>1616</v>
      </c>
      <c r="AH227">
        <v>2056</v>
      </c>
      <c r="AI227">
        <v>2210</v>
      </c>
      <c r="AJ227" s="9">
        <f>(AF227-exterior_study!AF227)/exterior_study!AF227</f>
        <v>-2.6760563380281689E-2</v>
      </c>
      <c r="AK227" s="9">
        <f>(AG227-exterior_study!AG227)/exterior_study!AG227</f>
        <v>-4.7731290512669416E-2</v>
      </c>
      <c r="AL227" s="9">
        <f>(AH227-exterior_study!AH227)/exterior_study!AH227</f>
        <v>-2.1418372203712517E-2</v>
      </c>
      <c r="AM227" s="9">
        <f>(AI227-exterior_study!AI227)/exterior_study!AI227</f>
        <v>-1.8214127054642381E-2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3.29E-3</v>
      </c>
      <c r="Q228">
        <v>2.7399999999999998E-3</v>
      </c>
      <c r="R228">
        <v>5.6100000000000004E-3</v>
      </c>
      <c r="S228">
        <v>1.9400000000000001E-3</v>
      </c>
      <c r="T228">
        <v>1.9400000000000001E-3</v>
      </c>
      <c r="U228">
        <v>1.9400000000000001E-3</v>
      </c>
      <c r="V228">
        <v>2.4299999999999999E-3</v>
      </c>
      <c r="W228">
        <v>4.5199999999999997E-3</v>
      </c>
      <c r="X228">
        <v>4.5199999999999997E-3</v>
      </c>
      <c r="Y228">
        <v>1.9400000000000001E-3</v>
      </c>
      <c r="Z228">
        <v>1.9400000000000001E-3</v>
      </c>
      <c r="AA228">
        <v>1.9400000000000001E-3</v>
      </c>
      <c r="AB228">
        <v>0.60688539409250364</v>
      </c>
      <c r="AC228">
        <v>7.0619100782383013</v>
      </c>
      <c r="AD228">
        <v>257.47199999999998</v>
      </c>
      <c r="AE228">
        <v>0.03</v>
      </c>
      <c r="AF228">
        <v>1081</v>
      </c>
      <c r="AG228">
        <v>3163</v>
      </c>
      <c r="AH228">
        <v>4473</v>
      </c>
      <c r="AI228">
        <v>4847</v>
      </c>
      <c r="AJ228" s="9">
        <f>(AF228-exterior_study!AF228)/exterior_study!AF228</f>
        <v>-1.637852593266606E-2</v>
      </c>
      <c r="AK228" s="9">
        <f>(AG228-exterior_study!AG228)/exterior_study!AG228</f>
        <v>-4.8721804511278194E-2</v>
      </c>
      <c r="AL228" s="9">
        <f>(AH228-exterior_study!AH228)/exterior_study!AH228</f>
        <v>-2.3788738542121345E-2</v>
      </c>
      <c r="AM228" s="9">
        <f>(AI228-exterior_study!AI228)/exterior_study!AI228</f>
        <v>-1.3433747201302667E-2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3.29E-3</v>
      </c>
      <c r="Q229">
        <v>2.7399999999999998E-3</v>
      </c>
      <c r="R229">
        <v>5.6100000000000004E-3</v>
      </c>
      <c r="S229">
        <v>1.9400000000000001E-3</v>
      </c>
      <c r="T229">
        <v>1.9400000000000001E-3</v>
      </c>
      <c r="U229">
        <v>1.9400000000000001E-3</v>
      </c>
      <c r="V229">
        <v>2.4299999999999999E-3</v>
      </c>
      <c r="W229">
        <v>4.5199999999999997E-3</v>
      </c>
      <c r="X229">
        <v>4.5199999999999997E-3</v>
      </c>
      <c r="Y229">
        <v>1.9400000000000001E-3</v>
      </c>
      <c r="Z229">
        <v>1.9400000000000001E-3</v>
      </c>
      <c r="AA229">
        <v>1.9400000000000001E-3</v>
      </c>
      <c r="AB229">
        <v>0.60688539409250364</v>
      </c>
      <c r="AC229">
        <v>7.0619100782383013</v>
      </c>
      <c r="AD229">
        <v>257.47199999999998</v>
      </c>
      <c r="AE229">
        <v>3.5000000000000003E-2</v>
      </c>
      <c r="AF229">
        <v>1006</v>
      </c>
      <c r="AG229">
        <v>2773</v>
      </c>
      <c r="AH229">
        <v>3838</v>
      </c>
      <c r="AI229">
        <v>4154</v>
      </c>
      <c r="AJ229" s="9">
        <f>(AF229-exterior_study!AF229)/exterior_study!AF229</f>
        <v>-1.6617790811339198E-2</v>
      </c>
      <c r="AK229" s="9">
        <f>(AG229-exterior_study!AG229)/exterior_study!AG229</f>
        <v>-4.609563123495012E-2</v>
      </c>
      <c r="AL229" s="9">
        <f>(AH229-exterior_study!AH229)/exterior_study!AH229</f>
        <v>-2.2912423625254582E-2</v>
      </c>
      <c r="AM229" s="9">
        <f>(AI229-exterior_study!AI229)/exterior_study!AI229</f>
        <v>-1.3535977202564711E-2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3.29E-3</v>
      </c>
      <c r="Q230">
        <v>2.7399999999999998E-3</v>
      </c>
      <c r="R230">
        <v>5.6100000000000004E-3</v>
      </c>
      <c r="S230">
        <v>1.9400000000000001E-3</v>
      </c>
      <c r="T230">
        <v>1.9400000000000001E-3</v>
      </c>
      <c r="U230">
        <v>1.9400000000000001E-3</v>
      </c>
      <c r="V230">
        <v>2.4299999999999999E-3</v>
      </c>
      <c r="W230">
        <v>4.5199999999999997E-3</v>
      </c>
      <c r="X230">
        <v>4.5199999999999997E-3</v>
      </c>
      <c r="Y230">
        <v>1.9400000000000001E-3</v>
      </c>
      <c r="Z230">
        <v>1.9400000000000001E-3</v>
      </c>
      <c r="AA230">
        <v>1.9400000000000001E-3</v>
      </c>
      <c r="AB230">
        <v>0.60688539409250364</v>
      </c>
      <c r="AC230">
        <v>7.0619100782383013</v>
      </c>
      <c r="AD230">
        <v>257.47199999999998</v>
      </c>
      <c r="AE230">
        <v>0.04</v>
      </c>
      <c r="AF230">
        <v>939</v>
      </c>
      <c r="AG230">
        <v>2472</v>
      </c>
      <c r="AH230">
        <v>3361</v>
      </c>
      <c r="AI230">
        <v>3635</v>
      </c>
      <c r="AJ230" s="9">
        <f>(AF230-exterior_study!AF230)/exterior_study!AF230</f>
        <v>-1.6753926701570682E-2</v>
      </c>
      <c r="AK230" s="9">
        <f>(AG230-exterior_study!AG230)/exterior_study!AG230</f>
        <v>-4.4083526682134569E-2</v>
      </c>
      <c r="AL230" s="9">
        <f>(AH230-exterior_study!AH230)/exterior_study!AH230</f>
        <v>-2.2112307244690137E-2</v>
      </c>
      <c r="AM230" s="9">
        <f>(AI230-exterior_study!AI230)/exterior_study!AI230</f>
        <v>-1.3568521031207599E-2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3.29E-3</v>
      </c>
      <c r="Q231">
        <v>2.7399999999999998E-3</v>
      </c>
      <c r="R231">
        <v>5.6100000000000004E-3</v>
      </c>
      <c r="S231">
        <v>1.9400000000000001E-3</v>
      </c>
      <c r="T231">
        <v>1.9400000000000001E-3</v>
      </c>
      <c r="U231">
        <v>1.9400000000000001E-3</v>
      </c>
      <c r="V231">
        <v>2.4299999999999999E-3</v>
      </c>
      <c r="W231">
        <v>4.5199999999999997E-3</v>
      </c>
      <c r="X231">
        <v>4.5199999999999997E-3</v>
      </c>
      <c r="Y231">
        <v>1.9400000000000001E-3</v>
      </c>
      <c r="Z231">
        <v>1.9400000000000001E-3</v>
      </c>
      <c r="AA231">
        <v>1.9400000000000001E-3</v>
      </c>
      <c r="AB231">
        <v>0.60688539409250364</v>
      </c>
      <c r="AC231">
        <v>7.0619100782383013</v>
      </c>
      <c r="AD231">
        <v>257.47199999999998</v>
      </c>
      <c r="AE231">
        <v>4.4999999999999998E-2</v>
      </c>
      <c r="AF231">
        <v>878</v>
      </c>
      <c r="AG231">
        <v>2233</v>
      </c>
      <c r="AH231">
        <v>2990</v>
      </c>
      <c r="AI231">
        <v>3231</v>
      </c>
      <c r="AJ231" s="9">
        <f>(AF231-exterior_study!AF231)/exterior_study!AF231</f>
        <v>-1.6797312430011199E-2</v>
      </c>
      <c r="AK231" s="9">
        <f>(AG231-exterior_study!AG231)/exterior_study!AG231</f>
        <v>-4.2042042042042045E-2</v>
      </c>
      <c r="AL231" s="9">
        <f>(AH231-exterior_study!AH231)/exterior_study!AH231</f>
        <v>-2.1276595744680851E-2</v>
      </c>
      <c r="AM231" s="9">
        <f>(AI231-exterior_study!AI231)/exterior_study!AI231</f>
        <v>-1.3435114503816794E-2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3.29E-3</v>
      </c>
      <c r="Q232">
        <v>2.7399999999999998E-3</v>
      </c>
      <c r="R232">
        <v>5.6100000000000004E-3</v>
      </c>
      <c r="S232">
        <v>1.9400000000000001E-3</v>
      </c>
      <c r="T232">
        <v>1.9400000000000001E-3</v>
      </c>
      <c r="U232">
        <v>1.9400000000000001E-3</v>
      </c>
      <c r="V232">
        <v>2.4299999999999999E-3</v>
      </c>
      <c r="W232">
        <v>4.5199999999999997E-3</v>
      </c>
      <c r="X232">
        <v>4.5199999999999997E-3</v>
      </c>
      <c r="Y232">
        <v>1.9400000000000001E-3</v>
      </c>
      <c r="Z232">
        <v>1.9400000000000001E-3</v>
      </c>
      <c r="AA232">
        <v>1.9400000000000001E-3</v>
      </c>
      <c r="AB232">
        <v>0.60688539409250364</v>
      </c>
      <c r="AC232">
        <v>7.0619100782383013</v>
      </c>
      <c r="AD232">
        <v>257.47199999999998</v>
      </c>
      <c r="AE232">
        <v>0.05</v>
      </c>
      <c r="AF232">
        <v>822</v>
      </c>
      <c r="AG232">
        <v>2036</v>
      </c>
      <c r="AH232">
        <v>2693</v>
      </c>
      <c r="AI232">
        <v>2908</v>
      </c>
      <c r="AJ232" s="9">
        <f>(AF232-exterior_study!AF232)/exterior_study!AF232</f>
        <v>-1.9093078758949882E-2</v>
      </c>
      <c r="AK232" s="9">
        <f>(AG232-exterior_study!AG232)/exterior_study!AG232</f>
        <v>-4.0527803958529687E-2</v>
      </c>
      <c r="AL232" s="9">
        <f>(AH232-exterior_study!AH232)/exterior_study!AH232</f>
        <v>-2.037104401600582E-2</v>
      </c>
      <c r="AM232" s="9">
        <f>(AI232-exterior_study!AI232)/exterior_study!AI232</f>
        <v>-1.3568521031207599E-2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3.29E-3</v>
      </c>
      <c r="Q233">
        <v>2.7399999999999998E-3</v>
      </c>
      <c r="R233">
        <v>5.6100000000000004E-3</v>
      </c>
      <c r="S233">
        <v>1.9400000000000001E-3</v>
      </c>
      <c r="T233">
        <v>1.9400000000000001E-3</v>
      </c>
      <c r="U233">
        <v>1.9400000000000001E-3</v>
      </c>
      <c r="V233">
        <v>2.4299999999999999E-3</v>
      </c>
      <c r="W233">
        <v>4.5199999999999997E-3</v>
      </c>
      <c r="X233">
        <v>4.5199999999999997E-3</v>
      </c>
      <c r="Y233">
        <v>1.9400000000000001E-3</v>
      </c>
      <c r="Z233">
        <v>1.9400000000000001E-3</v>
      </c>
      <c r="AA233">
        <v>1.9400000000000001E-3</v>
      </c>
      <c r="AB233">
        <v>0.60688539409250364</v>
      </c>
      <c r="AC233">
        <v>7.0619100782383013</v>
      </c>
      <c r="AD233">
        <v>257.47199999999998</v>
      </c>
      <c r="AE233">
        <v>5.5E-2</v>
      </c>
      <c r="AF233">
        <v>773</v>
      </c>
      <c r="AG233">
        <v>1872</v>
      </c>
      <c r="AH233">
        <v>2449</v>
      </c>
      <c r="AI233">
        <v>2644</v>
      </c>
      <c r="AJ233" s="9">
        <f>(AF233-exterior_study!AF233)/exterior_study!AF233</f>
        <v>-1.7789072426937738E-2</v>
      </c>
      <c r="AK233" s="9">
        <f>(AG233-exterior_study!AG233)/exterior_study!AG233</f>
        <v>-3.9014373716632446E-2</v>
      </c>
      <c r="AL233" s="9">
        <f>(AH233-exterior_study!AH233)/exterior_study!AH233</f>
        <v>-2.0008003201280513E-2</v>
      </c>
      <c r="AM233" s="9">
        <f>(AI233-exterior_study!AI233)/exterior_study!AI233</f>
        <v>-1.3432835820895522E-2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3.29E-3</v>
      </c>
      <c r="Q234">
        <v>2.7399999999999998E-3</v>
      </c>
      <c r="R234">
        <v>5.6100000000000004E-3</v>
      </c>
      <c r="S234">
        <v>1.9400000000000001E-3</v>
      </c>
      <c r="T234">
        <v>1.9400000000000001E-3</v>
      </c>
      <c r="U234">
        <v>1.9400000000000001E-3</v>
      </c>
      <c r="V234">
        <v>2.4299999999999999E-3</v>
      </c>
      <c r="W234">
        <v>4.5199999999999997E-3</v>
      </c>
      <c r="X234">
        <v>4.5199999999999997E-3</v>
      </c>
      <c r="Y234">
        <v>1.9400000000000001E-3</v>
      </c>
      <c r="Z234">
        <v>1.9400000000000001E-3</v>
      </c>
      <c r="AA234">
        <v>1.9400000000000001E-3</v>
      </c>
      <c r="AB234">
        <v>0.60688539409250364</v>
      </c>
      <c r="AC234">
        <v>7.0619100782383013</v>
      </c>
      <c r="AD234">
        <v>257.47199999999998</v>
      </c>
      <c r="AE234">
        <v>0.06</v>
      </c>
      <c r="AF234">
        <v>727</v>
      </c>
      <c r="AG234">
        <v>1732</v>
      </c>
      <c r="AH234">
        <v>2246</v>
      </c>
      <c r="AI234">
        <v>2423</v>
      </c>
      <c r="AJ234" s="9">
        <f>(AF234-exterior_study!AF234)/exterior_study!AF234</f>
        <v>-1.8893387314439947E-2</v>
      </c>
      <c r="AK234" s="9">
        <f>(AG234-exterior_study!AG234)/exterior_study!AG234</f>
        <v>-3.8312048861743477E-2</v>
      </c>
      <c r="AL234" s="9">
        <f>(AH234-exterior_study!AH234)/exterior_study!AH234</f>
        <v>-1.9642077695329552E-2</v>
      </c>
      <c r="AM234" s="9">
        <f>(AI234-exterior_study!AI234)/exterior_study!AI234</f>
        <v>-1.3838013838013839E-2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3.29E-3</v>
      </c>
      <c r="Q235">
        <v>2.7399999999999998E-3</v>
      </c>
      <c r="R235">
        <v>5.6100000000000004E-3</v>
      </c>
      <c r="S235">
        <v>1.9400000000000001E-3</v>
      </c>
      <c r="T235">
        <v>1.9400000000000001E-3</v>
      </c>
      <c r="U235">
        <v>1.9400000000000001E-3</v>
      </c>
      <c r="V235">
        <v>2.4299999999999999E-3</v>
      </c>
      <c r="W235">
        <v>4.5199999999999997E-3</v>
      </c>
      <c r="X235">
        <v>4.5199999999999997E-3</v>
      </c>
      <c r="Y235">
        <v>1.9400000000000001E-3</v>
      </c>
      <c r="Z235">
        <v>1.9400000000000001E-3</v>
      </c>
      <c r="AA235">
        <v>1.9400000000000001E-3</v>
      </c>
      <c r="AB235">
        <v>0.60688539409250364</v>
      </c>
      <c r="AC235">
        <v>7.0619100782383013</v>
      </c>
      <c r="AD235">
        <v>257.47199999999998</v>
      </c>
      <c r="AE235">
        <v>6.5000000000000002E-2</v>
      </c>
      <c r="AF235">
        <v>686</v>
      </c>
      <c r="AG235">
        <v>1613</v>
      </c>
      <c r="AH235">
        <v>2075</v>
      </c>
      <c r="AI235">
        <v>2237</v>
      </c>
      <c r="AJ235" s="9">
        <f>(AF235-exterior_study!AF235)/exterior_study!AF235</f>
        <v>-0.02</v>
      </c>
      <c r="AK235" s="9">
        <f>(AG235-exterior_study!AG235)/exterior_study!AG235</f>
        <v>-3.7014925373134326E-2</v>
      </c>
      <c r="AL235" s="9">
        <f>(AH235-exterior_study!AH235)/exterior_study!AH235</f>
        <v>-1.8912529550827423E-2</v>
      </c>
      <c r="AM235" s="9">
        <f>(AI235-exterior_study!AI235)/exterior_study!AI235</f>
        <v>-1.3668430335097001E-2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3.29E-3</v>
      </c>
      <c r="Q236">
        <v>2.7399999999999998E-3</v>
      </c>
      <c r="R236">
        <v>5.6100000000000004E-3</v>
      </c>
      <c r="S236">
        <v>1.9400000000000001E-3</v>
      </c>
      <c r="T236">
        <v>1.9400000000000001E-3</v>
      </c>
      <c r="U236">
        <v>1.9400000000000001E-3</v>
      </c>
      <c r="V236">
        <v>2.4299999999999999E-3</v>
      </c>
      <c r="W236">
        <v>4.5199999999999997E-3</v>
      </c>
      <c r="X236">
        <v>4.5199999999999997E-3</v>
      </c>
      <c r="Y236">
        <v>1.9400000000000001E-3</v>
      </c>
      <c r="Z236">
        <v>1.9400000000000001E-3</v>
      </c>
      <c r="AA236">
        <v>1.9400000000000001E-3</v>
      </c>
      <c r="AB236">
        <v>0.60688539409250364</v>
      </c>
      <c r="AC236">
        <v>7.0619100782383013</v>
      </c>
      <c r="AD236">
        <v>257.47199999999998</v>
      </c>
      <c r="AE236">
        <v>7.0000000000000007E-2</v>
      </c>
      <c r="AF236">
        <v>648</v>
      </c>
      <c r="AG236">
        <v>1507</v>
      </c>
      <c r="AH236">
        <v>1927</v>
      </c>
      <c r="AI236">
        <v>2077</v>
      </c>
      <c r="AJ236" s="9">
        <f>(AF236-exterior_study!AF236)/exterior_study!AF236</f>
        <v>-2.1148036253776436E-2</v>
      </c>
      <c r="AK236" s="9">
        <f>(AG236-exterior_study!AG236)/exterior_study!AG236</f>
        <v>-3.6445012787723788E-2</v>
      </c>
      <c r="AL236" s="9">
        <f>(AH236-exterior_study!AH236)/exterior_study!AH236</f>
        <v>-1.8839103869653769E-2</v>
      </c>
      <c r="AM236" s="9">
        <f>(AI236-exterior_study!AI236)/exterior_study!AI236</f>
        <v>-1.3770180436847104E-2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3.2599999999999999E-3</v>
      </c>
      <c r="Q237">
        <v>2.7100000000000002E-3</v>
      </c>
      <c r="R237">
        <v>5.5500000000000002E-3</v>
      </c>
      <c r="S237">
        <v>1.9400000000000001E-3</v>
      </c>
      <c r="T237">
        <v>1.9400000000000001E-3</v>
      </c>
      <c r="U237">
        <v>1.9400000000000001E-3</v>
      </c>
      <c r="V237">
        <v>2.4299999999999999E-3</v>
      </c>
      <c r="W237">
        <v>4.47E-3</v>
      </c>
      <c r="X237">
        <v>4.47E-3</v>
      </c>
      <c r="Y237">
        <v>1.9400000000000001E-3</v>
      </c>
      <c r="Z237">
        <v>1.9400000000000001E-3</v>
      </c>
      <c r="AA237">
        <v>1.9400000000000001E-3</v>
      </c>
      <c r="AB237">
        <v>0.63214251505609376</v>
      </c>
      <c r="AC237">
        <v>7.966031773124481</v>
      </c>
      <c r="AD237">
        <v>257.47199999999998</v>
      </c>
      <c r="AE237">
        <v>0.03</v>
      </c>
      <c r="AF237">
        <v>928</v>
      </c>
      <c r="AG237">
        <v>1520</v>
      </c>
      <c r="AH237">
        <v>3154</v>
      </c>
      <c r="AI237">
        <v>4241</v>
      </c>
      <c r="AJ237" s="9">
        <f>(AF237-exterior_study!AF237)/exterior_study!AF237</f>
        <v>-1.276595744680851E-2</v>
      </c>
      <c r="AK237" s="9">
        <f>(AG237-exterior_study!AG237)/exterior_study!AG237</f>
        <v>-8.7087087087087081E-2</v>
      </c>
      <c r="AL237" s="9">
        <f>(AH237-exterior_study!AH237)/exterior_study!AH237</f>
        <v>-3.5474006116207948E-2</v>
      </c>
      <c r="AM237" s="9">
        <f>(AI237-exterior_study!AI237)/exterior_study!AI237</f>
        <v>-1.1421911421911422E-2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3.2599999999999999E-3</v>
      </c>
      <c r="Q238">
        <v>2.7100000000000002E-3</v>
      </c>
      <c r="R238">
        <v>5.5500000000000002E-3</v>
      </c>
      <c r="S238">
        <v>1.9400000000000001E-3</v>
      </c>
      <c r="T238">
        <v>1.9400000000000001E-3</v>
      </c>
      <c r="U238">
        <v>1.9400000000000001E-3</v>
      </c>
      <c r="V238">
        <v>2.4299999999999999E-3</v>
      </c>
      <c r="W238">
        <v>4.47E-3</v>
      </c>
      <c r="X238">
        <v>4.47E-3</v>
      </c>
      <c r="Y238">
        <v>1.9400000000000001E-3</v>
      </c>
      <c r="Z238">
        <v>1.9400000000000001E-3</v>
      </c>
      <c r="AA238">
        <v>1.9400000000000001E-3</v>
      </c>
      <c r="AB238">
        <v>0.63214251505609376</v>
      </c>
      <c r="AC238">
        <v>7.966031773124481</v>
      </c>
      <c r="AD238">
        <v>257.47199999999998</v>
      </c>
      <c r="AE238">
        <v>3.5000000000000003E-2</v>
      </c>
      <c r="AF238">
        <v>858</v>
      </c>
      <c r="AG238">
        <v>1418</v>
      </c>
      <c r="AH238">
        <v>2768</v>
      </c>
      <c r="AI238">
        <v>3635</v>
      </c>
      <c r="AJ238" s="9">
        <f>(AF238-exterior_study!AF238)/exterior_study!AF238</f>
        <v>-1.2658227848101266E-2</v>
      </c>
      <c r="AK238" s="9">
        <f>(AG238-exterior_study!AG238)/exterior_study!AG238</f>
        <v>-7.7423552374756024E-2</v>
      </c>
      <c r="AL238" s="9">
        <f>(AH238-exterior_study!AH238)/exterior_study!AH238</f>
        <v>-3.2844164919636619E-2</v>
      </c>
      <c r="AM238" s="9">
        <f>(AI238-exterior_study!AI238)/exterior_study!AI238</f>
        <v>-1.1422355180853957E-2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3.2599999999999999E-3</v>
      </c>
      <c r="Q239">
        <v>2.7100000000000002E-3</v>
      </c>
      <c r="R239">
        <v>5.5500000000000002E-3</v>
      </c>
      <c r="S239">
        <v>1.9400000000000001E-3</v>
      </c>
      <c r="T239">
        <v>1.9400000000000001E-3</v>
      </c>
      <c r="U239">
        <v>1.9400000000000001E-3</v>
      </c>
      <c r="V239">
        <v>2.4299999999999999E-3</v>
      </c>
      <c r="W239">
        <v>4.47E-3</v>
      </c>
      <c r="X239">
        <v>4.47E-3</v>
      </c>
      <c r="Y239">
        <v>1.9400000000000001E-3</v>
      </c>
      <c r="Z239">
        <v>1.9400000000000001E-3</v>
      </c>
      <c r="AA239">
        <v>1.9400000000000001E-3</v>
      </c>
      <c r="AB239">
        <v>0.63214251505609376</v>
      </c>
      <c r="AC239">
        <v>7.966031773124481</v>
      </c>
      <c r="AD239">
        <v>257.47199999999998</v>
      </c>
      <c r="AE239">
        <v>0.04</v>
      </c>
      <c r="AF239">
        <v>795</v>
      </c>
      <c r="AG239">
        <v>1327</v>
      </c>
      <c r="AH239">
        <v>2471</v>
      </c>
      <c r="AI239">
        <v>3181</v>
      </c>
      <c r="AJ239" s="9">
        <f>(AF239-exterior_study!AF239)/exterior_study!AF239</f>
        <v>-1.3647642679900745E-2</v>
      </c>
      <c r="AK239" s="9">
        <f>(AG239-exterior_study!AG239)/exterior_study!AG239</f>
        <v>-7.0077084793272598E-2</v>
      </c>
      <c r="AL239" s="9">
        <f>(AH239-exterior_study!AH239)/exterior_study!AH239</f>
        <v>-3.0600235386426051E-2</v>
      </c>
      <c r="AM239" s="9">
        <f>(AI239-exterior_study!AI239)/exterior_study!AI239</f>
        <v>-1.1497824735860782E-2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3.2599999999999999E-3</v>
      </c>
      <c r="Q240">
        <v>2.7100000000000002E-3</v>
      </c>
      <c r="R240">
        <v>5.5500000000000002E-3</v>
      </c>
      <c r="S240">
        <v>1.9400000000000001E-3</v>
      </c>
      <c r="T240">
        <v>1.9400000000000001E-3</v>
      </c>
      <c r="U240">
        <v>1.9400000000000001E-3</v>
      </c>
      <c r="V240">
        <v>2.4299999999999999E-3</v>
      </c>
      <c r="W240">
        <v>4.47E-3</v>
      </c>
      <c r="X240">
        <v>4.47E-3</v>
      </c>
      <c r="Y240">
        <v>1.9400000000000001E-3</v>
      </c>
      <c r="Z240">
        <v>1.9400000000000001E-3</v>
      </c>
      <c r="AA240">
        <v>1.9400000000000001E-3</v>
      </c>
      <c r="AB240">
        <v>0.63214251505609376</v>
      </c>
      <c r="AC240">
        <v>7.966031773124481</v>
      </c>
      <c r="AD240">
        <v>257.47199999999998</v>
      </c>
      <c r="AE240">
        <v>4.4999999999999998E-2</v>
      </c>
      <c r="AF240">
        <v>739</v>
      </c>
      <c r="AG240">
        <v>1245</v>
      </c>
      <c r="AH240">
        <v>2233</v>
      </c>
      <c r="AI240">
        <v>2828</v>
      </c>
      <c r="AJ240" s="9">
        <f>(AF240-exterior_study!AF240)/exterior_study!AF240</f>
        <v>-1.4666666666666666E-2</v>
      </c>
      <c r="AK240" s="9">
        <f>(AG240-exterior_study!AG240)/exterior_study!AG240</f>
        <v>-6.4613072877535691E-2</v>
      </c>
      <c r="AL240" s="9">
        <f>(AH240-exterior_study!AH240)/exterior_study!AH240</f>
        <v>-2.9130434782608697E-2</v>
      </c>
      <c r="AM240" s="9">
        <f>(AI240-exterior_study!AI240)/exterior_study!AI240</f>
        <v>-1.1188811188811189E-2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3.2599999999999999E-3</v>
      </c>
      <c r="Q241">
        <v>2.7100000000000002E-3</v>
      </c>
      <c r="R241">
        <v>5.5500000000000002E-3</v>
      </c>
      <c r="S241">
        <v>1.9400000000000001E-3</v>
      </c>
      <c r="T241">
        <v>1.9400000000000001E-3</v>
      </c>
      <c r="U241">
        <v>1.9400000000000001E-3</v>
      </c>
      <c r="V241">
        <v>2.4299999999999999E-3</v>
      </c>
      <c r="W241">
        <v>4.47E-3</v>
      </c>
      <c r="X241">
        <v>4.47E-3</v>
      </c>
      <c r="Y241">
        <v>1.9400000000000001E-3</v>
      </c>
      <c r="Z241">
        <v>1.9400000000000001E-3</v>
      </c>
      <c r="AA241">
        <v>1.9400000000000001E-3</v>
      </c>
      <c r="AB241">
        <v>0.63214251505609376</v>
      </c>
      <c r="AC241">
        <v>7.966031773124481</v>
      </c>
      <c r="AD241">
        <v>257.47199999999998</v>
      </c>
      <c r="AE241">
        <v>0.05</v>
      </c>
      <c r="AF241">
        <v>689</v>
      </c>
      <c r="AG241">
        <v>1170</v>
      </c>
      <c r="AH241">
        <v>2039</v>
      </c>
      <c r="AI241">
        <v>2545</v>
      </c>
      <c r="AJ241" s="9">
        <f>(AF241-exterior_study!AF241)/exterior_study!AF241</f>
        <v>-1.4306151645207439E-2</v>
      </c>
      <c r="AK241" s="9">
        <f>(AG241-exterior_study!AG241)/exterior_study!AG241</f>
        <v>-6.0995184590690206E-2</v>
      </c>
      <c r="AL241" s="9">
        <f>(AH241-exterior_study!AH241)/exterior_study!AH241</f>
        <v>-2.7658559847401048E-2</v>
      </c>
      <c r="AM241" s="9">
        <f>(AI241-exterior_study!AI241)/exterior_study!AI241</f>
        <v>-1.1266511266511266E-2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3.2599999999999999E-3</v>
      </c>
      <c r="Q242">
        <v>2.7100000000000002E-3</v>
      </c>
      <c r="R242">
        <v>5.5500000000000002E-3</v>
      </c>
      <c r="S242">
        <v>1.9400000000000001E-3</v>
      </c>
      <c r="T242">
        <v>1.9400000000000001E-3</v>
      </c>
      <c r="U242">
        <v>1.9400000000000001E-3</v>
      </c>
      <c r="V242">
        <v>2.4299999999999999E-3</v>
      </c>
      <c r="W242">
        <v>4.47E-3</v>
      </c>
      <c r="X242">
        <v>4.47E-3</v>
      </c>
      <c r="Y242">
        <v>1.9400000000000001E-3</v>
      </c>
      <c r="Z242">
        <v>1.9400000000000001E-3</v>
      </c>
      <c r="AA242">
        <v>1.9400000000000001E-3</v>
      </c>
      <c r="AB242">
        <v>0.63214251505609376</v>
      </c>
      <c r="AC242">
        <v>7.966031773124481</v>
      </c>
      <c r="AD242">
        <v>257.47199999999998</v>
      </c>
      <c r="AE242">
        <v>5.5E-2</v>
      </c>
      <c r="AF242">
        <v>644</v>
      </c>
      <c r="AG242">
        <v>1102</v>
      </c>
      <c r="AH242">
        <v>1876</v>
      </c>
      <c r="AI242">
        <v>2313</v>
      </c>
      <c r="AJ242" s="9">
        <f>(AF242-exterior_study!AF242)/exterior_study!AF242</f>
        <v>-1.5290519877675841E-2</v>
      </c>
      <c r="AK242" s="9">
        <f>(AG242-exterior_study!AG242)/exterior_study!AG242</f>
        <v>-5.8119658119658121E-2</v>
      </c>
      <c r="AL242" s="9">
        <f>(AH242-exterior_study!AH242)/exterior_study!AH242</f>
        <v>-2.5960539979231569E-2</v>
      </c>
      <c r="AM242" s="9">
        <f>(AI242-exterior_study!AI242)/exterior_study!AI242</f>
        <v>-1.1538461538461539E-2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3.2599999999999999E-3</v>
      </c>
      <c r="Q243">
        <v>2.7100000000000002E-3</v>
      </c>
      <c r="R243">
        <v>5.5500000000000002E-3</v>
      </c>
      <c r="S243">
        <v>1.9400000000000001E-3</v>
      </c>
      <c r="T243">
        <v>1.9400000000000001E-3</v>
      </c>
      <c r="U243">
        <v>1.9400000000000001E-3</v>
      </c>
      <c r="V243">
        <v>2.4299999999999999E-3</v>
      </c>
      <c r="W243">
        <v>4.47E-3</v>
      </c>
      <c r="X243">
        <v>4.47E-3</v>
      </c>
      <c r="Y243">
        <v>1.9400000000000001E-3</v>
      </c>
      <c r="Z243">
        <v>1.9400000000000001E-3</v>
      </c>
      <c r="AA243">
        <v>1.9400000000000001E-3</v>
      </c>
      <c r="AB243">
        <v>0.63214251505609376</v>
      </c>
      <c r="AC243">
        <v>7.966031773124481</v>
      </c>
      <c r="AD243">
        <v>257.47199999999998</v>
      </c>
      <c r="AE243">
        <v>0.06</v>
      </c>
      <c r="AF243">
        <v>604</v>
      </c>
      <c r="AG243">
        <v>1041</v>
      </c>
      <c r="AH243">
        <v>1737</v>
      </c>
      <c r="AI243">
        <v>2121</v>
      </c>
      <c r="AJ243" s="9">
        <f>(AF243-exterior_study!AF243)/exterior_study!AF243</f>
        <v>-1.468189233278956E-2</v>
      </c>
      <c r="AK243" s="9">
        <f>(AG243-exterior_study!AG243)/exterior_study!AG243</f>
        <v>-5.5353901996370233E-2</v>
      </c>
      <c r="AL243" s="9">
        <f>(AH243-exterior_study!AH243)/exterior_study!AH243</f>
        <v>-2.5252525252525252E-2</v>
      </c>
      <c r="AM243" s="9">
        <f>(AI243-exterior_study!AI243)/exterior_study!AI243</f>
        <v>-1.1188811188811189E-2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3.2599999999999999E-3</v>
      </c>
      <c r="Q244">
        <v>2.7100000000000002E-3</v>
      </c>
      <c r="R244">
        <v>5.5500000000000002E-3</v>
      </c>
      <c r="S244">
        <v>1.9400000000000001E-3</v>
      </c>
      <c r="T244">
        <v>1.9400000000000001E-3</v>
      </c>
      <c r="U244">
        <v>1.9400000000000001E-3</v>
      </c>
      <c r="V244">
        <v>2.4299999999999999E-3</v>
      </c>
      <c r="W244">
        <v>4.47E-3</v>
      </c>
      <c r="X244">
        <v>4.47E-3</v>
      </c>
      <c r="Y244">
        <v>1.9400000000000001E-3</v>
      </c>
      <c r="Z244">
        <v>1.9400000000000001E-3</v>
      </c>
      <c r="AA244">
        <v>1.9400000000000001E-3</v>
      </c>
      <c r="AB244">
        <v>0.63214251505609376</v>
      </c>
      <c r="AC244">
        <v>7.966031773124481</v>
      </c>
      <c r="AD244">
        <v>257.47199999999998</v>
      </c>
      <c r="AE244">
        <v>6.5000000000000002E-2</v>
      </c>
      <c r="AF244">
        <v>567</v>
      </c>
      <c r="AG244">
        <v>986</v>
      </c>
      <c r="AH244">
        <v>1618</v>
      </c>
      <c r="AI244">
        <v>1958</v>
      </c>
      <c r="AJ244" s="9">
        <f>(AF244-exterior_study!AF244)/exterior_study!AF244</f>
        <v>-1.5625E-2</v>
      </c>
      <c r="AK244" s="9">
        <f>(AG244-exterior_study!AG244)/exterior_study!AG244</f>
        <v>-5.2833813640730067E-2</v>
      </c>
      <c r="AL244" s="9">
        <f>(AH244-exterior_study!AH244)/exterior_study!AH244</f>
        <v>-2.4125452352231604E-2</v>
      </c>
      <c r="AM244" s="9">
        <f>(AI244-exterior_study!AI244)/exterior_study!AI244</f>
        <v>-1.1111111111111112E-2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3.2599999999999999E-3</v>
      </c>
      <c r="Q245">
        <v>2.7100000000000002E-3</v>
      </c>
      <c r="R245">
        <v>5.5500000000000002E-3</v>
      </c>
      <c r="S245">
        <v>1.9400000000000001E-3</v>
      </c>
      <c r="T245">
        <v>1.9400000000000001E-3</v>
      </c>
      <c r="U245">
        <v>1.9400000000000001E-3</v>
      </c>
      <c r="V245">
        <v>2.4299999999999999E-3</v>
      </c>
      <c r="W245">
        <v>4.47E-3</v>
      </c>
      <c r="X245">
        <v>4.47E-3</v>
      </c>
      <c r="Y245">
        <v>1.9400000000000001E-3</v>
      </c>
      <c r="Z245">
        <v>1.9400000000000001E-3</v>
      </c>
      <c r="AA245">
        <v>1.9400000000000001E-3</v>
      </c>
      <c r="AB245">
        <v>0.63214251505609376</v>
      </c>
      <c r="AC245">
        <v>7.966031773124481</v>
      </c>
      <c r="AD245">
        <v>257.47199999999998</v>
      </c>
      <c r="AE245">
        <v>7.0000000000000007E-2</v>
      </c>
      <c r="AF245">
        <v>534</v>
      </c>
      <c r="AG245">
        <v>934</v>
      </c>
      <c r="AH245">
        <v>1513</v>
      </c>
      <c r="AI245">
        <v>1818</v>
      </c>
      <c r="AJ245" s="9">
        <f>(AF245-exterior_study!AF245)/exterior_study!AF245</f>
        <v>-1.6574585635359115E-2</v>
      </c>
      <c r="AK245" s="9">
        <f>(AG245-exterior_study!AG245)/exterior_study!AG245</f>
        <v>-5.08130081300813E-2</v>
      </c>
      <c r="AL245" s="9">
        <f>(AH245-exterior_study!AH245)/exterior_study!AH245</f>
        <v>-2.3240800516462233E-2</v>
      </c>
      <c r="AM245" s="9">
        <f>(AI245-exterior_study!AI245)/exterior_study!AI245</f>
        <v>-1.1419249592169658E-2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3.2299999999999998E-3</v>
      </c>
      <c r="Q246">
        <v>2.6900000000000001E-3</v>
      </c>
      <c r="R246">
        <v>5.4900000000000001E-3</v>
      </c>
      <c r="S246">
        <v>1.9400000000000001E-3</v>
      </c>
      <c r="T246">
        <v>1.9400000000000001E-3</v>
      </c>
      <c r="U246">
        <v>1.9400000000000001E-3</v>
      </c>
      <c r="V246">
        <v>2.4299999999999999E-3</v>
      </c>
      <c r="W246">
        <v>4.4299999999999999E-3</v>
      </c>
      <c r="X246">
        <v>4.4299999999999999E-3</v>
      </c>
      <c r="Y246">
        <v>1.9400000000000001E-3</v>
      </c>
      <c r="Z246">
        <v>1.9400000000000001E-3</v>
      </c>
      <c r="AA246">
        <v>1.9400000000000001E-3</v>
      </c>
      <c r="AB246">
        <v>0.64294818069707016</v>
      </c>
      <c r="AC246">
        <v>8.0338278279023108</v>
      </c>
      <c r="AD246">
        <v>257.47199999999998</v>
      </c>
      <c r="AE246">
        <v>0.03</v>
      </c>
      <c r="AF246">
        <v>919</v>
      </c>
      <c r="AG246">
        <v>1459</v>
      </c>
      <c r="AH246">
        <v>3067</v>
      </c>
      <c r="AI246">
        <v>4187</v>
      </c>
      <c r="AJ246" s="9">
        <f>(AF246-exterior_study!AF246)/exterior_study!AF246</f>
        <v>-9.6982758620689658E-3</v>
      </c>
      <c r="AK246" s="9">
        <f>(AG246-exterior_study!AG246)/exterior_study!AG246</f>
        <v>-4.0131578947368421E-2</v>
      </c>
      <c r="AL246" s="9">
        <f>(AH246-exterior_study!AH246)/exterior_study!AH246</f>
        <v>-2.7584020291693087E-2</v>
      </c>
      <c r="AM246" s="9">
        <f>(AI246-exterior_study!AI246)/exterior_study!AI246</f>
        <v>-1.2732846026880454E-2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3.2299999999999998E-3</v>
      </c>
      <c r="Q247">
        <v>2.6900000000000001E-3</v>
      </c>
      <c r="R247">
        <v>5.4900000000000001E-3</v>
      </c>
      <c r="S247">
        <v>1.9400000000000001E-3</v>
      </c>
      <c r="T247">
        <v>1.9400000000000001E-3</v>
      </c>
      <c r="U247">
        <v>1.9400000000000001E-3</v>
      </c>
      <c r="V247">
        <v>2.4299999999999999E-3</v>
      </c>
      <c r="W247">
        <v>4.4299999999999999E-3</v>
      </c>
      <c r="X247">
        <v>4.4299999999999999E-3</v>
      </c>
      <c r="Y247">
        <v>1.9400000000000001E-3</v>
      </c>
      <c r="Z247">
        <v>1.9400000000000001E-3</v>
      </c>
      <c r="AA247">
        <v>1.9400000000000001E-3</v>
      </c>
      <c r="AB247">
        <v>0.64294818069707016</v>
      </c>
      <c r="AC247">
        <v>8.0338278279023108</v>
      </c>
      <c r="AD247">
        <v>257.47199999999998</v>
      </c>
      <c r="AE247">
        <v>3.5000000000000003E-2</v>
      </c>
      <c r="AF247">
        <v>849</v>
      </c>
      <c r="AG247">
        <v>1367</v>
      </c>
      <c r="AH247">
        <v>2698</v>
      </c>
      <c r="AI247">
        <v>3592</v>
      </c>
      <c r="AJ247" s="9">
        <f>(AF247-exterior_study!AF247)/exterior_study!AF247</f>
        <v>-1.048951048951049E-2</v>
      </c>
      <c r="AK247" s="9">
        <f>(AG247-exterior_study!AG247)/exterior_study!AG247</f>
        <v>-3.5966149506346967E-2</v>
      </c>
      <c r="AL247" s="9">
        <f>(AH247-exterior_study!AH247)/exterior_study!AH247</f>
        <v>-2.5289017341040464E-2</v>
      </c>
      <c r="AM247" s="9">
        <f>(AI247-exterior_study!AI247)/exterior_study!AI247</f>
        <v>-1.1829436038514442E-2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3.2299999999999998E-3</v>
      </c>
      <c r="Q248">
        <v>2.6900000000000001E-3</v>
      </c>
      <c r="R248">
        <v>5.4900000000000001E-3</v>
      </c>
      <c r="S248">
        <v>1.9400000000000001E-3</v>
      </c>
      <c r="T248">
        <v>1.9400000000000001E-3</v>
      </c>
      <c r="U248">
        <v>1.9400000000000001E-3</v>
      </c>
      <c r="V248">
        <v>2.4299999999999999E-3</v>
      </c>
      <c r="W248">
        <v>4.4299999999999999E-3</v>
      </c>
      <c r="X248">
        <v>4.4299999999999999E-3</v>
      </c>
      <c r="Y248">
        <v>1.9400000000000001E-3</v>
      </c>
      <c r="Z248">
        <v>1.9400000000000001E-3</v>
      </c>
      <c r="AA248">
        <v>1.9400000000000001E-3</v>
      </c>
      <c r="AB248">
        <v>0.64294818069707016</v>
      </c>
      <c r="AC248">
        <v>8.0338278279023108</v>
      </c>
      <c r="AD248">
        <v>257.47199999999998</v>
      </c>
      <c r="AE248">
        <v>0.04</v>
      </c>
      <c r="AF248">
        <v>787</v>
      </c>
      <c r="AG248">
        <v>1282</v>
      </c>
      <c r="AH248">
        <v>2412</v>
      </c>
      <c r="AI248">
        <v>3144</v>
      </c>
      <c r="AJ248" s="9">
        <f>(AF248-exterior_study!AF248)/exterior_study!AF248</f>
        <v>-1.0062893081761006E-2</v>
      </c>
      <c r="AK248" s="9">
        <f>(AG248-exterior_study!AG248)/exterior_study!AG248</f>
        <v>-3.3911077618688772E-2</v>
      </c>
      <c r="AL248" s="9">
        <f>(AH248-exterior_study!AH248)/exterior_study!AH248</f>
        <v>-2.387697288547147E-2</v>
      </c>
      <c r="AM248" s="9">
        <f>(AI248-exterior_study!AI248)/exterior_study!AI248</f>
        <v>-1.1631562401760453E-2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3.2299999999999998E-3</v>
      </c>
      <c r="Q249">
        <v>2.6900000000000001E-3</v>
      </c>
      <c r="R249">
        <v>5.4900000000000001E-3</v>
      </c>
      <c r="S249">
        <v>1.9400000000000001E-3</v>
      </c>
      <c r="T249">
        <v>1.9400000000000001E-3</v>
      </c>
      <c r="U249">
        <v>1.9400000000000001E-3</v>
      </c>
      <c r="V249">
        <v>2.4299999999999999E-3</v>
      </c>
      <c r="W249">
        <v>4.4299999999999999E-3</v>
      </c>
      <c r="X249">
        <v>4.4299999999999999E-3</v>
      </c>
      <c r="Y249">
        <v>1.9400000000000001E-3</v>
      </c>
      <c r="Z249">
        <v>1.9400000000000001E-3</v>
      </c>
      <c r="AA249">
        <v>1.9400000000000001E-3</v>
      </c>
      <c r="AB249">
        <v>0.64294818069707016</v>
      </c>
      <c r="AC249">
        <v>8.0338278279023108</v>
      </c>
      <c r="AD249">
        <v>257.47199999999998</v>
      </c>
      <c r="AE249">
        <v>4.4999999999999998E-2</v>
      </c>
      <c r="AF249">
        <v>731</v>
      </c>
      <c r="AG249">
        <v>1206</v>
      </c>
      <c r="AH249">
        <v>2184</v>
      </c>
      <c r="AI249">
        <v>2796</v>
      </c>
      <c r="AJ249" s="9">
        <f>(AF249-exterior_study!AF249)/exterior_study!AF249</f>
        <v>-1.0825439783491205E-2</v>
      </c>
      <c r="AK249" s="9">
        <f>(AG249-exterior_study!AG249)/exterior_study!AG249</f>
        <v>-3.1325301204819279E-2</v>
      </c>
      <c r="AL249" s="9">
        <f>(AH249-exterior_study!AH249)/exterior_study!AH249</f>
        <v>-2.1943573667711599E-2</v>
      </c>
      <c r="AM249" s="9">
        <f>(AI249-exterior_study!AI249)/exterior_study!AI249</f>
        <v>-1.1315417256011316E-2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3.2299999999999998E-3</v>
      </c>
      <c r="Q250">
        <v>2.6900000000000001E-3</v>
      </c>
      <c r="R250">
        <v>5.4900000000000001E-3</v>
      </c>
      <c r="S250">
        <v>1.9400000000000001E-3</v>
      </c>
      <c r="T250">
        <v>1.9400000000000001E-3</v>
      </c>
      <c r="U250">
        <v>1.9400000000000001E-3</v>
      </c>
      <c r="V250">
        <v>2.4299999999999999E-3</v>
      </c>
      <c r="W250">
        <v>4.4299999999999999E-3</v>
      </c>
      <c r="X250">
        <v>4.4299999999999999E-3</v>
      </c>
      <c r="Y250">
        <v>1.9400000000000001E-3</v>
      </c>
      <c r="Z250">
        <v>1.9400000000000001E-3</v>
      </c>
      <c r="AA250">
        <v>1.9400000000000001E-3</v>
      </c>
      <c r="AB250">
        <v>0.64294818069707016</v>
      </c>
      <c r="AC250">
        <v>8.0338278279023108</v>
      </c>
      <c r="AD250">
        <v>257.47199999999998</v>
      </c>
      <c r="AE250">
        <v>0.05</v>
      </c>
      <c r="AF250">
        <v>681</v>
      </c>
      <c r="AG250">
        <v>1135</v>
      </c>
      <c r="AH250">
        <v>1996</v>
      </c>
      <c r="AI250">
        <v>2518</v>
      </c>
      <c r="AJ250" s="9">
        <f>(AF250-exterior_study!AF250)/exterior_study!AF250</f>
        <v>-1.1611030478955007E-2</v>
      </c>
      <c r="AK250" s="9">
        <f>(AG250-exterior_study!AG250)/exterior_study!AG250</f>
        <v>-2.9914529914529916E-2</v>
      </c>
      <c r="AL250" s="9">
        <f>(AH250-exterior_study!AH250)/exterior_study!AH250</f>
        <v>-2.1088769004413928E-2</v>
      </c>
      <c r="AM250" s="9">
        <f>(AI250-exterior_study!AI250)/exterior_study!AI250</f>
        <v>-1.0609037328094302E-2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3.2299999999999998E-3</v>
      </c>
      <c r="Q251">
        <v>2.6900000000000001E-3</v>
      </c>
      <c r="R251">
        <v>5.4900000000000001E-3</v>
      </c>
      <c r="S251">
        <v>1.9400000000000001E-3</v>
      </c>
      <c r="T251">
        <v>1.9400000000000001E-3</v>
      </c>
      <c r="U251">
        <v>1.9400000000000001E-3</v>
      </c>
      <c r="V251">
        <v>2.4299999999999999E-3</v>
      </c>
      <c r="W251">
        <v>4.4299999999999999E-3</v>
      </c>
      <c r="X251">
        <v>4.4299999999999999E-3</v>
      </c>
      <c r="Y251">
        <v>1.9400000000000001E-3</v>
      </c>
      <c r="Z251">
        <v>1.9400000000000001E-3</v>
      </c>
      <c r="AA251">
        <v>1.9400000000000001E-3</v>
      </c>
      <c r="AB251">
        <v>0.64294818069707016</v>
      </c>
      <c r="AC251">
        <v>8.0338278279023108</v>
      </c>
      <c r="AD251">
        <v>257.47199999999998</v>
      </c>
      <c r="AE251">
        <v>5.5E-2</v>
      </c>
      <c r="AF251">
        <v>637</v>
      </c>
      <c r="AG251">
        <v>1071</v>
      </c>
      <c r="AH251">
        <v>1838</v>
      </c>
      <c r="AI251">
        <v>2290</v>
      </c>
      <c r="AJ251" s="9">
        <f>(AF251-exterior_study!AF251)/exterior_study!AF251</f>
        <v>-1.0869565217391304E-2</v>
      </c>
      <c r="AK251" s="9">
        <f>(AG251-exterior_study!AG251)/exterior_study!AG251</f>
        <v>-2.8130671506352088E-2</v>
      </c>
      <c r="AL251" s="9">
        <f>(AH251-exterior_study!AH251)/exterior_study!AH251</f>
        <v>-2.0255863539445629E-2</v>
      </c>
      <c r="AM251" s="9">
        <f>(AI251-exterior_study!AI251)/exterior_study!AI251</f>
        <v>-9.9437959360138342E-3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3.2299999999999998E-3</v>
      </c>
      <c r="Q252">
        <v>2.6900000000000001E-3</v>
      </c>
      <c r="R252">
        <v>5.4900000000000001E-3</v>
      </c>
      <c r="S252">
        <v>1.9400000000000001E-3</v>
      </c>
      <c r="T252">
        <v>1.9400000000000001E-3</v>
      </c>
      <c r="U252">
        <v>1.9400000000000001E-3</v>
      </c>
      <c r="V252">
        <v>2.4299999999999999E-3</v>
      </c>
      <c r="W252">
        <v>4.4299999999999999E-3</v>
      </c>
      <c r="X252">
        <v>4.4299999999999999E-3</v>
      </c>
      <c r="Y252">
        <v>1.9400000000000001E-3</v>
      </c>
      <c r="Z252">
        <v>1.9400000000000001E-3</v>
      </c>
      <c r="AA252">
        <v>1.9400000000000001E-3</v>
      </c>
      <c r="AB252">
        <v>0.64294818069707016</v>
      </c>
      <c r="AC252">
        <v>8.0338278279023108</v>
      </c>
      <c r="AD252">
        <v>257.47199999999998</v>
      </c>
      <c r="AE252">
        <v>0.06</v>
      </c>
      <c r="AF252">
        <v>597</v>
      </c>
      <c r="AG252">
        <v>1013</v>
      </c>
      <c r="AH252">
        <v>1704</v>
      </c>
      <c r="AI252">
        <v>2100</v>
      </c>
      <c r="AJ252" s="9">
        <f>(AF252-exterior_study!AF252)/exterior_study!AF252</f>
        <v>-1.1589403973509934E-2</v>
      </c>
      <c r="AK252" s="9">
        <f>(AG252-exterior_study!AG252)/exterior_study!AG252</f>
        <v>-2.6897214217098942E-2</v>
      </c>
      <c r="AL252" s="9">
        <f>(AH252-exterior_study!AH252)/exterior_study!AH252</f>
        <v>-1.8998272884283247E-2</v>
      </c>
      <c r="AM252" s="9">
        <f>(AI252-exterior_study!AI252)/exterior_study!AI252</f>
        <v>-9.9009900990099011E-3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3.2299999999999998E-3</v>
      </c>
      <c r="Q253">
        <v>2.6900000000000001E-3</v>
      </c>
      <c r="R253">
        <v>5.4900000000000001E-3</v>
      </c>
      <c r="S253">
        <v>1.9400000000000001E-3</v>
      </c>
      <c r="T253">
        <v>1.9400000000000001E-3</v>
      </c>
      <c r="U253">
        <v>1.9400000000000001E-3</v>
      </c>
      <c r="V253">
        <v>2.4299999999999999E-3</v>
      </c>
      <c r="W253">
        <v>4.4299999999999999E-3</v>
      </c>
      <c r="X253">
        <v>4.4299999999999999E-3</v>
      </c>
      <c r="Y253">
        <v>1.9400000000000001E-3</v>
      </c>
      <c r="Z253">
        <v>1.9400000000000001E-3</v>
      </c>
      <c r="AA253">
        <v>1.9400000000000001E-3</v>
      </c>
      <c r="AB253">
        <v>0.64294818069707016</v>
      </c>
      <c r="AC253">
        <v>8.0338278279023108</v>
      </c>
      <c r="AD253">
        <v>257.47199999999998</v>
      </c>
      <c r="AE253">
        <v>6.5000000000000002E-2</v>
      </c>
      <c r="AF253">
        <v>560</v>
      </c>
      <c r="AG253">
        <v>959</v>
      </c>
      <c r="AH253">
        <v>1588</v>
      </c>
      <c r="AI253">
        <v>1938</v>
      </c>
      <c r="AJ253" s="9">
        <f>(AF253-exterior_study!AF253)/exterior_study!AF253</f>
        <v>-1.2345679012345678E-2</v>
      </c>
      <c r="AK253" s="9">
        <f>(AG253-exterior_study!AG253)/exterior_study!AG253</f>
        <v>-2.7383367139959432E-2</v>
      </c>
      <c r="AL253" s="9">
        <f>(AH253-exterior_study!AH253)/exterior_study!AH253</f>
        <v>-1.8541409147095178E-2</v>
      </c>
      <c r="AM253" s="9">
        <f>(AI253-exterior_study!AI253)/exterior_study!AI253</f>
        <v>-1.0214504596527068E-2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3.2299999999999998E-3</v>
      </c>
      <c r="Q254">
        <v>2.6900000000000001E-3</v>
      </c>
      <c r="R254">
        <v>5.4900000000000001E-3</v>
      </c>
      <c r="S254">
        <v>1.9400000000000001E-3</v>
      </c>
      <c r="T254">
        <v>1.9400000000000001E-3</v>
      </c>
      <c r="U254">
        <v>1.9400000000000001E-3</v>
      </c>
      <c r="V254">
        <v>2.4299999999999999E-3</v>
      </c>
      <c r="W254">
        <v>4.4299999999999999E-3</v>
      </c>
      <c r="X254">
        <v>4.4299999999999999E-3</v>
      </c>
      <c r="Y254">
        <v>1.9400000000000001E-3</v>
      </c>
      <c r="Z254">
        <v>1.9400000000000001E-3</v>
      </c>
      <c r="AA254">
        <v>1.9400000000000001E-3</v>
      </c>
      <c r="AB254">
        <v>0.64294818069707016</v>
      </c>
      <c r="AC254">
        <v>8.0338278279023108</v>
      </c>
      <c r="AD254">
        <v>257.47199999999998</v>
      </c>
      <c r="AE254">
        <v>7.0000000000000007E-2</v>
      </c>
      <c r="AF254">
        <v>528</v>
      </c>
      <c r="AG254">
        <v>910</v>
      </c>
      <c r="AH254">
        <v>1486</v>
      </c>
      <c r="AI254">
        <v>1800</v>
      </c>
      <c r="AJ254" s="9">
        <f>(AF254-exterior_study!AF254)/exterior_study!AF254</f>
        <v>-1.1235955056179775E-2</v>
      </c>
      <c r="AK254" s="9">
        <f>(AG254-exterior_study!AG254)/exterior_study!AG254</f>
        <v>-2.569593147751606E-2</v>
      </c>
      <c r="AL254" s="9">
        <f>(AH254-exterior_study!AH254)/exterior_study!AH254</f>
        <v>-1.7845340383344351E-2</v>
      </c>
      <c r="AM254" s="9">
        <f>(AI254-exterior_study!AI254)/exterior_study!AI254</f>
        <v>-9.9009900990099011E-3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3.1900000000000001E-3</v>
      </c>
      <c r="Q255">
        <v>2.65E-3</v>
      </c>
      <c r="R255">
        <v>5.4400000000000004E-3</v>
      </c>
      <c r="S255">
        <v>1.9400000000000001E-3</v>
      </c>
      <c r="T255">
        <v>1.9400000000000001E-3</v>
      </c>
      <c r="U255">
        <v>1.9400000000000001E-3</v>
      </c>
      <c r="V255">
        <v>2.4299999999999999E-3</v>
      </c>
      <c r="W255">
        <v>4.3800000000000002E-3</v>
      </c>
      <c r="X255">
        <v>4.3800000000000002E-3</v>
      </c>
      <c r="Y255">
        <v>1.9400000000000001E-3</v>
      </c>
      <c r="Z255">
        <v>1.9400000000000001E-3</v>
      </c>
      <c r="AA255">
        <v>1.9400000000000001E-3</v>
      </c>
      <c r="AB255">
        <v>0.64563478047437173</v>
      </c>
      <c r="AC255">
        <v>8.0505952599374222</v>
      </c>
      <c r="AD255">
        <v>257.47199999999998</v>
      </c>
      <c r="AE255">
        <v>0.03</v>
      </c>
      <c r="AF255">
        <v>916</v>
      </c>
      <c r="AG255">
        <v>1455</v>
      </c>
      <c r="AH255">
        <v>3037</v>
      </c>
      <c r="AI255">
        <v>4164</v>
      </c>
      <c r="AJ255" s="9">
        <f>(AF255-exterior_study!AF255)/exterior_study!AF255</f>
        <v>-9.7297297297297292E-3</v>
      </c>
      <c r="AK255" s="9">
        <f>(AG255-exterior_study!AG255)/exterior_study!AG255</f>
        <v>-1.9541778975741241E-2</v>
      </c>
      <c r="AL255" s="9">
        <f>(AH255-exterior_study!AH255)/exterior_study!AH255</f>
        <v>-2.7848911651728554E-2</v>
      </c>
      <c r="AM255" s="9">
        <f>(AI255-exterior_study!AI255)/exterior_study!AI255</f>
        <v>-1.5370063844880587E-2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3.1900000000000001E-3</v>
      </c>
      <c r="Q256">
        <v>2.65E-3</v>
      </c>
      <c r="R256">
        <v>5.4400000000000004E-3</v>
      </c>
      <c r="S256">
        <v>1.9400000000000001E-3</v>
      </c>
      <c r="T256">
        <v>1.9400000000000001E-3</v>
      </c>
      <c r="U256">
        <v>1.9400000000000001E-3</v>
      </c>
      <c r="V256">
        <v>2.4299999999999999E-3</v>
      </c>
      <c r="W256">
        <v>4.3800000000000002E-3</v>
      </c>
      <c r="X256">
        <v>4.3800000000000002E-3</v>
      </c>
      <c r="Y256">
        <v>1.9400000000000001E-3</v>
      </c>
      <c r="Z256">
        <v>1.9400000000000001E-3</v>
      </c>
      <c r="AA256">
        <v>1.9400000000000001E-3</v>
      </c>
      <c r="AB256">
        <v>0.64563478047437173</v>
      </c>
      <c r="AC256">
        <v>8.0505952599374222</v>
      </c>
      <c r="AD256">
        <v>257.47199999999998</v>
      </c>
      <c r="AE256">
        <v>3.5000000000000003E-2</v>
      </c>
      <c r="AF256">
        <v>846</v>
      </c>
      <c r="AG256">
        <v>1362</v>
      </c>
      <c r="AH256">
        <v>2674</v>
      </c>
      <c r="AI256">
        <v>3573</v>
      </c>
      <c r="AJ256" s="9">
        <f>(AF256-exterior_study!AF256)/exterior_study!AF256</f>
        <v>-1.0526315789473684E-2</v>
      </c>
      <c r="AK256" s="9">
        <f>(AG256-exterior_study!AG256)/exterior_study!AG256</f>
        <v>-1.8731988472622477E-2</v>
      </c>
      <c r="AL256" s="9">
        <f>(AH256-exterior_study!AH256)/exterior_study!AH256</f>
        <v>-2.5865209471766848E-2</v>
      </c>
      <c r="AM256" s="9">
        <f>(AI256-exterior_study!AI256)/exterior_study!AI256</f>
        <v>-1.4344827586206896E-2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3.1900000000000001E-3</v>
      </c>
      <c r="Q257">
        <v>2.65E-3</v>
      </c>
      <c r="R257">
        <v>5.4400000000000004E-3</v>
      </c>
      <c r="S257">
        <v>1.9400000000000001E-3</v>
      </c>
      <c r="T257">
        <v>1.9400000000000001E-3</v>
      </c>
      <c r="U257">
        <v>1.9400000000000001E-3</v>
      </c>
      <c r="V257">
        <v>2.4299999999999999E-3</v>
      </c>
      <c r="W257">
        <v>4.3800000000000002E-3</v>
      </c>
      <c r="X257">
        <v>4.3800000000000002E-3</v>
      </c>
      <c r="Y257">
        <v>1.9400000000000001E-3</v>
      </c>
      <c r="Z257">
        <v>1.9400000000000001E-3</v>
      </c>
      <c r="AA257">
        <v>1.9400000000000001E-3</v>
      </c>
      <c r="AB257">
        <v>0.64563478047437173</v>
      </c>
      <c r="AC257">
        <v>8.0505952599374222</v>
      </c>
      <c r="AD257">
        <v>257.47199999999998</v>
      </c>
      <c r="AE257">
        <v>0.04</v>
      </c>
      <c r="AF257">
        <v>784</v>
      </c>
      <c r="AG257">
        <v>1278</v>
      </c>
      <c r="AH257">
        <v>2393</v>
      </c>
      <c r="AI257">
        <v>3129</v>
      </c>
      <c r="AJ257" s="9">
        <f>(AF257-exterior_study!AF257)/exterior_study!AF257</f>
        <v>-1.0101010101010102E-2</v>
      </c>
      <c r="AK257" s="9">
        <f>(AG257-exterior_study!AG257)/exterior_study!AG257</f>
        <v>-1.8433179723502304E-2</v>
      </c>
      <c r="AL257" s="9">
        <f>(AH257-exterior_study!AH257)/exterior_study!AH257</f>
        <v>-2.3663810689514484E-2</v>
      </c>
      <c r="AM257" s="9">
        <f>(AI257-exterior_study!AI257)/exterior_study!AI257</f>
        <v>-1.3556116015132409E-2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3.1900000000000001E-3</v>
      </c>
      <c r="Q258">
        <v>2.65E-3</v>
      </c>
      <c r="R258">
        <v>5.4400000000000004E-3</v>
      </c>
      <c r="S258">
        <v>1.9400000000000001E-3</v>
      </c>
      <c r="T258">
        <v>1.9400000000000001E-3</v>
      </c>
      <c r="U258">
        <v>1.9400000000000001E-3</v>
      </c>
      <c r="V258">
        <v>2.4299999999999999E-3</v>
      </c>
      <c r="W258">
        <v>4.3800000000000002E-3</v>
      </c>
      <c r="X258">
        <v>4.3800000000000002E-3</v>
      </c>
      <c r="Y258">
        <v>1.9400000000000001E-3</v>
      </c>
      <c r="Z258">
        <v>1.9400000000000001E-3</v>
      </c>
      <c r="AA258">
        <v>1.9400000000000001E-3</v>
      </c>
      <c r="AB258">
        <v>0.64563478047437173</v>
      </c>
      <c r="AC258">
        <v>8.0505952599374222</v>
      </c>
      <c r="AD258">
        <v>257.47199999999998</v>
      </c>
      <c r="AE258">
        <v>4.4999999999999998E-2</v>
      </c>
      <c r="AF258">
        <v>728</v>
      </c>
      <c r="AG258">
        <v>1201</v>
      </c>
      <c r="AH258">
        <v>2167</v>
      </c>
      <c r="AI258">
        <v>2783</v>
      </c>
      <c r="AJ258" s="9">
        <f>(AF258-exterior_study!AF258)/exterior_study!AF258</f>
        <v>-1.0869565217391304E-2</v>
      </c>
      <c r="AK258" s="9">
        <f>(AG258-exterior_study!AG258)/exterior_study!AG258</f>
        <v>-1.7988552739165987E-2</v>
      </c>
      <c r="AL258" s="9">
        <f>(AH258-exterior_study!AH258)/exterior_study!AH258</f>
        <v>-2.2552999548940009E-2</v>
      </c>
      <c r="AM258" s="9">
        <f>(AI258-exterior_study!AI258)/exterior_study!AI258</f>
        <v>-1.3120567375886525E-2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3.1900000000000001E-3</v>
      </c>
      <c r="Q259">
        <v>2.65E-3</v>
      </c>
      <c r="R259">
        <v>5.4400000000000004E-3</v>
      </c>
      <c r="S259">
        <v>1.9400000000000001E-3</v>
      </c>
      <c r="T259">
        <v>1.9400000000000001E-3</v>
      </c>
      <c r="U259">
        <v>1.9400000000000001E-3</v>
      </c>
      <c r="V259">
        <v>2.4299999999999999E-3</v>
      </c>
      <c r="W259">
        <v>4.3800000000000002E-3</v>
      </c>
      <c r="X259">
        <v>4.3800000000000002E-3</v>
      </c>
      <c r="Y259">
        <v>1.9400000000000001E-3</v>
      </c>
      <c r="Z259">
        <v>1.9400000000000001E-3</v>
      </c>
      <c r="AA259">
        <v>1.9400000000000001E-3</v>
      </c>
      <c r="AB259">
        <v>0.64563478047437173</v>
      </c>
      <c r="AC259">
        <v>8.0505952599374222</v>
      </c>
      <c r="AD259">
        <v>257.47199999999998</v>
      </c>
      <c r="AE259">
        <v>0.05</v>
      </c>
      <c r="AF259">
        <v>679</v>
      </c>
      <c r="AG259">
        <v>1132</v>
      </c>
      <c r="AH259">
        <v>1982</v>
      </c>
      <c r="AI259">
        <v>2507</v>
      </c>
      <c r="AJ259" s="9">
        <f>(AF259-exterior_study!AF259)/exterior_study!AF259</f>
        <v>-1.020408163265306E-2</v>
      </c>
      <c r="AK259" s="9">
        <f>(AG259-exterior_study!AG259)/exterior_study!AG259</f>
        <v>-1.6507384882710686E-2</v>
      </c>
      <c r="AL259" s="9">
        <f>(AH259-exterior_study!AH259)/exterior_study!AH259</f>
        <v>-2.1234567901234569E-2</v>
      </c>
      <c r="AM259" s="9">
        <f>(AI259-exterior_study!AI259)/exterior_study!AI259</f>
        <v>-1.2214342001576044E-2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3.1900000000000001E-3</v>
      </c>
      <c r="Q260">
        <v>2.65E-3</v>
      </c>
      <c r="R260">
        <v>5.4400000000000004E-3</v>
      </c>
      <c r="S260">
        <v>1.9400000000000001E-3</v>
      </c>
      <c r="T260">
        <v>1.9400000000000001E-3</v>
      </c>
      <c r="U260">
        <v>1.9400000000000001E-3</v>
      </c>
      <c r="V260">
        <v>2.4299999999999999E-3</v>
      </c>
      <c r="W260">
        <v>4.3800000000000002E-3</v>
      </c>
      <c r="X260">
        <v>4.3800000000000002E-3</v>
      </c>
      <c r="Y260">
        <v>1.9400000000000001E-3</v>
      </c>
      <c r="Z260">
        <v>1.9400000000000001E-3</v>
      </c>
      <c r="AA260">
        <v>1.9400000000000001E-3</v>
      </c>
      <c r="AB260">
        <v>0.64563478047437173</v>
      </c>
      <c r="AC260">
        <v>8.0505952599374222</v>
      </c>
      <c r="AD260">
        <v>257.47199999999998</v>
      </c>
      <c r="AE260">
        <v>5.5E-2</v>
      </c>
      <c r="AF260">
        <v>634</v>
      </c>
      <c r="AG260">
        <v>1068</v>
      </c>
      <c r="AH260">
        <v>1825</v>
      </c>
      <c r="AI260">
        <v>2281</v>
      </c>
      <c r="AJ260" s="9">
        <f>(AF260-exterior_study!AF260)/exterior_study!AF260</f>
        <v>-1.0920436817472699E-2</v>
      </c>
      <c r="AK260" s="9">
        <f>(AG260-exterior_study!AG260)/exterior_study!AG260</f>
        <v>-1.5668202764976959E-2</v>
      </c>
      <c r="AL260" s="9">
        <f>(AH260-exterior_study!AH260)/exterior_study!AH260</f>
        <v>-2.0397208803005905E-2</v>
      </c>
      <c r="AM260" s="9">
        <f>(AI260-exterior_study!AI260)/exterior_study!AI260</f>
        <v>-1.1270047680970958E-2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3.1900000000000001E-3</v>
      </c>
      <c r="Q261">
        <v>2.65E-3</v>
      </c>
      <c r="R261">
        <v>5.4400000000000004E-3</v>
      </c>
      <c r="S261">
        <v>1.9400000000000001E-3</v>
      </c>
      <c r="T261">
        <v>1.9400000000000001E-3</v>
      </c>
      <c r="U261">
        <v>1.9400000000000001E-3</v>
      </c>
      <c r="V261">
        <v>2.4299999999999999E-3</v>
      </c>
      <c r="W261">
        <v>4.3800000000000002E-3</v>
      </c>
      <c r="X261">
        <v>4.3800000000000002E-3</v>
      </c>
      <c r="Y261">
        <v>1.9400000000000001E-3</v>
      </c>
      <c r="Z261">
        <v>1.9400000000000001E-3</v>
      </c>
      <c r="AA261">
        <v>1.9400000000000001E-3</v>
      </c>
      <c r="AB261">
        <v>0.64563478047437173</v>
      </c>
      <c r="AC261">
        <v>8.0505952599374222</v>
      </c>
      <c r="AD261">
        <v>257.47199999999998</v>
      </c>
      <c r="AE261">
        <v>0.06</v>
      </c>
      <c r="AF261">
        <v>594</v>
      </c>
      <c r="AG261">
        <v>1009</v>
      </c>
      <c r="AH261">
        <v>1693</v>
      </c>
      <c r="AI261">
        <v>2092</v>
      </c>
      <c r="AJ261" s="9">
        <f>(AF261-exterior_study!AF261)/exterior_study!AF261</f>
        <v>-1.1647254575707155E-2</v>
      </c>
      <c r="AK261" s="9">
        <f>(AG261-exterior_study!AG261)/exterior_study!AG261</f>
        <v>-1.6569200779727095E-2</v>
      </c>
      <c r="AL261" s="9">
        <f>(AH261-exterior_study!AH261)/exterior_study!AH261</f>
        <v>-1.9119351100811123E-2</v>
      </c>
      <c r="AM261" s="9">
        <f>(AI261-exterior_study!AI261)/exterior_study!AI261</f>
        <v>-1.0874704491725768E-2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3.1900000000000001E-3</v>
      </c>
      <c r="Q262">
        <v>2.65E-3</v>
      </c>
      <c r="R262">
        <v>5.4400000000000004E-3</v>
      </c>
      <c r="S262">
        <v>1.9400000000000001E-3</v>
      </c>
      <c r="T262">
        <v>1.9400000000000001E-3</v>
      </c>
      <c r="U262">
        <v>1.9400000000000001E-3</v>
      </c>
      <c r="V262">
        <v>2.4299999999999999E-3</v>
      </c>
      <c r="W262">
        <v>4.3800000000000002E-3</v>
      </c>
      <c r="X262">
        <v>4.3800000000000002E-3</v>
      </c>
      <c r="Y262">
        <v>1.9400000000000001E-3</v>
      </c>
      <c r="Z262">
        <v>1.9400000000000001E-3</v>
      </c>
      <c r="AA262">
        <v>1.9400000000000001E-3</v>
      </c>
      <c r="AB262">
        <v>0.64563478047437173</v>
      </c>
      <c r="AC262">
        <v>8.0505952599374222</v>
      </c>
      <c r="AD262">
        <v>257.47199999999998</v>
      </c>
      <c r="AE262">
        <v>6.5000000000000002E-2</v>
      </c>
      <c r="AF262">
        <v>558</v>
      </c>
      <c r="AG262">
        <v>956</v>
      </c>
      <c r="AH262">
        <v>1578</v>
      </c>
      <c r="AI262">
        <v>1931</v>
      </c>
      <c r="AJ262" s="9">
        <f>(AF262-exterior_study!AF262)/exterior_study!AF262</f>
        <v>-1.2389380530973451E-2</v>
      </c>
      <c r="AK262" s="9">
        <f>(AG262-exterior_study!AG262)/exterior_study!AG262</f>
        <v>-1.646090534979424E-2</v>
      </c>
      <c r="AL262" s="9">
        <f>(AH262-exterior_study!AH262)/exterior_study!AH262</f>
        <v>-1.8656716417910446E-2</v>
      </c>
      <c r="AM262" s="9">
        <f>(AI262-exterior_study!AI262)/exterior_study!AI262</f>
        <v>-1.0758196721311475E-2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3.1900000000000001E-3</v>
      </c>
      <c r="Q263">
        <v>2.65E-3</v>
      </c>
      <c r="R263">
        <v>5.4400000000000004E-3</v>
      </c>
      <c r="S263">
        <v>1.9400000000000001E-3</v>
      </c>
      <c r="T263">
        <v>1.9400000000000001E-3</v>
      </c>
      <c r="U263">
        <v>1.9400000000000001E-3</v>
      </c>
      <c r="V263">
        <v>2.4299999999999999E-3</v>
      </c>
      <c r="W263">
        <v>4.3800000000000002E-3</v>
      </c>
      <c r="X263">
        <v>4.3800000000000002E-3</v>
      </c>
      <c r="Y263">
        <v>1.9400000000000001E-3</v>
      </c>
      <c r="Z263">
        <v>1.9400000000000001E-3</v>
      </c>
      <c r="AA263">
        <v>1.9400000000000001E-3</v>
      </c>
      <c r="AB263">
        <v>0.64563478047437173</v>
      </c>
      <c r="AC263">
        <v>8.0505952599374222</v>
      </c>
      <c r="AD263">
        <v>257.47199999999998</v>
      </c>
      <c r="AE263">
        <v>7.0000000000000007E-2</v>
      </c>
      <c r="AF263">
        <v>526</v>
      </c>
      <c r="AG263">
        <v>906</v>
      </c>
      <c r="AH263">
        <v>1477</v>
      </c>
      <c r="AI263">
        <v>1794</v>
      </c>
      <c r="AJ263" s="9">
        <f>(AF263-exterior_study!AF263)/exterior_study!AF263</f>
        <v>-1.1278195488721804E-2</v>
      </c>
      <c r="AK263" s="9">
        <f>(AG263-exterior_study!AG263)/exterior_study!AG263</f>
        <v>-1.6286644951140065E-2</v>
      </c>
      <c r="AL263" s="9">
        <f>(AH263-exterior_study!AH263)/exterior_study!AH263</f>
        <v>-1.795212765957447E-2</v>
      </c>
      <c r="AM263" s="9">
        <f>(AI263-exterior_study!AI263)/exterior_study!AI263</f>
        <v>-1.0479867622724766E-2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3.16E-3</v>
      </c>
      <c r="Q264">
        <v>2.6199999999999999E-3</v>
      </c>
      <c r="R264">
        <v>5.3899999999999998E-3</v>
      </c>
      <c r="S264">
        <v>1.9400000000000001E-3</v>
      </c>
      <c r="T264">
        <v>1.9400000000000001E-3</v>
      </c>
      <c r="U264">
        <v>1.9400000000000001E-3</v>
      </c>
      <c r="V264">
        <v>2.4299999999999999E-3</v>
      </c>
      <c r="W264">
        <v>4.3299999999999996E-3</v>
      </c>
      <c r="X264">
        <v>4.3299999999999996E-3</v>
      </c>
      <c r="Y264">
        <v>1.9400000000000001E-3</v>
      </c>
      <c r="Z264">
        <v>1.9400000000000001E-3</v>
      </c>
      <c r="AA264">
        <v>1.9400000000000001E-3</v>
      </c>
      <c r="AB264">
        <v>0.64887468421115646</v>
      </c>
      <c r="AC264">
        <v>8.0707696014454537</v>
      </c>
      <c r="AD264">
        <v>257.47199999999998</v>
      </c>
      <c r="AE264">
        <v>0.03</v>
      </c>
      <c r="AF264">
        <v>913</v>
      </c>
      <c r="AG264">
        <v>1451</v>
      </c>
      <c r="AH264">
        <v>3008</v>
      </c>
      <c r="AI264">
        <v>4140</v>
      </c>
      <c r="AJ264" s="9">
        <f>(AF264-exterior_study!AF264)/exterior_study!AF264</f>
        <v>-9.7613882863340565E-3</v>
      </c>
      <c r="AK264" s="9">
        <f>(AG264-exterior_study!AG264)/exterior_study!AG264</f>
        <v>-8.8797814207650268E-3</v>
      </c>
      <c r="AL264" s="9">
        <f>(AH264-exterior_study!AH264)/exterior_study!AH264</f>
        <v>-2.8423772609819122E-2</v>
      </c>
      <c r="AM264" s="9">
        <f>(AI264-exterior_study!AI264)/exterior_study!AI264</f>
        <v>-1.6860603182142008E-2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3.16E-3</v>
      </c>
      <c r="Q265">
        <v>2.6199999999999999E-3</v>
      </c>
      <c r="R265">
        <v>5.3899999999999998E-3</v>
      </c>
      <c r="S265">
        <v>1.9400000000000001E-3</v>
      </c>
      <c r="T265">
        <v>1.9400000000000001E-3</v>
      </c>
      <c r="U265">
        <v>1.9400000000000001E-3</v>
      </c>
      <c r="V265">
        <v>2.4299999999999999E-3</v>
      </c>
      <c r="W265">
        <v>4.3299999999999996E-3</v>
      </c>
      <c r="X265">
        <v>4.3299999999999996E-3</v>
      </c>
      <c r="Y265">
        <v>1.9400000000000001E-3</v>
      </c>
      <c r="Z265">
        <v>1.9400000000000001E-3</v>
      </c>
      <c r="AA265">
        <v>1.9400000000000001E-3</v>
      </c>
      <c r="AB265">
        <v>0.64887468421115646</v>
      </c>
      <c r="AC265">
        <v>8.0707696014454537</v>
      </c>
      <c r="AD265">
        <v>257.47199999999998</v>
      </c>
      <c r="AE265">
        <v>3.5000000000000003E-2</v>
      </c>
      <c r="AF265">
        <v>843</v>
      </c>
      <c r="AG265">
        <v>1358</v>
      </c>
      <c r="AH265">
        <v>2651</v>
      </c>
      <c r="AI265">
        <v>3554</v>
      </c>
      <c r="AJ265" s="9">
        <f>(AF265-exterior_study!AF265)/exterior_study!AF265</f>
        <v>-1.0563380281690141E-2</v>
      </c>
      <c r="AK265" s="9">
        <f>(AG265-exterior_study!AG265)/exterior_study!AG265</f>
        <v>-9.4821298322392417E-3</v>
      </c>
      <c r="AL265" s="9">
        <f>(AH265-exterior_study!AH265)/exterior_study!AH265</f>
        <v>-2.5725836089672913E-2</v>
      </c>
      <c r="AM265" s="9">
        <f>(AI265-exterior_study!AI265)/exterior_study!AI265</f>
        <v>-1.5785101080033233E-2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3.16E-3</v>
      </c>
      <c r="Q266">
        <v>2.6199999999999999E-3</v>
      </c>
      <c r="R266">
        <v>5.3899999999999998E-3</v>
      </c>
      <c r="S266">
        <v>1.9400000000000001E-3</v>
      </c>
      <c r="T266">
        <v>1.9400000000000001E-3</v>
      </c>
      <c r="U266">
        <v>1.9400000000000001E-3</v>
      </c>
      <c r="V266">
        <v>2.4299999999999999E-3</v>
      </c>
      <c r="W266">
        <v>4.3299999999999996E-3</v>
      </c>
      <c r="X266">
        <v>4.3299999999999996E-3</v>
      </c>
      <c r="Y266">
        <v>1.9400000000000001E-3</v>
      </c>
      <c r="Z266">
        <v>1.9400000000000001E-3</v>
      </c>
      <c r="AA266">
        <v>1.9400000000000001E-3</v>
      </c>
      <c r="AB266">
        <v>0.64887468421115646</v>
      </c>
      <c r="AC266">
        <v>8.0707696014454537</v>
      </c>
      <c r="AD266">
        <v>257.47199999999998</v>
      </c>
      <c r="AE266">
        <v>0.04</v>
      </c>
      <c r="AF266">
        <v>781</v>
      </c>
      <c r="AG266">
        <v>1274</v>
      </c>
      <c r="AH266">
        <v>2373</v>
      </c>
      <c r="AI266">
        <v>3113</v>
      </c>
      <c r="AJ266" s="9">
        <f>(AF266-exterior_study!AF266)/exterior_study!AF266</f>
        <v>-1.0139416983523447E-2</v>
      </c>
      <c r="AK266" s="9">
        <f>(AG266-exterior_study!AG266)/exterior_study!AG266</f>
        <v>-9.3312597200622092E-3</v>
      </c>
      <c r="AL266" s="9">
        <f>(AH266-exterior_study!AH266)/exterior_study!AH266</f>
        <v>-2.4259868421052631E-2</v>
      </c>
      <c r="AM266" s="9">
        <f>(AI266-exterior_study!AI266)/exterior_study!AI266</f>
        <v>-1.4561570117125673E-2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3.16E-3</v>
      </c>
      <c r="Q267">
        <v>2.6199999999999999E-3</v>
      </c>
      <c r="R267">
        <v>5.3899999999999998E-3</v>
      </c>
      <c r="S267">
        <v>1.9400000000000001E-3</v>
      </c>
      <c r="T267">
        <v>1.9400000000000001E-3</v>
      </c>
      <c r="U267">
        <v>1.9400000000000001E-3</v>
      </c>
      <c r="V267">
        <v>2.4299999999999999E-3</v>
      </c>
      <c r="W267">
        <v>4.3299999999999996E-3</v>
      </c>
      <c r="X267">
        <v>4.3299999999999996E-3</v>
      </c>
      <c r="Y267">
        <v>1.9400000000000001E-3</v>
      </c>
      <c r="Z267">
        <v>1.9400000000000001E-3</v>
      </c>
      <c r="AA267">
        <v>1.9400000000000001E-3</v>
      </c>
      <c r="AB267">
        <v>0.64887468421115646</v>
      </c>
      <c r="AC267">
        <v>8.0707696014454537</v>
      </c>
      <c r="AD267">
        <v>257.47199999999998</v>
      </c>
      <c r="AE267">
        <v>4.4999999999999998E-2</v>
      </c>
      <c r="AF267">
        <v>726</v>
      </c>
      <c r="AG267">
        <v>1197</v>
      </c>
      <c r="AH267">
        <v>2150</v>
      </c>
      <c r="AI267">
        <v>2770</v>
      </c>
      <c r="AJ267" s="9">
        <f>(AF267-exterior_study!AF267)/exterior_study!AF267</f>
        <v>-1.0899182561307902E-2</v>
      </c>
      <c r="AK267" s="9">
        <f>(AG267-exterior_study!AG267)/exterior_study!AG267</f>
        <v>-1.0743801652892562E-2</v>
      </c>
      <c r="AL267" s="9">
        <f>(AH267-exterior_study!AH267)/exterior_study!AH267</f>
        <v>-2.2727272727272728E-2</v>
      </c>
      <c r="AM267" s="9">
        <f>(AI267-exterior_study!AI267)/exterior_study!AI267</f>
        <v>-1.3883944464222144E-2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3.16E-3</v>
      </c>
      <c r="Q268">
        <v>2.6199999999999999E-3</v>
      </c>
      <c r="R268">
        <v>5.3899999999999998E-3</v>
      </c>
      <c r="S268">
        <v>1.9400000000000001E-3</v>
      </c>
      <c r="T268">
        <v>1.9400000000000001E-3</v>
      </c>
      <c r="U268">
        <v>1.9400000000000001E-3</v>
      </c>
      <c r="V268">
        <v>2.4299999999999999E-3</v>
      </c>
      <c r="W268">
        <v>4.3299999999999996E-3</v>
      </c>
      <c r="X268">
        <v>4.3299999999999996E-3</v>
      </c>
      <c r="Y268">
        <v>1.9400000000000001E-3</v>
      </c>
      <c r="Z268">
        <v>1.9400000000000001E-3</v>
      </c>
      <c r="AA268">
        <v>1.9400000000000001E-3</v>
      </c>
      <c r="AB268">
        <v>0.64887468421115646</v>
      </c>
      <c r="AC268">
        <v>8.0707696014454537</v>
      </c>
      <c r="AD268">
        <v>257.47199999999998</v>
      </c>
      <c r="AE268">
        <v>0.05</v>
      </c>
      <c r="AF268">
        <v>676</v>
      </c>
      <c r="AG268">
        <v>1128</v>
      </c>
      <c r="AH268">
        <v>1967</v>
      </c>
      <c r="AI268">
        <v>2496</v>
      </c>
      <c r="AJ268" s="9">
        <f>(AF268-exterior_study!AF268)/exterior_study!AF268</f>
        <v>-1.1695906432748537E-2</v>
      </c>
      <c r="AK268" s="9">
        <f>(AG268-exterior_study!AG268)/exterior_study!AG268</f>
        <v>-9.6575943810359964E-3</v>
      </c>
      <c r="AL268" s="9">
        <f>(AH268-exterior_study!AH268)/exterior_study!AH268</f>
        <v>-2.1393034825870648E-2</v>
      </c>
      <c r="AM268" s="9">
        <f>(AI268-exterior_study!AI268)/exterior_study!AI268</f>
        <v>-1.3048635824436536E-2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3.16E-3</v>
      </c>
      <c r="Q269">
        <v>2.6199999999999999E-3</v>
      </c>
      <c r="R269">
        <v>5.3899999999999998E-3</v>
      </c>
      <c r="S269">
        <v>1.9400000000000001E-3</v>
      </c>
      <c r="T269">
        <v>1.9400000000000001E-3</v>
      </c>
      <c r="U269">
        <v>1.9400000000000001E-3</v>
      </c>
      <c r="V269">
        <v>2.4299999999999999E-3</v>
      </c>
      <c r="W269">
        <v>4.3299999999999996E-3</v>
      </c>
      <c r="X269">
        <v>4.3299999999999996E-3</v>
      </c>
      <c r="Y269">
        <v>1.9400000000000001E-3</v>
      </c>
      <c r="Z269">
        <v>1.9400000000000001E-3</v>
      </c>
      <c r="AA269">
        <v>1.9400000000000001E-3</v>
      </c>
      <c r="AB269">
        <v>0.64887468421115646</v>
      </c>
      <c r="AC269">
        <v>8.0707696014454537</v>
      </c>
      <c r="AD269">
        <v>257.47199999999998</v>
      </c>
      <c r="AE269">
        <v>5.5E-2</v>
      </c>
      <c r="AF269">
        <v>632</v>
      </c>
      <c r="AG269">
        <v>1064</v>
      </c>
      <c r="AH269">
        <v>1813</v>
      </c>
      <c r="AI269">
        <v>2271</v>
      </c>
      <c r="AJ269" s="9">
        <f>(AF269-exterior_study!AF269)/exterior_study!AF269</f>
        <v>-1.0954616588419406E-2</v>
      </c>
      <c r="AK269" s="9">
        <f>(AG269-exterior_study!AG269)/exterior_study!AG269</f>
        <v>-1.0232558139534883E-2</v>
      </c>
      <c r="AL269" s="9">
        <f>(AH269-exterior_study!AH269)/exterior_study!AH269</f>
        <v>-2.0529443544030253E-2</v>
      </c>
      <c r="AM269" s="9">
        <f>(AI269-exterior_study!AI269)/exterior_study!AI269</f>
        <v>-1.2179208351457155E-2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3.16E-3</v>
      </c>
      <c r="Q270">
        <v>2.6199999999999999E-3</v>
      </c>
      <c r="R270">
        <v>5.3899999999999998E-3</v>
      </c>
      <c r="S270">
        <v>1.9400000000000001E-3</v>
      </c>
      <c r="T270">
        <v>1.9400000000000001E-3</v>
      </c>
      <c r="U270">
        <v>1.9400000000000001E-3</v>
      </c>
      <c r="V270">
        <v>2.4299999999999999E-3</v>
      </c>
      <c r="W270">
        <v>4.3299999999999996E-3</v>
      </c>
      <c r="X270">
        <v>4.3299999999999996E-3</v>
      </c>
      <c r="Y270">
        <v>1.9400000000000001E-3</v>
      </c>
      <c r="Z270">
        <v>1.9400000000000001E-3</v>
      </c>
      <c r="AA270">
        <v>1.9400000000000001E-3</v>
      </c>
      <c r="AB270">
        <v>0.64887468421115646</v>
      </c>
      <c r="AC270">
        <v>8.0707696014454537</v>
      </c>
      <c r="AD270">
        <v>257.47199999999998</v>
      </c>
      <c r="AE270">
        <v>0.06</v>
      </c>
      <c r="AF270">
        <v>592</v>
      </c>
      <c r="AG270">
        <v>1006</v>
      </c>
      <c r="AH270">
        <v>1681</v>
      </c>
      <c r="AI270">
        <v>2084</v>
      </c>
      <c r="AJ270" s="9">
        <f>(AF270-exterior_study!AF270)/exterior_study!AF270</f>
        <v>-1.1686143572621035E-2</v>
      </c>
      <c r="AK270" s="9">
        <f>(AG270-exterior_study!AG270)/exterior_study!AG270</f>
        <v>-1.0816125860373648E-2</v>
      </c>
      <c r="AL270" s="9">
        <f>(AH270-exterior_study!AH270)/exterior_study!AH270</f>
        <v>-1.9825072886297375E-2</v>
      </c>
      <c r="AM270" s="9">
        <f>(AI270-exterior_study!AI270)/exterior_study!AI270</f>
        <v>-1.1385199240986717E-2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3.16E-3</v>
      </c>
      <c r="Q271">
        <v>2.6199999999999999E-3</v>
      </c>
      <c r="R271">
        <v>5.3899999999999998E-3</v>
      </c>
      <c r="S271">
        <v>1.9400000000000001E-3</v>
      </c>
      <c r="T271">
        <v>1.9400000000000001E-3</v>
      </c>
      <c r="U271">
        <v>1.9400000000000001E-3</v>
      </c>
      <c r="V271">
        <v>2.4299999999999999E-3</v>
      </c>
      <c r="W271">
        <v>4.3299999999999996E-3</v>
      </c>
      <c r="X271">
        <v>4.3299999999999996E-3</v>
      </c>
      <c r="Y271">
        <v>1.9400000000000001E-3</v>
      </c>
      <c r="Z271">
        <v>1.9400000000000001E-3</v>
      </c>
      <c r="AA271">
        <v>1.9400000000000001E-3</v>
      </c>
      <c r="AB271">
        <v>0.64887468421115646</v>
      </c>
      <c r="AC271">
        <v>8.0707696014454537</v>
      </c>
      <c r="AD271">
        <v>257.47199999999998</v>
      </c>
      <c r="AE271">
        <v>6.5000000000000002E-2</v>
      </c>
      <c r="AF271">
        <v>556</v>
      </c>
      <c r="AG271">
        <v>952</v>
      </c>
      <c r="AH271">
        <v>1568</v>
      </c>
      <c r="AI271">
        <v>1924</v>
      </c>
      <c r="AJ271" s="9">
        <f>(AF271-exterior_study!AF271)/exterior_study!AF271</f>
        <v>-1.2433392539964476E-2</v>
      </c>
      <c r="AK271" s="9">
        <f>(AG271-exterior_study!AG271)/exterior_study!AG271</f>
        <v>-1.142263759086189E-2</v>
      </c>
      <c r="AL271" s="9">
        <f>(AH271-exterior_study!AH271)/exterior_study!AH271</f>
        <v>-1.8773466833541929E-2</v>
      </c>
      <c r="AM271" s="9">
        <f>(AI271-exterior_study!AI271)/exterior_study!AI271</f>
        <v>-1.0796915167095116E-2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3.16E-3</v>
      </c>
      <c r="Q272">
        <v>2.6199999999999999E-3</v>
      </c>
      <c r="R272">
        <v>5.3899999999999998E-3</v>
      </c>
      <c r="S272">
        <v>1.9400000000000001E-3</v>
      </c>
      <c r="T272">
        <v>1.9400000000000001E-3</v>
      </c>
      <c r="U272">
        <v>1.9400000000000001E-3</v>
      </c>
      <c r="V272">
        <v>2.4299999999999999E-3</v>
      </c>
      <c r="W272">
        <v>4.3299999999999996E-3</v>
      </c>
      <c r="X272">
        <v>4.3299999999999996E-3</v>
      </c>
      <c r="Y272">
        <v>1.9400000000000001E-3</v>
      </c>
      <c r="Z272">
        <v>1.9400000000000001E-3</v>
      </c>
      <c r="AA272">
        <v>1.9400000000000001E-3</v>
      </c>
      <c r="AB272">
        <v>0.64887468421115646</v>
      </c>
      <c r="AC272">
        <v>8.0707696014454537</v>
      </c>
      <c r="AD272">
        <v>257.47199999999998</v>
      </c>
      <c r="AE272">
        <v>7.0000000000000007E-2</v>
      </c>
      <c r="AF272">
        <v>524</v>
      </c>
      <c r="AG272">
        <v>903</v>
      </c>
      <c r="AH272">
        <v>1468</v>
      </c>
      <c r="AI272">
        <v>1788</v>
      </c>
      <c r="AJ272" s="9">
        <f>(AF272-exterior_study!AF272)/exterior_study!AF272</f>
        <v>-1.1320754716981131E-2</v>
      </c>
      <c r="AK272" s="9">
        <f>(AG272-exterior_study!AG272)/exterior_study!AG272</f>
        <v>-1.0952902519167579E-2</v>
      </c>
      <c r="AL272" s="9">
        <f>(AH272-exterior_study!AH272)/exterior_study!AH272</f>
        <v>-1.8060200668896322E-2</v>
      </c>
      <c r="AM272" s="9">
        <f>(AI272-exterior_study!AI272)/exterior_study!AI272</f>
        <v>-1.0514665190924184E-2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3.0300000000000001E-3</v>
      </c>
      <c r="Q273">
        <v>2.5100000000000001E-3</v>
      </c>
      <c r="R273">
        <v>5.1399999999999996E-3</v>
      </c>
      <c r="S273">
        <v>1.9300000000000001E-3</v>
      </c>
      <c r="T273">
        <v>1.9300000000000001E-3</v>
      </c>
      <c r="U273">
        <v>1.9300000000000001E-3</v>
      </c>
      <c r="V273">
        <v>2.4099999999999998E-3</v>
      </c>
      <c r="W273">
        <v>4.15E-3</v>
      </c>
      <c r="X273">
        <v>4.15E-3</v>
      </c>
      <c r="Y273">
        <v>1.9400000000000001E-3</v>
      </c>
      <c r="Z273">
        <v>1.9400000000000001E-3</v>
      </c>
      <c r="AA273">
        <v>1.9400000000000001E-3</v>
      </c>
      <c r="AB273">
        <v>0.66437530259017186</v>
      </c>
      <c r="AC273">
        <v>7.8341831099367321</v>
      </c>
      <c r="AD273">
        <v>271.87200000000001</v>
      </c>
      <c r="AE273">
        <v>0.03</v>
      </c>
      <c r="AF273">
        <v>899</v>
      </c>
      <c r="AG273">
        <v>1679</v>
      </c>
      <c r="AH273">
        <v>3179</v>
      </c>
      <c r="AI273">
        <v>4098</v>
      </c>
      <c r="AJ273" s="9">
        <f>(AF273-exterior_study!AF273)/exterior_study!AF273</f>
        <v>-9.911894273127754E-3</v>
      </c>
      <c r="AK273" s="9">
        <f>(AG273-exterior_study!AG273)/exterior_study!AG273</f>
        <v>-5.7271195957327346E-2</v>
      </c>
      <c r="AL273" s="9">
        <f>(AH273-exterior_study!AH273)/exterior_study!AH273</f>
        <v>-2.5145660840233057E-2</v>
      </c>
      <c r="AM273" s="9">
        <f>(AI273-exterior_study!AI273)/exterior_study!AI273</f>
        <v>-8.708272859216255E-3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3.0300000000000001E-3</v>
      </c>
      <c r="Q274">
        <v>2.5100000000000001E-3</v>
      </c>
      <c r="R274">
        <v>5.1399999999999996E-3</v>
      </c>
      <c r="S274">
        <v>1.9300000000000001E-3</v>
      </c>
      <c r="T274">
        <v>1.9300000000000001E-3</v>
      </c>
      <c r="U274">
        <v>1.9300000000000001E-3</v>
      </c>
      <c r="V274">
        <v>2.4099999999999998E-3</v>
      </c>
      <c r="W274">
        <v>4.15E-3</v>
      </c>
      <c r="X274">
        <v>4.15E-3</v>
      </c>
      <c r="Y274">
        <v>1.9400000000000001E-3</v>
      </c>
      <c r="Z274">
        <v>1.9400000000000001E-3</v>
      </c>
      <c r="AA274">
        <v>1.9400000000000001E-3</v>
      </c>
      <c r="AB274">
        <v>0.66437530259017186</v>
      </c>
      <c r="AC274">
        <v>7.8341831099367321</v>
      </c>
      <c r="AD274">
        <v>271.87200000000001</v>
      </c>
      <c r="AE274">
        <v>3.5000000000000003E-2</v>
      </c>
      <c r="AF274">
        <v>832</v>
      </c>
      <c r="AG274">
        <v>1540</v>
      </c>
      <c r="AH274">
        <v>2777</v>
      </c>
      <c r="AI274">
        <v>3513</v>
      </c>
      <c r="AJ274" s="9">
        <f>(AF274-exterior_study!AF274)/exterior_study!AF274</f>
        <v>-9.5238095238095247E-3</v>
      </c>
      <c r="AK274" s="9">
        <f>(AG274-exterior_study!AG274)/exterior_study!AG274</f>
        <v>-5.1724137931034482E-2</v>
      </c>
      <c r="AL274" s="9">
        <f>(AH274-exterior_study!AH274)/exterior_study!AH274</f>
        <v>-2.3558368495077357E-2</v>
      </c>
      <c r="AM274" s="9">
        <f>(AI274-exterior_study!AI274)/exterior_study!AI274</f>
        <v>-8.4674005080440304E-3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3.0300000000000001E-3</v>
      </c>
      <c r="Q275">
        <v>2.5100000000000001E-3</v>
      </c>
      <c r="R275">
        <v>5.1399999999999996E-3</v>
      </c>
      <c r="S275">
        <v>1.9300000000000001E-3</v>
      </c>
      <c r="T275">
        <v>1.9300000000000001E-3</v>
      </c>
      <c r="U275">
        <v>1.9300000000000001E-3</v>
      </c>
      <c r="V275">
        <v>2.4099999999999998E-3</v>
      </c>
      <c r="W275">
        <v>4.15E-3</v>
      </c>
      <c r="X275">
        <v>4.15E-3</v>
      </c>
      <c r="Y275">
        <v>1.9400000000000001E-3</v>
      </c>
      <c r="Z275">
        <v>1.9400000000000001E-3</v>
      </c>
      <c r="AA275">
        <v>1.9400000000000001E-3</v>
      </c>
      <c r="AB275">
        <v>0.66437530259017186</v>
      </c>
      <c r="AC275">
        <v>7.8341831099367321</v>
      </c>
      <c r="AD275">
        <v>271.87200000000001</v>
      </c>
      <c r="AE275">
        <v>0.04</v>
      </c>
      <c r="AF275">
        <v>772</v>
      </c>
      <c r="AG275">
        <v>1423</v>
      </c>
      <c r="AH275">
        <v>2470</v>
      </c>
      <c r="AI275">
        <v>3074</v>
      </c>
      <c r="AJ275" s="9">
        <f>(AF275-exterior_study!AF275)/exterior_study!AF275</f>
        <v>-1.0256410256410256E-2</v>
      </c>
      <c r="AK275" s="9">
        <f>(AG275-exterior_study!AG275)/exterior_study!AG275</f>
        <v>-4.7523427041499332E-2</v>
      </c>
      <c r="AL275" s="9">
        <f>(AH275-exterior_study!AH275)/exterior_study!AH275</f>
        <v>-2.1782178217821781E-2</v>
      </c>
      <c r="AM275" s="9">
        <f>(AI275-exterior_study!AI275)/exterior_study!AI275</f>
        <v>-8.3870967741935479E-3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3.0300000000000001E-3</v>
      </c>
      <c r="Q276">
        <v>2.5100000000000001E-3</v>
      </c>
      <c r="R276">
        <v>5.1399999999999996E-3</v>
      </c>
      <c r="S276">
        <v>1.9300000000000001E-3</v>
      </c>
      <c r="T276">
        <v>1.9300000000000001E-3</v>
      </c>
      <c r="U276">
        <v>1.9300000000000001E-3</v>
      </c>
      <c r="V276">
        <v>2.4099999999999998E-3</v>
      </c>
      <c r="W276">
        <v>4.15E-3</v>
      </c>
      <c r="X276">
        <v>4.15E-3</v>
      </c>
      <c r="Y276">
        <v>1.9400000000000001E-3</v>
      </c>
      <c r="Z276">
        <v>1.9400000000000001E-3</v>
      </c>
      <c r="AA276">
        <v>1.9400000000000001E-3</v>
      </c>
      <c r="AB276">
        <v>0.66437530259017186</v>
      </c>
      <c r="AC276">
        <v>7.8341831099367321</v>
      </c>
      <c r="AD276">
        <v>271.87200000000001</v>
      </c>
      <c r="AE276">
        <v>4.4999999999999998E-2</v>
      </c>
      <c r="AF276">
        <v>718</v>
      </c>
      <c r="AG276">
        <v>1322</v>
      </c>
      <c r="AH276">
        <v>2225</v>
      </c>
      <c r="AI276">
        <v>2732</v>
      </c>
      <c r="AJ276" s="9">
        <f>(AF276-exterior_study!AF276)/exterior_study!AF276</f>
        <v>-1.1019283746556474E-2</v>
      </c>
      <c r="AK276" s="9">
        <f>(AG276-exterior_study!AG276)/exterior_study!AG276</f>
        <v>-4.4797687861271675E-2</v>
      </c>
      <c r="AL276" s="9">
        <f>(AH276-exterior_study!AH276)/exterior_study!AH276</f>
        <v>-2.1117465904091508E-2</v>
      </c>
      <c r="AM276" s="9">
        <f>(AI276-exterior_study!AI276)/exterior_study!AI276</f>
        <v>-8.708272859216255E-3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3.0300000000000001E-3</v>
      </c>
      <c r="Q277">
        <v>2.5100000000000001E-3</v>
      </c>
      <c r="R277">
        <v>5.1399999999999996E-3</v>
      </c>
      <c r="S277">
        <v>1.9300000000000001E-3</v>
      </c>
      <c r="T277">
        <v>1.9300000000000001E-3</v>
      </c>
      <c r="U277">
        <v>1.9300000000000001E-3</v>
      </c>
      <c r="V277">
        <v>2.4099999999999998E-3</v>
      </c>
      <c r="W277">
        <v>4.15E-3</v>
      </c>
      <c r="X277">
        <v>4.15E-3</v>
      </c>
      <c r="Y277">
        <v>1.9400000000000001E-3</v>
      </c>
      <c r="Z277">
        <v>1.9400000000000001E-3</v>
      </c>
      <c r="AA277">
        <v>1.9400000000000001E-3</v>
      </c>
      <c r="AB277">
        <v>0.66437530259017186</v>
      </c>
      <c r="AC277">
        <v>7.8341831099367321</v>
      </c>
      <c r="AD277">
        <v>271.87200000000001</v>
      </c>
      <c r="AE277">
        <v>0.05</v>
      </c>
      <c r="AF277">
        <v>670</v>
      </c>
      <c r="AG277">
        <v>1234</v>
      </c>
      <c r="AH277">
        <v>2026</v>
      </c>
      <c r="AI277">
        <v>2459</v>
      </c>
      <c r="AJ277" s="9">
        <f>(AF277-exterior_study!AF277)/exterior_study!AF277</f>
        <v>-1.03397341211226E-2</v>
      </c>
      <c r="AK277" s="9">
        <f>(AG277-exterior_study!AG277)/exterior_study!AG277</f>
        <v>-4.192546583850932E-2</v>
      </c>
      <c r="AL277" s="9">
        <f>(AH277-exterior_study!AH277)/exterior_study!AH277</f>
        <v>-1.9835510401548139E-2</v>
      </c>
      <c r="AM277" s="9">
        <f>(AI277-exterior_study!AI277)/exterior_study!AI277</f>
        <v>-8.4677419354838718E-3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3.0300000000000001E-3</v>
      </c>
      <c r="Q278">
        <v>2.5100000000000001E-3</v>
      </c>
      <c r="R278">
        <v>5.1399999999999996E-3</v>
      </c>
      <c r="S278">
        <v>1.9300000000000001E-3</v>
      </c>
      <c r="T278">
        <v>1.9300000000000001E-3</v>
      </c>
      <c r="U278">
        <v>1.9300000000000001E-3</v>
      </c>
      <c r="V278">
        <v>2.4099999999999998E-3</v>
      </c>
      <c r="W278">
        <v>4.15E-3</v>
      </c>
      <c r="X278">
        <v>4.15E-3</v>
      </c>
      <c r="Y278">
        <v>1.9400000000000001E-3</v>
      </c>
      <c r="Z278">
        <v>1.9400000000000001E-3</v>
      </c>
      <c r="AA278">
        <v>1.9400000000000001E-3</v>
      </c>
      <c r="AB278">
        <v>0.66437530259017186</v>
      </c>
      <c r="AC278">
        <v>7.8341831099367321</v>
      </c>
      <c r="AD278">
        <v>271.87200000000001</v>
      </c>
      <c r="AE278">
        <v>5.5E-2</v>
      </c>
      <c r="AF278">
        <v>627</v>
      </c>
      <c r="AG278">
        <v>1156</v>
      </c>
      <c r="AH278">
        <v>1860</v>
      </c>
      <c r="AI278">
        <v>2235</v>
      </c>
      <c r="AJ278" s="9">
        <f>(AF278-exterior_study!AF278)/exterior_study!AF278</f>
        <v>-1.1041009463722398E-2</v>
      </c>
      <c r="AK278" s="9">
        <f>(AG278-exterior_study!AG278)/exterior_study!AG278</f>
        <v>-3.9867109634551492E-2</v>
      </c>
      <c r="AL278" s="9">
        <f>(AH278-exterior_study!AH278)/exterior_study!AH278</f>
        <v>-1.8987341772151899E-2</v>
      </c>
      <c r="AM278" s="9">
        <f>(AI278-exterior_study!AI278)/exterior_study!AI278</f>
        <v>-8.869179600886918E-3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3.0300000000000001E-3</v>
      </c>
      <c r="Q279">
        <v>2.5100000000000001E-3</v>
      </c>
      <c r="R279">
        <v>5.1399999999999996E-3</v>
      </c>
      <c r="S279">
        <v>1.9300000000000001E-3</v>
      </c>
      <c r="T279">
        <v>1.9300000000000001E-3</v>
      </c>
      <c r="U279">
        <v>1.9300000000000001E-3</v>
      </c>
      <c r="V279">
        <v>2.4099999999999998E-3</v>
      </c>
      <c r="W279">
        <v>4.15E-3</v>
      </c>
      <c r="X279">
        <v>4.15E-3</v>
      </c>
      <c r="Y279">
        <v>1.9400000000000001E-3</v>
      </c>
      <c r="Z279">
        <v>1.9400000000000001E-3</v>
      </c>
      <c r="AA279">
        <v>1.9400000000000001E-3</v>
      </c>
      <c r="AB279">
        <v>0.66437530259017186</v>
      </c>
      <c r="AC279">
        <v>7.8341831099367321</v>
      </c>
      <c r="AD279">
        <v>271.87200000000001</v>
      </c>
      <c r="AE279">
        <v>0.06</v>
      </c>
      <c r="AF279">
        <v>588</v>
      </c>
      <c r="AG279">
        <v>1087</v>
      </c>
      <c r="AH279">
        <v>1720</v>
      </c>
      <c r="AI279">
        <v>2049</v>
      </c>
      <c r="AJ279" s="9">
        <f>(AF279-exterior_study!AF279)/exterior_study!AF279</f>
        <v>-1.1764705882352941E-2</v>
      </c>
      <c r="AK279" s="9">
        <f>(AG279-exterior_study!AG279)/exterior_study!AG279</f>
        <v>-3.8053097345132743E-2</v>
      </c>
      <c r="AL279" s="9">
        <f>(AH279-exterior_study!AH279)/exterior_study!AH279</f>
        <v>-1.770416904625928E-2</v>
      </c>
      <c r="AM279" s="9">
        <f>(AI279-exterior_study!AI279)/exterior_study!AI279</f>
        <v>-8.708272859216255E-3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3.0300000000000001E-3</v>
      </c>
      <c r="Q280">
        <v>2.5100000000000001E-3</v>
      </c>
      <c r="R280">
        <v>5.1399999999999996E-3</v>
      </c>
      <c r="S280">
        <v>1.9300000000000001E-3</v>
      </c>
      <c r="T280">
        <v>1.9300000000000001E-3</v>
      </c>
      <c r="U280">
        <v>1.9300000000000001E-3</v>
      </c>
      <c r="V280">
        <v>2.4099999999999998E-3</v>
      </c>
      <c r="W280">
        <v>4.15E-3</v>
      </c>
      <c r="X280">
        <v>4.15E-3</v>
      </c>
      <c r="Y280">
        <v>1.9400000000000001E-3</v>
      </c>
      <c r="Z280">
        <v>1.9400000000000001E-3</v>
      </c>
      <c r="AA280">
        <v>1.9400000000000001E-3</v>
      </c>
      <c r="AB280">
        <v>0.66437530259017186</v>
      </c>
      <c r="AC280">
        <v>7.8341831099367321</v>
      </c>
      <c r="AD280">
        <v>271.87200000000001</v>
      </c>
      <c r="AE280">
        <v>6.5000000000000002E-2</v>
      </c>
      <c r="AF280">
        <v>553</v>
      </c>
      <c r="AG280">
        <v>1024</v>
      </c>
      <c r="AH280">
        <v>1599</v>
      </c>
      <c r="AI280">
        <v>1891</v>
      </c>
      <c r="AJ280" s="9">
        <f>(AF280-exterior_study!AF280)/exterior_study!AF280</f>
        <v>-1.0733452593917709E-2</v>
      </c>
      <c r="AK280" s="9">
        <f>(AG280-exterior_study!AG280)/exterior_study!AG280</f>
        <v>-3.6688617121354655E-2</v>
      </c>
      <c r="AL280" s="9">
        <f>(AH280-exterior_study!AH280)/exterior_study!AH280</f>
        <v>-1.7209588199139522E-2</v>
      </c>
      <c r="AM280" s="9">
        <f>(AI280-exterior_study!AI280)/exterior_study!AI280</f>
        <v>-8.9098532494758902E-3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3.0300000000000001E-3</v>
      </c>
      <c r="Q281">
        <v>2.5100000000000001E-3</v>
      </c>
      <c r="R281">
        <v>5.1399999999999996E-3</v>
      </c>
      <c r="S281">
        <v>1.9300000000000001E-3</v>
      </c>
      <c r="T281">
        <v>1.9300000000000001E-3</v>
      </c>
      <c r="U281">
        <v>1.9300000000000001E-3</v>
      </c>
      <c r="V281">
        <v>2.4099999999999998E-3</v>
      </c>
      <c r="W281">
        <v>4.15E-3</v>
      </c>
      <c r="X281">
        <v>4.15E-3</v>
      </c>
      <c r="Y281">
        <v>1.9400000000000001E-3</v>
      </c>
      <c r="Z281">
        <v>1.9400000000000001E-3</v>
      </c>
      <c r="AA281">
        <v>1.9400000000000001E-3</v>
      </c>
      <c r="AB281">
        <v>0.66437530259017186</v>
      </c>
      <c r="AC281">
        <v>7.8341831099367321</v>
      </c>
      <c r="AD281">
        <v>271.87200000000001</v>
      </c>
      <c r="AE281">
        <v>7.0000000000000007E-2</v>
      </c>
      <c r="AF281">
        <v>521</v>
      </c>
      <c r="AG281">
        <v>968</v>
      </c>
      <c r="AH281">
        <v>1494</v>
      </c>
      <c r="AI281">
        <v>1756</v>
      </c>
      <c r="AJ281" s="9">
        <f>(AF281-exterior_study!AF281)/exterior_study!AF281</f>
        <v>-1.1385199240986717E-2</v>
      </c>
      <c r="AK281" s="9">
        <f>(AG281-exterior_study!AG281)/exterior_study!AG281</f>
        <v>-3.5856573705179286E-2</v>
      </c>
      <c r="AL281" s="9">
        <f>(AH281-exterior_study!AH281)/exterior_study!AH281</f>
        <v>-1.7105263157894738E-2</v>
      </c>
      <c r="AM281" s="9">
        <f>(AI281-exterior_study!AI281)/exterior_study!AI281</f>
        <v>-9.0293453724604959E-3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2.99E-3</v>
      </c>
      <c r="Q282">
        <v>2.49E-3</v>
      </c>
      <c r="R282">
        <v>5.0899999999999999E-3</v>
      </c>
      <c r="S282">
        <v>1.9300000000000001E-3</v>
      </c>
      <c r="T282">
        <v>1.9300000000000001E-3</v>
      </c>
      <c r="U282">
        <v>1.9300000000000001E-3</v>
      </c>
      <c r="V282">
        <v>2.4099999999999998E-3</v>
      </c>
      <c r="W282">
        <v>4.1000000000000003E-3</v>
      </c>
      <c r="X282">
        <v>4.1000000000000003E-3</v>
      </c>
      <c r="Y282">
        <v>1.9400000000000001E-3</v>
      </c>
      <c r="Z282">
        <v>1.9400000000000001E-3</v>
      </c>
      <c r="AA282">
        <v>1.9400000000000001E-3</v>
      </c>
      <c r="AB282">
        <v>0.67052607822964572</v>
      </c>
      <c r="AC282">
        <v>8.6988232930180374</v>
      </c>
      <c r="AD282">
        <v>271.87200000000001</v>
      </c>
      <c r="AE282">
        <v>0.03</v>
      </c>
      <c r="AF282">
        <v>784</v>
      </c>
      <c r="AG282">
        <v>1254</v>
      </c>
      <c r="AH282">
        <v>1984</v>
      </c>
      <c r="AI282">
        <v>3211</v>
      </c>
      <c r="AJ282" s="9">
        <f>(AF282-exterior_study!AF282)/exterior_study!AF282</f>
        <v>-1.1349306431273645E-2</v>
      </c>
      <c r="AK282" s="9">
        <f>(AG282-exterior_study!AG282)/exterior_study!AG282</f>
        <v>-9.4786729857819912E-3</v>
      </c>
      <c r="AL282" s="9">
        <f>(AH282-exterior_study!AH282)/exterior_study!AH282</f>
        <v>-4.6153846153846156E-2</v>
      </c>
      <c r="AM282" s="9">
        <f>(AI282-exterior_study!AI282)/exterior_study!AI282</f>
        <v>-2.4012158054711245E-2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2.99E-3</v>
      </c>
      <c r="Q283">
        <v>2.49E-3</v>
      </c>
      <c r="R283">
        <v>5.0899999999999999E-3</v>
      </c>
      <c r="S283">
        <v>1.9300000000000001E-3</v>
      </c>
      <c r="T283">
        <v>1.9300000000000001E-3</v>
      </c>
      <c r="U283">
        <v>1.9300000000000001E-3</v>
      </c>
      <c r="V283">
        <v>2.4099999999999998E-3</v>
      </c>
      <c r="W283">
        <v>4.1000000000000003E-3</v>
      </c>
      <c r="X283">
        <v>4.1000000000000003E-3</v>
      </c>
      <c r="Y283">
        <v>1.9400000000000001E-3</v>
      </c>
      <c r="Z283">
        <v>1.9400000000000001E-3</v>
      </c>
      <c r="AA283">
        <v>1.9400000000000001E-3</v>
      </c>
      <c r="AB283">
        <v>0.67052607822964572</v>
      </c>
      <c r="AC283">
        <v>8.6988232930180374</v>
      </c>
      <c r="AD283">
        <v>271.87200000000001</v>
      </c>
      <c r="AE283">
        <v>3.5000000000000003E-2</v>
      </c>
      <c r="AF283">
        <v>721</v>
      </c>
      <c r="AG283">
        <v>1169</v>
      </c>
      <c r="AH283">
        <v>1808</v>
      </c>
      <c r="AI283">
        <v>2802</v>
      </c>
      <c r="AJ283" s="9">
        <f>(AF283-exterior_study!AF283)/exterior_study!AF283</f>
        <v>-1.0973936899862825E-2</v>
      </c>
      <c r="AK283" s="9">
        <f>(AG283-exterior_study!AG283)/exterior_study!AG283</f>
        <v>-1.0160880609652836E-2</v>
      </c>
      <c r="AL283" s="9">
        <f>(AH283-exterior_study!AH283)/exterior_study!AH283</f>
        <v>-4.1357370095440084E-2</v>
      </c>
      <c r="AM283" s="9">
        <f>(AI283-exterior_study!AI283)/exterior_study!AI283</f>
        <v>-2.1989528795811519E-2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2.99E-3</v>
      </c>
      <c r="Q284">
        <v>2.49E-3</v>
      </c>
      <c r="R284">
        <v>5.0899999999999999E-3</v>
      </c>
      <c r="S284">
        <v>1.9300000000000001E-3</v>
      </c>
      <c r="T284">
        <v>1.9300000000000001E-3</v>
      </c>
      <c r="U284">
        <v>1.9300000000000001E-3</v>
      </c>
      <c r="V284">
        <v>2.4099999999999998E-3</v>
      </c>
      <c r="W284">
        <v>4.1000000000000003E-3</v>
      </c>
      <c r="X284">
        <v>4.1000000000000003E-3</v>
      </c>
      <c r="Y284">
        <v>1.9400000000000001E-3</v>
      </c>
      <c r="Z284">
        <v>1.9400000000000001E-3</v>
      </c>
      <c r="AA284">
        <v>1.9400000000000001E-3</v>
      </c>
      <c r="AB284">
        <v>0.67052607822964572</v>
      </c>
      <c r="AC284">
        <v>8.6988232930180374</v>
      </c>
      <c r="AD284">
        <v>271.87200000000001</v>
      </c>
      <c r="AE284">
        <v>0.04</v>
      </c>
      <c r="AF284">
        <v>665</v>
      </c>
      <c r="AG284">
        <v>1093</v>
      </c>
      <c r="AH284">
        <v>1663</v>
      </c>
      <c r="AI284">
        <v>2490</v>
      </c>
      <c r="AJ284" s="9">
        <f>(AF284-exterior_study!AF284)/exterior_study!AF284</f>
        <v>-1.188707280832095E-2</v>
      </c>
      <c r="AK284" s="9">
        <f>(AG284-exterior_study!AG284)/exterior_study!AG284</f>
        <v>-1.085972850678733E-2</v>
      </c>
      <c r="AL284" s="9">
        <f>(AH284-exterior_study!AH284)/exterior_study!AH284</f>
        <v>-3.7615740740740741E-2</v>
      </c>
      <c r="AM284" s="9">
        <f>(AI284-exterior_study!AI284)/exterior_study!AI284</f>
        <v>-2.0070838252656435E-2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2.99E-3</v>
      </c>
      <c r="Q285">
        <v>2.49E-3</v>
      </c>
      <c r="R285">
        <v>5.0899999999999999E-3</v>
      </c>
      <c r="S285">
        <v>1.9300000000000001E-3</v>
      </c>
      <c r="T285">
        <v>1.9300000000000001E-3</v>
      </c>
      <c r="U285">
        <v>1.9300000000000001E-3</v>
      </c>
      <c r="V285">
        <v>2.4099999999999998E-3</v>
      </c>
      <c r="W285">
        <v>4.1000000000000003E-3</v>
      </c>
      <c r="X285">
        <v>4.1000000000000003E-3</v>
      </c>
      <c r="Y285">
        <v>1.9400000000000001E-3</v>
      </c>
      <c r="Z285">
        <v>1.9400000000000001E-3</v>
      </c>
      <c r="AA285">
        <v>1.9400000000000001E-3</v>
      </c>
      <c r="AB285">
        <v>0.67052607822964572</v>
      </c>
      <c r="AC285">
        <v>8.6988232930180374</v>
      </c>
      <c r="AD285">
        <v>271.87200000000001</v>
      </c>
      <c r="AE285">
        <v>4.4999999999999998E-2</v>
      </c>
      <c r="AF285">
        <v>616</v>
      </c>
      <c r="AG285">
        <v>1024</v>
      </c>
      <c r="AH285">
        <v>1540</v>
      </c>
      <c r="AI285">
        <v>2242</v>
      </c>
      <c r="AJ285" s="9">
        <f>(AF285-exterior_study!AF285)/exterior_study!AF285</f>
        <v>-1.1235955056179775E-2</v>
      </c>
      <c r="AK285" s="9">
        <f>(AG285-exterior_study!AG285)/exterior_study!AG285</f>
        <v>-1.0628019323671498E-2</v>
      </c>
      <c r="AL285" s="9">
        <f>(AH285-exterior_study!AH285)/exterior_study!AH285</f>
        <v>-3.4482758620689655E-2</v>
      </c>
      <c r="AM285" s="9">
        <f>(AI285-exterior_study!AI285)/exterior_study!AI285</f>
        <v>-1.8388791593695272E-2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2.99E-3</v>
      </c>
      <c r="Q286">
        <v>2.49E-3</v>
      </c>
      <c r="R286">
        <v>5.0899999999999999E-3</v>
      </c>
      <c r="S286">
        <v>1.9300000000000001E-3</v>
      </c>
      <c r="T286">
        <v>1.9300000000000001E-3</v>
      </c>
      <c r="U286">
        <v>1.9300000000000001E-3</v>
      </c>
      <c r="V286">
        <v>2.4099999999999998E-3</v>
      </c>
      <c r="W286">
        <v>4.1000000000000003E-3</v>
      </c>
      <c r="X286">
        <v>4.1000000000000003E-3</v>
      </c>
      <c r="Y286">
        <v>1.9400000000000001E-3</v>
      </c>
      <c r="Z286">
        <v>1.9400000000000001E-3</v>
      </c>
      <c r="AA286">
        <v>1.9400000000000001E-3</v>
      </c>
      <c r="AB286">
        <v>0.67052607822964572</v>
      </c>
      <c r="AC286">
        <v>8.6988232930180374</v>
      </c>
      <c r="AD286">
        <v>271.87200000000001</v>
      </c>
      <c r="AE286">
        <v>0.05</v>
      </c>
      <c r="AF286">
        <v>572</v>
      </c>
      <c r="AG286">
        <v>961</v>
      </c>
      <c r="AH286">
        <v>1434</v>
      </c>
      <c r="AI286">
        <v>2040</v>
      </c>
      <c r="AJ286" s="9">
        <f>(AF286-exterior_study!AF286)/exterior_study!AF286</f>
        <v>-1.2089810017271158E-2</v>
      </c>
      <c r="AK286" s="9">
        <f>(AG286-exterior_study!AG286)/exterior_study!AG286</f>
        <v>-1.131687242798354E-2</v>
      </c>
      <c r="AL286" s="9">
        <f>(AH286-exterior_study!AH286)/exterior_study!AH286</f>
        <v>-3.2388663967611336E-2</v>
      </c>
      <c r="AM286" s="9">
        <f>(AI286-exterior_study!AI286)/exterior_study!AI286</f>
        <v>-1.7341040462427744E-2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2.99E-3</v>
      </c>
      <c r="Q287">
        <v>2.49E-3</v>
      </c>
      <c r="R287">
        <v>5.0899999999999999E-3</v>
      </c>
      <c r="S287">
        <v>1.9300000000000001E-3</v>
      </c>
      <c r="T287">
        <v>1.9300000000000001E-3</v>
      </c>
      <c r="U287">
        <v>1.9300000000000001E-3</v>
      </c>
      <c r="V287">
        <v>2.4099999999999998E-3</v>
      </c>
      <c r="W287">
        <v>4.1000000000000003E-3</v>
      </c>
      <c r="X287">
        <v>4.1000000000000003E-3</v>
      </c>
      <c r="Y287">
        <v>1.9400000000000001E-3</v>
      </c>
      <c r="Z287">
        <v>1.9400000000000001E-3</v>
      </c>
      <c r="AA287">
        <v>1.9400000000000001E-3</v>
      </c>
      <c r="AB287">
        <v>0.67052607822964572</v>
      </c>
      <c r="AC287">
        <v>8.6988232930180374</v>
      </c>
      <c r="AD287">
        <v>271.87200000000001</v>
      </c>
      <c r="AE287">
        <v>5.5E-2</v>
      </c>
      <c r="AF287">
        <v>533</v>
      </c>
      <c r="AG287">
        <v>904</v>
      </c>
      <c r="AH287">
        <v>1341</v>
      </c>
      <c r="AI287">
        <v>1872</v>
      </c>
      <c r="AJ287" s="9">
        <f>(AF287-exterior_study!AF287)/exterior_study!AF287</f>
        <v>-1.1131725417439703E-2</v>
      </c>
      <c r="AK287" s="9">
        <f>(AG287-exterior_study!AG287)/exterior_study!AG287</f>
        <v>-1.2021857923497269E-2</v>
      </c>
      <c r="AL287" s="9">
        <f>(AH287-exterior_study!AH287)/exterior_study!AH287</f>
        <v>-3.0368763557483729E-2</v>
      </c>
      <c r="AM287" s="9">
        <f>(AI287-exterior_study!AI287)/exterior_study!AI287</f>
        <v>-1.6290068313189701E-2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2.99E-3</v>
      </c>
      <c r="Q288">
        <v>2.49E-3</v>
      </c>
      <c r="R288">
        <v>5.0899999999999999E-3</v>
      </c>
      <c r="S288">
        <v>1.9300000000000001E-3</v>
      </c>
      <c r="T288">
        <v>1.9300000000000001E-3</v>
      </c>
      <c r="U288">
        <v>1.9300000000000001E-3</v>
      </c>
      <c r="V288">
        <v>2.4099999999999998E-3</v>
      </c>
      <c r="W288">
        <v>4.1000000000000003E-3</v>
      </c>
      <c r="X288">
        <v>4.1000000000000003E-3</v>
      </c>
      <c r="Y288">
        <v>1.9400000000000001E-3</v>
      </c>
      <c r="Z288">
        <v>1.9400000000000001E-3</v>
      </c>
      <c r="AA288">
        <v>1.9400000000000001E-3</v>
      </c>
      <c r="AB288">
        <v>0.67052607822964572</v>
      </c>
      <c r="AC288">
        <v>8.6988232930180374</v>
      </c>
      <c r="AD288">
        <v>271.87200000000001</v>
      </c>
      <c r="AE288">
        <v>0.06</v>
      </c>
      <c r="AF288">
        <v>498</v>
      </c>
      <c r="AG288">
        <v>852</v>
      </c>
      <c r="AH288">
        <v>1259</v>
      </c>
      <c r="AI288">
        <v>1730</v>
      </c>
      <c r="AJ288" s="9">
        <f>(AF288-exterior_study!AF288)/exterior_study!AF288</f>
        <v>-1.1904761904761904E-2</v>
      </c>
      <c r="AK288" s="9">
        <f>(AG288-exterior_study!AG288)/exterior_study!AG288</f>
        <v>-1.1600928074245939E-2</v>
      </c>
      <c r="AL288" s="9">
        <f>(AH288-exterior_study!AH288)/exterior_study!AH288</f>
        <v>-2.8549382716049381E-2</v>
      </c>
      <c r="AM288" s="9">
        <f>(AI288-exterior_study!AI288)/exterior_study!AI288</f>
        <v>-1.5367103016505406E-2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2.99E-3</v>
      </c>
      <c r="Q289">
        <v>2.49E-3</v>
      </c>
      <c r="R289">
        <v>5.0899999999999999E-3</v>
      </c>
      <c r="S289">
        <v>1.9300000000000001E-3</v>
      </c>
      <c r="T289">
        <v>1.9300000000000001E-3</v>
      </c>
      <c r="U289">
        <v>1.9300000000000001E-3</v>
      </c>
      <c r="V289">
        <v>2.4099999999999998E-3</v>
      </c>
      <c r="W289">
        <v>4.1000000000000003E-3</v>
      </c>
      <c r="X289">
        <v>4.1000000000000003E-3</v>
      </c>
      <c r="Y289">
        <v>1.9400000000000001E-3</v>
      </c>
      <c r="Z289">
        <v>1.9400000000000001E-3</v>
      </c>
      <c r="AA289">
        <v>1.9400000000000001E-3</v>
      </c>
      <c r="AB289">
        <v>0.67052607822964572</v>
      </c>
      <c r="AC289">
        <v>8.6988232930180374</v>
      </c>
      <c r="AD289">
        <v>271.87200000000001</v>
      </c>
      <c r="AE289">
        <v>6.5000000000000002E-2</v>
      </c>
      <c r="AF289">
        <v>467</v>
      </c>
      <c r="AG289">
        <v>805</v>
      </c>
      <c r="AH289">
        <v>1186</v>
      </c>
      <c r="AI289">
        <v>1608</v>
      </c>
      <c r="AJ289" s="9">
        <f>(AF289-exterior_study!AF289)/exterior_study!AF289</f>
        <v>-1.2684989429175475E-2</v>
      </c>
      <c r="AK289" s="9">
        <f>(AG289-exterior_study!AG289)/exterior_study!AG289</f>
        <v>-1.2269938650306749E-2</v>
      </c>
      <c r="AL289" s="9">
        <f>(AH289-exterior_study!AH289)/exterior_study!AH289</f>
        <v>-2.7071369975389663E-2</v>
      </c>
      <c r="AM289" s="9">
        <f>(AI289-exterior_study!AI289)/exterior_study!AI289</f>
        <v>-1.4705882352941176E-2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2.99E-3</v>
      </c>
      <c r="Q290">
        <v>2.49E-3</v>
      </c>
      <c r="R290">
        <v>5.0899999999999999E-3</v>
      </c>
      <c r="S290">
        <v>1.9300000000000001E-3</v>
      </c>
      <c r="T290">
        <v>1.9300000000000001E-3</v>
      </c>
      <c r="U290">
        <v>1.9300000000000001E-3</v>
      </c>
      <c r="V290">
        <v>2.4099999999999998E-3</v>
      </c>
      <c r="W290">
        <v>4.1000000000000003E-3</v>
      </c>
      <c r="X290">
        <v>4.1000000000000003E-3</v>
      </c>
      <c r="Y290">
        <v>1.9400000000000001E-3</v>
      </c>
      <c r="Z290">
        <v>1.9400000000000001E-3</v>
      </c>
      <c r="AA290">
        <v>1.9400000000000001E-3</v>
      </c>
      <c r="AB290">
        <v>0.67052607822964572</v>
      </c>
      <c r="AC290">
        <v>8.6988232930180374</v>
      </c>
      <c r="AD290">
        <v>271.87200000000001</v>
      </c>
      <c r="AE290">
        <v>7.0000000000000007E-2</v>
      </c>
      <c r="AF290">
        <v>438</v>
      </c>
      <c r="AG290">
        <v>761</v>
      </c>
      <c r="AH290">
        <v>1119</v>
      </c>
      <c r="AI290">
        <v>1502</v>
      </c>
      <c r="AJ290" s="9">
        <f>(AF290-exterior_study!AF290)/exterior_study!AF290</f>
        <v>-1.3513513513513514E-2</v>
      </c>
      <c r="AK290" s="9">
        <f>(AG290-exterior_study!AG290)/exterior_study!AG290</f>
        <v>-1.2970168612191959E-2</v>
      </c>
      <c r="AL290" s="9">
        <f>(AH290-exterior_study!AH290)/exterior_study!AH290</f>
        <v>-2.6109660574412531E-2</v>
      </c>
      <c r="AM290" s="9">
        <f>(AI290-exterior_study!AI290)/exterior_study!AI290</f>
        <v>-1.3788575180564675E-2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2.96E-3</v>
      </c>
      <c r="Q291">
        <v>2.4599999999999999E-3</v>
      </c>
      <c r="R291">
        <v>5.0400000000000002E-3</v>
      </c>
      <c r="S291">
        <v>1.9300000000000001E-3</v>
      </c>
      <c r="T291">
        <v>1.9300000000000001E-3</v>
      </c>
      <c r="U291">
        <v>1.9300000000000001E-3</v>
      </c>
      <c r="V291">
        <v>2.4099999999999998E-3</v>
      </c>
      <c r="W291">
        <v>4.0600000000000002E-3</v>
      </c>
      <c r="X291">
        <v>4.0600000000000002E-3</v>
      </c>
      <c r="Y291">
        <v>1.9400000000000001E-3</v>
      </c>
      <c r="Z291">
        <v>1.9400000000000001E-3</v>
      </c>
      <c r="AA291">
        <v>1.9400000000000001E-3</v>
      </c>
      <c r="AB291">
        <v>0.67852845356249492</v>
      </c>
      <c r="AC291">
        <v>8.7505772724636941</v>
      </c>
      <c r="AD291">
        <v>271.87200000000001</v>
      </c>
      <c r="AE291">
        <v>0.03</v>
      </c>
      <c r="AF291">
        <v>778</v>
      </c>
      <c r="AG291">
        <v>1245</v>
      </c>
      <c r="AH291">
        <v>1915</v>
      </c>
      <c r="AI291">
        <v>3155</v>
      </c>
      <c r="AJ291" s="9">
        <f>(AF291-exterior_study!AF291)/exterior_study!AF291</f>
        <v>-1.1435832274459974E-2</v>
      </c>
      <c r="AK291" s="9">
        <f>(AG291-exterior_study!AG291)/exterior_study!AG291</f>
        <v>-9.5465393794749408E-3</v>
      </c>
      <c r="AL291" s="9">
        <f>(AH291-exterior_study!AH291)/exterior_study!AH291</f>
        <v>-4.8210735586481111E-2</v>
      </c>
      <c r="AM291" s="9">
        <f>(AI291-exterior_study!AI291)/exterior_study!AI291</f>
        <v>-2.442795299938157E-2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2.96E-3</v>
      </c>
      <c r="Q292">
        <v>2.4599999999999999E-3</v>
      </c>
      <c r="R292">
        <v>5.0400000000000002E-3</v>
      </c>
      <c r="S292">
        <v>1.9300000000000001E-3</v>
      </c>
      <c r="T292">
        <v>1.9300000000000001E-3</v>
      </c>
      <c r="U292">
        <v>1.9300000000000001E-3</v>
      </c>
      <c r="V292">
        <v>2.4099999999999998E-3</v>
      </c>
      <c r="W292">
        <v>4.0600000000000002E-3</v>
      </c>
      <c r="X292">
        <v>4.0600000000000002E-3</v>
      </c>
      <c r="Y292">
        <v>1.9400000000000001E-3</v>
      </c>
      <c r="Z292">
        <v>1.9400000000000001E-3</v>
      </c>
      <c r="AA292">
        <v>1.9400000000000001E-3</v>
      </c>
      <c r="AB292">
        <v>0.67852845356249492</v>
      </c>
      <c r="AC292">
        <v>8.7505772724636941</v>
      </c>
      <c r="AD292">
        <v>271.87200000000001</v>
      </c>
      <c r="AE292">
        <v>3.5000000000000003E-2</v>
      </c>
      <c r="AF292">
        <v>715</v>
      </c>
      <c r="AG292">
        <v>1161</v>
      </c>
      <c r="AH292">
        <v>1752</v>
      </c>
      <c r="AI292">
        <v>2758</v>
      </c>
      <c r="AJ292" s="9">
        <f>(AF292-exterior_study!AF292)/exterior_study!AF292</f>
        <v>-1.1065006915629323E-2</v>
      </c>
      <c r="AK292" s="9">
        <f>(AG292-exterior_study!AG292)/exterior_study!AG292</f>
        <v>-1.0230179028132993E-2</v>
      </c>
      <c r="AL292" s="9">
        <f>(AH292-exterior_study!AH292)/exterior_study!AH292</f>
        <v>-4.2622950819672129E-2</v>
      </c>
      <c r="AM292" s="9">
        <f>(AI292-exterior_study!AI292)/exterior_study!AI292</f>
        <v>-2.198581560283688E-2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2.96E-3</v>
      </c>
      <c r="Q293">
        <v>2.4599999999999999E-3</v>
      </c>
      <c r="R293">
        <v>5.0400000000000002E-3</v>
      </c>
      <c r="S293">
        <v>1.9300000000000001E-3</v>
      </c>
      <c r="T293">
        <v>1.9300000000000001E-3</v>
      </c>
      <c r="U293">
        <v>1.9300000000000001E-3</v>
      </c>
      <c r="V293">
        <v>2.4099999999999998E-3</v>
      </c>
      <c r="W293">
        <v>4.0600000000000002E-3</v>
      </c>
      <c r="X293">
        <v>4.0600000000000002E-3</v>
      </c>
      <c r="Y293">
        <v>1.9400000000000001E-3</v>
      </c>
      <c r="Z293">
        <v>1.9400000000000001E-3</v>
      </c>
      <c r="AA293">
        <v>1.9400000000000001E-3</v>
      </c>
      <c r="AB293">
        <v>0.67852845356249492</v>
      </c>
      <c r="AC293">
        <v>8.7505772724636941</v>
      </c>
      <c r="AD293">
        <v>271.87200000000001</v>
      </c>
      <c r="AE293">
        <v>0.04</v>
      </c>
      <c r="AF293">
        <v>660</v>
      </c>
      <c r="AG293">
        <v>1084</v>
      </c>
      <c r="AH293">
        <v>1617</v>
      </c>
      <c r="AI293">
        <v>2453</v>
      </c>
      <c r="AJ293" s="9">
        <f>(AF293-exterior_study!AF293)/exterior_study!AF293</f>
        <v>-1.0494752623688156E-2</v>
      </c>
      <c r="AK293" s="9">
        <f>(AG293-exterior_study!AG293)/exterior_study!AG293</f>
        <v>-1.0948905109489052E-2</v>
      </c>
      <c r="AL293" s="9">
        <f>(AH293-exterior_study!AH293)/exterior_study!AH293</f>
        <v>-3.8644470868014272E-2</v>
      </c>
      <c r="AM293" s="9">
        <f>(AI293-exterior_study!AI293)/exterior_study!AI293</f>
        <v>-2.0367412140575081E-2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2.96E-3</v>
      </c>
      <c r="Q294">
        <v>2.4599999999999999E-3</v>
      </c>
      <c r="R294">
        <v>5.0400000000000002E-3</v>
      </c>
      <c r="S294">
        <v>1.9300000000000001E-3</v>
      </c>
      <c r="T294">
        <v>1.9300000000000001E-3</v>
      </c>
      <c r="U294">
        <v>1.9300000000000001E-3</v>
      </c>
      <c r="V294">
        <v>2.4099999999999998E-3</v>
      </c>
      <c r="W294">
        <v>4.0600000000000002E-3</v>
      </c>
      <c r="X294">
        <v>4.0600000000000002E-3</v>
      </c>
      <c r="Y294">
        <v>1.9400000000000001E-3</v>
      </c>
      <c r="Z294">
        <v>1.9400000000000001E-3</v>
      </c>
      <c r="AA294">
        <v>1.9400000000000001E-3</v>
      </c>
      <c r="AB294">
        <v>0.67852845356249492</v>
      </c>
      <c r="AC294">
        <v>8.7505772724636941</v>
      </c>
      <c r="AD294">
        <v>271.87200000000001</v>
      </c>
      <c r="AE294">
        <v>4.4999999999999998E-2</v>
      </c>
      <c r="AF294">
        <v>610</v>
      </c>
      <c r="AG294">
        <v>1015</v>
      </c>
      <c r="AH294">
        <v>1501</v>
      </c>
      <c r="AI294">
        <v>2212</v>
      </c>
      <c r="AJ294" s="9">
        <f>(AF294-exterior_study!AF294)/exterior_study!AF294</f>
        <v>-1.2944983818770227E-2</v>
      </c>
      <c r="AK294" s="9">
        <f>(AG294-exterior_study!AG294)/exterior_study!AG294</f>
        <v>-1.1684518013631937E-2</v>
      </c>
      <c r="AL294" s="9">
        <f>(AH294-exterior_study!AH294)/exterior_study!AH294</f>
        <v>-3.5347043701799488E-2</v>
      </c>
      <c r="AM294" s="9">
        <f>(AI294-exterior_study!AI294)/exterior_study!AI294</f>
        <v>-1.8633540372670808E-2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2.96E-3</v>
      </c>
      <c r="Q295">
        <v>2.4599999999999999E-3</v>
      </c>
      <c r="R295">
        <v>5.0400000000000002E-3</v>
      </c>
      <c r="S295">
        <v>1.9300000000000001E-3</v>
      </c>
      <c r="T295">
        <v>1.9300000000000001E-3</v>
      </c>
      <c r="U295">
        <v>1.9300000000000001E-3</v>
      </c>
      <c r="V295">
        <v>2.4099999999999998E-3</v>
      </c>
      <c r="W295">
        <v>4.0600000000000002E-3</v>
      </c>
      <c r="X295">
        <v>4.0600000000000002E-3</v>
      </c>
      <c r="Y295">
        <v>1.9400000000000001E-3</v>
      </c>
      <c r="Z295">
        <v>1.9400000000000001E-3</v>
      </c>
      <c r="AA295">
        <v>1.9400000000000001E-3</v>
      </c>
      <c r="AB295">
        <v>0.67852845356249492</v>
      </c>
      <c r="AC295">
        <v>8.7505772724636941</v>
      </c>
      <c r="AD295">
        <v>271.87200000000001</v>
      </c>
      <c r="AE295">
        <v>0.05</v>
      </c>
      <c r="AF295">
        <v>567</v>
      </c>
      <c r="AG295">
        <v>953</v>
      </c>
      <c r="AH295">
        <v>1400</v>
      </c>
      <c r="AI295">
        <v>2014</v>
      </c>
      <c r="AJ295" s="9">
        <f>(AF295-exterior_study!AF295)/exterior_study!AF295</f>
        <v>-1.2195121951219513E-2</v>
      </c>
      <c r="AK295" s="9">
        <f>(AG295-exterior_study!AG295)/exterior_study!AG295</f>
        <v>-1.1410788381742738E-2</v>
      </c>
      <c r="AL295" s="9">
        <f>(AH295-exterior_study!AH295)/exterior_study!AH295</f>
        <v>-3.3149171270718231E-2</v>
      </c>
      <c r="AM295" s="9">
        <f>(AI295-exterior_study!AI295)/exterior_study!AI295</f>
        <v>-1.7560975609756099E-2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2.96E-3</v>
      </c>
      <c r="Q296">
        <v>2.4599999999999999E-3</v>
      </c>
      <c r="R296">
        <v>5.0400000000000002E-3</v>
      </c>
      <c r="S296">
        <v>1.9300000000000001E-3</v>
      </c>
      <c r="T296">
        <v>1.9300000000000001E-3</v>
      </c>
      <c r="U296">
        <v>1.9300000000000001E-3</v>
      </c>
      <c r="V296">
        <v>2.4099999999999998E-3</v>
      </c>
      <c r="W296">
        <v>4.0600000000000002E-3</v>
      </c>
      <c r="X296">
        <v>4.0600000000000002E-3</v>
      </c>
      <c r="Y296">
        <v>1.9400000000000001E-3</v>
      </c>
      <c r="Z296">
        <v>1.9400000000000001E-3</v>
      </c>
      <c r="AA296">
        <v>1.9400000000000001E-3</v>
      </c>
      <c r="AB296">
        <v>0.67852845356249492</v>
      </c>
      <c r="AC296">
        <v>8.7505772724636941</v>
      </c>
      <c r="AD296">
        <v>271.87200000000001</v>
      </c>
      <c r="AE296">
        <v>5.5E-2</v>
      </c>
      <c r="AF296">
        <v>528</v>
      </c>
      <c r="AG296">
        <v>896</v>
      </c>
      <c r="AH296">
        <v>1311</v>
      </c>
      <c r="AI296">
        <v>1850</v>
      </c>
      <c r="AJ296" s="9">
        <f>(AF296-exterior_study!AF296)/exterior_study!AF296</f>
        <v>-1.3084112149532711E-2</v>
      </c>
      <c r="AK296" s="9">
        <f>(AG296-exterior_study!AG296)/exterior_study!AG296</f>
        <v>-1.2127894156560088E-2</v>
      </c>
      <c r="AL296" s="9">
        <f>(AH296-exterior_study!AH296)/exterior_study!AH296</f>
        <v>-3.1042128603104215E-2</v>
      </c>
      <c r="AM296" s="9">
        <f>(AI296-exterior_study!AI296)/exterior_study!AI296</f>
        <v>-1.6480595427963849E-2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2.96E-3</v>
      </c>
      <c r="Q297">
        <v>2.4599999999999999E-3</v>
      </c>
      <c r="R297">
        <v>5.0400000000000002E-3</v>
      </c>
      <c r="S297">
        <v>1.9300000000000001E-3</v>
      </c>
      <c r="T297">
        <v>1.9300000000000001E-3</v>
      </c>
      <c r="U297">
        <v>1.9300000000000001E-3</v>
      </c>
      <c r="V297">
        <v>2.4099999999999998E-3</v>
      </c>
      <c r="W297">
        <v>4.0600000000000002E-3</v>
      </c>
      <c r="X297">
        <v>4.0600000000000002E-3</v>
      </c>
      <c r="Y297">
        <v>1.9400000000000001E-3</v>
      </c>
      <c r="Z297">
        <v>1.9400000000000001E-3</v>
      </c>
      <c r="AA297">
        <v>1.9400000000000001E-3</v>
      </c>
      <c r="AB297">
        <v>0.67852845356249492</v>
      </c>
      <c r="AC297">
        <v>8.7505772724636941</v>
      </c>
      <c r="AD297">
        <v>271.87200000000001</v>
      </c>
      <c r="AE297">
        <v>0.06</v>
      </c>
      <c r="AF297">
        <v>493</v>
      </c>
      <c r="AG297">
        <v>845</v>
      </c>
      <c r="AH297">
        <v>1232</v>
      </c>
      <c r="AI297">
        <v>1711</v>
      </c>
      <c r="AJ297" s="9">
        <f>(AF297-exterior_study!AF297)/exterior_study!AF297</f>
        <v>-1.4E-2</v>
      </c>
      <c r="AK297" s="9">
        <f>(AG297-exterior_study!AG297)/exterior_study!AG297</f>
        <v>-1.1695906432748537E-2</v>
      </c>
      <c r="AL297" s="9">
        <f>(AH297-exterior_study!AH297)/exterior_study!AH297</f>
        <v>-2.9156816390858944E-2</v>
      </c>
      <c r="AM297" s="9">
        <f>(AI297-exterior_study!AI297)/exterior_study!AI297</f>
        <v>-1.5535097813578827E-2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2.96E-3</v>
      </c>
      <c r="Q298">
        <v>2.4599999999999999E-3</v>
      </c>
      <c r="R298">
        <v>5.0400000000000002E-3</v>
      </c>
      <c r="S298">
        <v>1.9300000000000001E-3</v>
      </c>
      <c r="T298">
        <v>1.9300000000000001E-3</v>
      </c>
      <c r="U298">
        <v>1.9300000000000001E-3</v>
      </c>
      <c r="V298">
        <v>2.4099999999999998E-3</v>
      </c>
      <c r="W298">
        <v>4.0600000000000002E-3</v>
      </c>
      <c r="X298">
        <v>4.0600000000000002E-3</v>
      </c>
      <c r="Y298">
        <v>1.9400000000000001E-3</v>
      </c>
      <c r="Z298">
        <v>1.9400000000000001E-3</v>
      </c>
      <c r="AA298">
        <v>1.9400000000000001E-3</v>
      </c>
      <c r="AB298">
        <v>0.67852845356249492</v>
      </c>
      <c r="AC298">
        <v>8.7505772724636941</v>
      </c>
      <c r="AD298">
        <v>271.87200000000001</v>
      </c>
      <c r="AE298">
        <v>6.5000000000000002E-2</v>
      </c>
      <c r="AF298">
        <v>462</v>
      </c>
      <c r="AG298">
        <v>798</v>
      </c>
      <c r="AH298">
        <v>1162</v>
      </c>
      <c r="AI298">
        <v>1591</v>
      </c>
      <c r="AJ298" s="9">
        <f>(AF298-exterior_study!AF298)/exterior_study!AF298</f>
        <v>-1.282051282051282E-2</v>
      </c>
      <c r="AK298" s="9">
        <f>(AG298-exterior_study!AG298)/exterior_study!AG298</f>
        <v>-1.1152416356877323E-2</v>
      </c>
      <c r="AL298" s="9">
        <f>(AH298-exterior_study!AH298)/exterior_study!AH298</f>
        <v>-2.7615062761506277E-2</v>
      </c>
      <c r="AM298" s="9">
        <f>(AI298-exterior_study!AI298)/exterior_study!AI298</f>
        <v>-1.4860681114551083E-2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2.96E-3</v>
      </c>
      <c r="Q299">
        <v>2.4599999999999999E-3</v>
      </c>
      <c r="R299">
        <v>5.0400000000000002E-3</v>
      </c>
      <c r="S299">
        <v>1.9300000000000001E-3</v>
      </c>
      <c r="T299">
        <v>1.9300000000000001E-3</v>
      </c>
      <c r="U299">
        <v>1.9300000000000001E-3</v>
      </c>
      <c r="V299">
        <v>2.4099999999999998E-3</v>
      </c>
      <c r="W299">
        <v>4.0600000000000002E-3</v>
      </c>
      <c r="X299">
        <v>4.0600000000000002E-3</v>
      </c>
      <c r="Y299">
        <v>1.9400000000000001E-3</v>
      </c>
      <c r="Z299">
        <v>1.9400000000000001E-3</v>
      </c>
      <c r="AA299">
        <v>1.9400000000000001E-3</v>
      </c>
      <c r="AB299">
        <v>0.67852845356249492</v>
      </c>
      <c r="AC299">
        <v>8.7505772724636941</v>
      </c>
      <c r="AD299">
        <v>271.87200000000001</v>
      </c>
      <c r="AE299">
        <v>7.0000000000000007E-2</v>
      </c>
      <c r="AF299">
        <v>434</v>
      </c>
      <c r="AG299">
        <v>755</v>
      </c>
      <c r="AH299">
        <v>1098</v>
      </c>
      <c r="AI299">
        <v>1487</v>
      </c>
      <c r="AJ299" s="9">
        <f>(AF299-exterior_study!AF299)/exterior_study!AF299</f>
        <v>-1.3636363636363636E-2</v>
      </c>
      <c r="AK299" s="9">
        <f>(AG299-exterior_study!AG299)/exterior_study!AG299</f>
        <v>-1.1780104712041885E-2</v>
      </c>
      <c r="AL299" s="9">
        <f>(AH299-exterior_study!AH299)/exterior_study!AH299</f>
        <v>-2.6595744680851064E-2</v>
      </c>
      <c r="AM299" s="9">
        <f>(AI299-exterior_study!AI299)/exterior_study!AI299</f>
        <v>-1.3925729442970823E-2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2.9299999999999999E-3</v>
      </c>
      <c r="Q300">
        <v>2.4399999999999999E-3</v>
      </c>
      <c r="R300">
        <v>4.9899999999999996E-3</v>
      </c>
      <c r="S300">
        <v>1.9300000000000001E-3</v>
      </c>
      <c r="T300">
        <v>1.9300000000000001E-3</v>
      </c>
      <c r="U300">
        <v>1.9300000000000001E-3</v>
      </c>
      <c r="V300">
        <v>2.4099999999999998E-3</v>
      </c>
      <c r="W300">
        <v>4.0099999999999997E-3</v>
      </c>
      <c r="X300">
        <v>4.0099999999999997E-3</v>
      </c>
      <c r="Y300">
        <v>1.9400000000000001E-3</v>
      </c>
      <c r="Z300">
        <v>1.9400000000000001E-3</v>
      </c>
      <c r="AA300">
        <v>1.9400000000000001E-3</v>
      </c>
      <c r="AB300">
        <v>0.68811614923747266</v>
      </c>
      <c r="AC300">
        <v>8.8121838086629953</v>
      </c>
      <c r="AD300">
        <v>271.87200000000001</v>
      </c>
      <c r="AE300">
        <v>0.03</v>
      </c>
      <c r="AF300">
        <v>771</v>
      </c>
      <c r="AG300">
        <v>1235</v>
      </c>
      <c r="AH300">
        <v>1833</v>
      </c>
      <c r="AI300">
        <v>3087</v>
      </c>
      <c r="AJ300" s="9">
        <f>(AF300-exterior_study!AF300)/exterior_study!AF300</f>
        <v>-8.9974293059125968E-3</v>
      </c>
      <c r="AK300" s="9">
        <f>(AG300-exterior_study!AG300)/exterior_study!AG300</f>
        <v>-8.0321285140562242E-3</v>
      </c>
      <c r="AL300" s="9">
        <f>(AH300-exterior_study!AH300)/exterior_study!AH300</f>
        <v>-4.2819843342036555E-2</v>
      </c>
      <c r="AM300" s="9">
        <f>(AI300-exterior_study!AI300)/exterior_study!AI300</f>
        <v>-2.1553090332805072E-2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2.9299999999999999E-3</v>
      </c>
      <c r="Q301">
        <v>2.4399999999999999E-3</v>
      </c>
      <c r="R301">
        <v>4.9899999999999996E-3</v>
      </c>
      <c r="S301">
        <v>1.9300000000000001E-3</v>
      </c>
      <c r="T301">
        <v>1.9300000000000001E-3</v>
      </c>
      <c r="U301">
        <v>1.9300000000000001E-3</v>
      </c>
      <c r="V301">
        <v>2.4099999999999998E-3</v>
      </c>
      <c r="W301">
        <v>4.0099999999999997E-3</v>
      </c>
      <c r="X301">
        <v>4.0099999999999997E-3</v>
      </c>
      <c r="Y301">
        <v>1.9400000000000001E-3</v>
      </c>
      <c r="Z301">
        <v>1.9400000000000001E-3</v>
      </c>
      <c r="AA301">
        <v>1.9400000000000001E-3</v>
      </c>
      <c r="AB301">
        <v>0.68811614923747266</v>
      </c>
      <c r="AC301">
        <v>8.8121838086629953</v>
      </c>
      <c r="AD301">
        <v>271.87200000000001</v>
      </c>
      <c r="AE301">
        <v>3.5000000000000003E-2</v>
      </c>
      <c r="AF301">
        <v>709</v>
      </c>
      <c r="AG301">
        <v>1151</v>
      </c>
      <c r="AH301">
        <v>1686</v>
      </c>
      <c r="AI301">
        <v>2704</v>
      </c>
      <c r="AJ301" s="9">
        <f>(AF301-exterior_study!AF301)/exterior_study!AF301</f>
        <v>-8.3916083916083916E-3</v>
      </c>
      <c r="AK301" s="9">
        <f>(AG301-exterior_study!AG301)/exterior_study!AG301</f>
        <v>-8.6132644272179162E-3</v>
      </c>
      <c r="AL301" s="9">
        <f>(AH301-exterior_study!AH301)/exterior_study!AH301</f>
        <v>-3.7671232876712327E-2</v>
      </c>
      <c r="AM301" s="9">
        <f>(AI301-exterior_study!AI301)/exterior_study!AI301</f>
        <v>-1.9579405366207395E-2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2.9299999999999999E-3</v>
      </c>
      <c r="Q302">
        <v>2.4399999999999999E-3</v>
      </c>
      <c r="R302">
        <v>4.9899999999999996E-3</v>
      </c>
      <c r="S302">
        <v>1.9300000000000001E-3</v>
      </c>
      <c r="T302">
        <v>1.9300000000000001E-3</v>
      </c>
      <c r="U302">
        <v>1.9300000000000001E-3</v>
      </c>
      <c r="V302">
        <v>2.4099999999999998E-3</v>
      </c>
      <c r="W302">
        <v>4.0099999999999997E-3</v>
      </c>
      <c r="X302">
        <v>4.0099999999999997E-3</v>
      </c>
      <c r="Y302">
        <v>1.9400000000000001E-3</v>
      </c>
      <c r="Z302">
        <v>1.9400000000000001E-3</v>
      </c>
      <c r="AA302">
        <v>1.9400000000000001E-3</v>
      </c>
      <c r="AB302">
        <v>0.68811614923747266</v>
      </c>
      <c r="AC302">
        <v>8.8121838086629953</v>
      </c>
      <c r="AD302">
        <v>271.87200000000001</v>
      </c>
      <c r="AE302">
        <v>0.04</v>
      </c>
      <c r="AF302">
        <v>653</v>
      </c>
      <c r="AG302">
        <v>1075</v>
      </c>
      <c r="AH302">
        <v>1561</v>
      </c>
      <c r="AI302">
        <v>2410</v>
      </c>
      <c r="AJ302" s="9">
        <f>(AF302-exterior_study!AF302)/exterior_study!AF302</f>
        <v>-1.0606060606060607E-2</v>
      </c>
      <c r="AK302" s="9">
        <f>(AG302-exterior_study!AG302)/exterior_study!AG302</f>
        <v>-8.3025830258302586E-3</v>
      </c>
      <c r="AL302" s="9">
        <f>(AH302-exterior_study!AH302)/exterior_study!AH302</f>
        <v>-3.4632034632034632E-2</v>
      </c>
      <c r="AM302" s="9">
        <f>(AI302-exterior_study!AI302)/exterior_study!AI302</f>
        <v>-1.7529555646147575E-2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2.9299999999999999E-3</v>
      </c>
      <c r="Q303">
        <v>2.4399999999999999E-3</v>
      </c>
      <c r="R303">
        <v>4.9899999999999996E-3</v>
      </c>
      <c r="S303">
        <v>1.9300000000000001E-3</v>
      </c>
      <c r="T303">
        <v>1.9300000000000001E-3</v>
      </c>
      <c r="U303">
        <v>1.9300000000000001E-3</v>
      </c>
      <c r="V303">
        <v>2.4099999999999998E-3</v>
      </c>
      <c r="W303">
        <v>4.0099999999999997E-3</v>
      </c>
      <c r="X303">
        <v>4.0099999999999997E-3</v>
      </c>
      <c r="Y303">
        <v>1.9400000000000001E-3</v>
      </c>
      <c r="Z303">
        <v>1.9400000000000001E-3</v>
      </c>
      <c r="AA303">
        <v>1.9400000000000001E-3</v>
      </c>
      <c r="AB303">
        <v>0.68811614923747266</v>
      </c>
      <c r="AC303">
        <v>8.8121838086629953</v>
      </c>
      <c r="AD303">
        <v>271.87200000000001</v>
      </c>
      <c r="AE303">
        <v>4.4999999999999998E-2</v>
      </c>
      <c r="AF303">
        <v>604</v>
      </c>
      <c r="AG303">
        <v>1006</v>
      </c>
      <c r="AH303">
        <v>1454</v>
      </c>
      <c r="AI303">
        <v>2175</v>
      </c>
      <c r="AJ303" s="9">
        <f>(AF303-exterior_study!AF303)/exterior_study!AF303</f>
        <v>-9.8360655737704927E-3</v>
      </c>
      <c r="AK303" s="9">
        <f>(AG303-exterior_study!AG303)/exterior_study!AG303</f>
        <v>-8.8669950738916262E-3</v>
      </c>
      <c r="AL303" s="9">
        <f>(AH303-exterior_study!AH303)/exterior_study!AH303</f>
        <v>-3.1312458361092602E-2</v>
      </c>
      <c r="AM303" s="9">
        <f>(AI303-exterior_study!AI303)/exterior_study!AI303</f>
        <v>-1.6726943942133816E-2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2.9299999999999999E-3</v>
      </c>
      <c r="Q304">
        <v>2.4399999999999999E-3</v>
      </c>
      <c r="R304">
        <v>4.9899999999999996E-3</v>
      </c>
      <c r="S304">
        <v>1.9300000000000001E-3</v>
      </c>
      <c r="T304">
        <v>1.9300000000000001E-3</v>
      </c>
      <c r="U304">
        <v>1.9300000000000001E-3</v>
      </c>
      <c r="V304">
        <v>2.4099999999999998E-3</v>
      </c>
      <c r="W304">
        <v>4.0099999999999997E-3</v>
      </c>
      <c r="X304">
        <v>4.0099999999999997E-3</v>
      </c>
      <c r="Y304">
        <v>1.9400000000000001E-3</v>
      </c>
      <c r="Z304">
        <v>1.9400000000000001E-3</v>
      </c>
      <c r="AA304">
        <v>1.9400000000000001E-3</v>
      </c>
      <c r="AB304">
        <v>0.68811614923747266</v>
      </c>
      <c r="AC304">
        <v>8.8121838086629953</v>
      </c>
      <c r="AD304">
        <v>271.87200000000001</v>
      </c>
      <c r="AE304">
        <v>0.05</v>
      </c>
      <c r="AF304">
        <v>561</v>
      </c>
      <c r="AG304">
        <v>944</v>
      </c>
      <c r="AH304">
        <v>1359</v>
      </c>
      <c r="AI304">
        <v>1984</v>
      </c>
      <c r="AJ304" s="9">
        <f>(AF304-exterior_study!AF304)/exterior_study!AF304</f>
        <v>-1.0582010582010581E-2</v>
      </c>
      <c r="AK304" s="9">
        <f>(AG304-exterior_study!AG304)/exterior_study!AG304</f>
        <v>-9.4438614900314802E-3</v>
      </c>
      <c r="AL304" s="9">
        <f>(AH304-exterior_study!AH304)/exterior_study!AH304</f>
        <v>-2.9285714285714286E-2</v>
      </c>
      <c r="AM304" s="9">
        <f>(AI304-exterior_study!AI304)/exterior_study!AI304</f>
        <v>-1.4895729890764648E-2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2.9299999999999999E-3</v>
      </c>
      <c r="Q305">
        <v>2.4399999999999999E-3</v>
      </c>
      <c r="R305">
        <v>4.9899999999999996E-3</v>
      </c>
      <c r="S305">
        <v>1.9300000000000001E-3</v>
      </c>
      <c r="T305">
        <v>1.9300000000000001E-3</v>
      </c>
      <c r="U305">
        <v>1.9300000000000001E-3</v>
      </c>
      <c r="V305">
        <v>2.4099999999999998E-3</v>
      </c>
      <c r="W305">
        <v>4.0099999999999997E-3</v>
      </c>
      <c r="X305">
        <v>4.0099999999999997E-3</v>
      </c>
      <c r="Y305">
        <v>1.9400000000000001E-3</v>
      </c>
      <c r="Z305">
        <v>1.9400000000000001E-3</v>
      </c>
      <c r="AA305">
        <v>1.9400000000000001E-3</v>
      </c>
      <c r="AB305">
        <v>0.68811614923747266</v>
      </c>
      <c r="AC305">
        <v>8.8121838086629953</v>
      </c>
      <c r="AD305">
        <v>271.87200000000001</v>
      </c>
      <c r="AE305">
        <v>5.5E-2</v>
      </c>
      <c r="AF305">
        <v>522</v>
      </c>
      <c r="AG305">
        <v>887</v>
      </c>
      <c r="AH305">
        <v>1275</v>
      </c>
      <c r="AI305">
        <v>1824</v>
      </c>
      <c r="AJ305" s="9">
        <f>(AF305-exterior_study!AF305)/exterior_study!AF305</f>
        <v>-1.1363636363636364E-2</v>
      </c>
      <c r="AK305" s="9">
        <f>(AG305-exterior_study!AG305)/exterior_study!AG305</f>
        <v>-1.0044642857142858E-2</v>
      </c>
      <c r="AL305" s="9">
        <f>(AH305-exterior_study!AH305)/exterior_study!AH305</f>
        <v>-2.7459954233409609E-2</v>
      </c>
      <c r="AM305" s="9">
        <f>(AI305-exterior_study!AI305)/exterior_study!AI305</f>
        <v>-1.4054054054054054E-2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2.9299999999999999E-3</v>
      </c>
      <c r="Q306">
        <v>2.4399999999999999E-3</v>
      </c>
      <c r="R306">
        <v>4.9899999999999996E-3</v>
      </c>
      <c r="S306">
        <v>1.9300000000000001E-3</v>
      </c>
      <c r="T306">
        <v>1.9300000000000001E-3</v>
      </c>
      <c r="U306">
        <v>1.9300000000000001E-3</v>
      </c>
      <c r="V306">
        <v>2.4099999999999998E-3</v>
      </c>
      <c r="W306">
        <v>4.0099999999999997E-3</v>
      </c>
      <c r="X306">
        <v>4.0099999999999997E-3</v>
      </c>
      <c r="Y306">
        <v>1.9400000000000001E-3</v>
      </c>
      <c r="Z306">
        <v>1.9400000000000001E-3</v>
      </c>
      <c r="AA306">
        <v>1.9400000000000001E-3</v>
      </c>
      <c r="AB306">
        <v>0.68811614923747266</v>
      </c>
      <c r="AC306">
        <v>8.8121838086629953</v>
      </c>
      <c r="AD306">
        <v>271.87200000000001</v>
      </c>
      <c r="AE306">
        <v>0.06</v>
      </c>
      <c r="AF306">
        <v>488</v>
      </c>
      <c r="AG306">
        <v>836</v>
      </c>
      <c r="AH306">
        <v>1201</v>
      </c>
      <c r="AI306">
        <v>1688</v>
      </c>
      <c r="AJ306" s="9">
        <f>(AF306-exterior_study!AF306)/exterior_study!AF306</f>
        <v>-1.0141987829614604E-2</v>
      </c>
      <c r="AK306" s="9">
        <f>(AG306-exterior_study!AG306)/exterior_study!AG306</f>
        <v>-1.0650887573964497E-2</v>
      </c>
      <c r="AL306" s="9">
        <f>(AH306-exterior_study!AH306)/exterior_study!AH306</f>
        <v>-2.5162337662337664E-2</v>
      </c>
      <c r="AM306" s="9">
        <f>(AI306-exterior_study!AI306)/exterior_study!AI306</f>
        <v>-1.3442431326709527E-2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2.9299999999999999E-3</v>
      </c>
      <c r="Q307">
        <v>2.4399999999999999E-3</v>
      </c>
      <c r="R307">
        <v>4.9899999999999996E-3</v>
      </c>
      <c r="S307">
        <v>1.9300000000000001E-3</v>
      </c>
      <c r="T307">
        <v>1.9300000000000001E-3</v>
      </c>
      <c r="U307">
        <v>1.9300000000000001E-3</v>
      </c>
      <c r="V307">
        <v>2.4099999999999998E-3</v>
      </c>
      <c r="W307">
        <v>4.0099999999999997E-3</v>
      </c>
      <c r="X307">
        <v>4.0099999999999997E-3</v>
      </c>
      <c r="Y307">
        <v>1.9400000000000001E-3</v>
      </c>
      <c r="Z307">
        <v>1.9400000000000001E-3</v>
      </c>
      <c r="AA307">
        <v>1.9400000000000001E-3</v>
      </c>
      <c r="AB307">
        <v>0.68811614923747266</v>
      </c>
      <c r="AC307">
        <v>8.8121838086629953</v>
      </c>
      <c r="AD307">
        <v>271.87200000000001</v>
      </c>
      <c r="AE307">
        <v>6.5000000000000002E-2</v>
      </c>
      <c r="AF307">
        <v>457</v>
      </c>
      <c r="AG307">
        <v>789</v>
      </c>
      <c r="AH307">
        <v>1133</v>
      </c>
      <c r="AI307">
        <v>1571</v>
      </c>
      <c r="AJ307" s="9">
        <f>(AF307-exterior_study!AF307)/exterior_study!AF307</f>
        <v>-1.0822510822510822E-2</v>
      </c>
      <c r="AK307" s="9">
        <f>(AG307-exterior_study!AG307)/exterior_study!AG307</f>
        <v>-1.1278195488721804E-2</v>
      </c>
      <c r="AL307" s="9">
        <f>(AH307-exterior_study!AH307)/exterior_study!AH307</f>
        <v>-2.4956970740103269E-2</v>
      </c>
      <c r="AM307" s="9">
        <f>(AI307-exterior_study!AI307)/exterior_study!AI307</f>
        <v>-1.257071024512885E-2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2.9299999999999999E-3</v>
      </c>
      <c r="Q308">
        <v>2.4399999999999999E-3</v>
      </c>
      <c r="R308">
        <v>4.9899999999999996E-3</v>
      </c>
      <c r="S308">
        <v>1.9300000000000001E-3</v>
      </c>
      <c r="T308">
        <v>1.9300000000000001E-3</v>
      </c>
      <c r="U308">
        <v>1.9300000000000001E-3</v>
      </c>
      <c r="V308">
        <v>2.4099999999999998E-3</v>
      </c>
      <c r="W308">
        <v>4.0099999999999997E-3</v>
      </c>
      <c r="X308">
        <v>4.0099999999999997E-3</v>
      </c>
      <c r="Y308">
        <v>1.9400000000000001E-3</v>
      </c>
      <c r="Z308">
        <v>1.9400000000000001E-3</v>
      </c>
      <c r="AA308">
        <v>1.9400000000000001E-3</v>
      </c>
      <c r="AB308">
        <v>0.68811614923747266</v>
      </c>
      <c r="AC308">
        <v>8.8121838086629953</v>
      </c>
      <c r="AD308">
        <v>271.87200000000001</v>
      </c>
      <c r="AE308">
        <v>7.0000000000000007E-2</v>
      </c>
      <c r="AF308">
        <v>429</v>
      </c>
      <c r="AG308">
        <v>747</v>
      </c>
      <c r="AH308">
        <v>1072</v>
      </c>
      <c r="AI308">
        <v>1469</v>
      </c>
      <c r="AJ308" s="9">
        <f>(AF308-exterior_study!AF308)/exterior_study!AF308</f>
        <v>-1.1520737327188941E-2</v>
      </c>
      <c r="AK308" s="9">
        <f>(AG308-exterior_study!AG308)/exterior_study!AG308</f>
        <v>-1.0596026490066225E-2</v>
      </c>
      <c r="AL308" s="9">
        <f>(AH308-exterior_study!AH308)/exterior_study!AH308</f>
        <v>-2.3679417122040074E-2</v>
      </c>
      <c r="AM308" s="9">
        <f>(AI308-exterior_study!AI308)/exterior_study!AI308</f>
        <v>-1.2104909213180901E-2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2.8999999999999998E-3</v>
      </c>
      <c r="Q309">
        <v>2.4099999999999998E-3</v>
      </c>
      <c r="R309">
        <v>4.9199999999999999E-3</v>
      </c>
      <c r="S309">
        <v>1.9300000000000001E-3</v>
      </c>
      <c r="T309">
        <v>1.9300000000000001E-3</v>
      </c>
      <c r="U309">
        <v>1.9300000000000001E-3</v>
      </c>
      <c r="V309">
        <v>2.4099999999999998E-3</v>
      </c>
      <c r="W309">
        <v>3.96E-3</v>
      </c>
      <c r="X309">
        <v>3.96E-3</v>
      </c>
      <c r="Y309">
        <v>1.9400000000000001E-3</v>
      </c>
      <c r="Z309">
        <v>1.9400000000000001E-3</v>
      </c>
      <c r="AA309">
        <v>1.9400000000000001E-3</v>
      </c>
      <c r="AB309">
        <v>0.70059648087630111</v>
      </c>
      <c r="AC309">
        <v>8.8917378033960528</v>
      </c>
      <c r="AD309">
        <v>271.87200000000001</v>
      </c>
      <c r="AE309">
        <v>0.03</v>
      </c>
      <c r="AF309">
        <v>762</v>
      </c>
      <c r="AG309">
        <v>1221</v>
      </c>
      <c r="AH309">
        <v>1723</v>
      </c>
      <c r="AI309">
        <v>2997</v>
      </c>
      <c r="AJ309" s="9">
        <f>(AF309-exterior_study!AF309)/exterior_study!AF309</f>
        <v>-9.1027308192457735E-3</v>
      </c>
      <c r="AK309" s="9">
        <f>(AG309-exterior_study!AG309)/exterior_study!AG309</f>
        <v>-8.1234768480909821E-3</v>
      </c>
      <c r="AL309" s="9">
        <f>(AH309-exterior_study!AH309)/exterior_study!AH309</f>
        <v>-4.5429362880886427E-2</v>
      </c>
      <c r="AM309" s="9">
        <f>(AI309-exterior_study!AI309)/exterior_study!AI309</f>
        <v>-2.2185970636215333E-2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2.8999999999999998E-3</v>
      </c>
      <c r="Q310">
        <v>2.4099999999999998E-3</v>
      </c>
      <c r="R310">
        <v>4.9199999999999999E-3</v>
      </c>
      <c r="S310">
        <v>1.9300000000000001E-3</v>
      </c>
      <c r="T310">
        <v>1.9300000000000001E-3</v>
      </c>
      <c r="U310">
        <v>1.9300000000000001E-3</v>
      </c>
      <c r="V310">
        <v>2.4099999999999998E-3</v>
      </c>
      <c r="W310">
        <v>3.96E-3</v>
      </c>
      <c r="X310">
        <v>3.96E-3</v>
      </c>
      <c r="Y310">
        <v>1.9400000000000001E-3</v>
      </c>
      <c r="Z310">
        <v>1.9400000000000001E-3</v>
      </c>
      <c r="AA310">
        <v>1.9400000000000001E-3</v>
      </c>
      <c r="AB310">
        <v>0.70059648087630111</v>
      </c>
      <c r="AC310">
        <v>8.8917378033960528</v>
      </c>
      <c r="AD310">
        <v>271.87200000000001</v>
      </c>
      <c r="AE310">
        <v>3.5000000000000003E-2</v>
      </c>
      <c r="AF310">
        <v>700</v>
      </c>
      <c r="AG310">
        <v>1137</v>
      </c>
      <c r="AH310">
        <v>1597</v>
      </c>
      <c r="AI310">
        <v>2632</v>
      </c>
      <c r="AJ310" s="9">
        <f>(AF310-exterior_study!AF310)/exterior_study!AF310</f>
        <v>-8.4985835694051E-3</v>
      </c>
      <c r="AK310" s="9">
        <f>(AG310-exterior_study!AG310)/exterior_study!AG310</f>
        <v>-8.7183958151700082E-3</v>
      </c>
      <c r="AL310" s="9">
        <f>(AH310-exterior_study!AH310)/exterior_study!AH310</f>
        <v>-3.9687312086590501E-2</v>
      </c>
      <c r="AM310" s="9">
        <f>(AI310-exterior_study!AI310)/exterior_study!AI310</f>
        <v>-2.0104244229337303E-2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2.8999999999999998E-3</v>
      </c>
      <c r="Q311">
        <v>2.4099999999999998E-3</v>
      </c>
      <c r="R311">
        <v>4.9199999999999999E-3</v>
      </c>
      <c r="S311">
        <v>1.9300000000000001E-3</v>
      </c>
      <c r="T311">
        <v>1.9300000000000001E-3</v>
      </c>
      <c r="U311">
        <v>1.9300000000000001E-3</v>
      </c>
      <c r="V311">
        <v>2.4099999999999998E-3</v>
      </c>
      <c r="W311">
        <v>3.96E-3</v>
      </c>
      <c r="X311">
        <v>3.96E-3</v>
      </c>
      <c r="Y311">
        <v>1.9400000000000001E-3</v>
      </c>
      <c r="Z311">
        <v>1.9400000000000001E-3</v>
      </c>
      <c r="AA311">
        <v>1.9400000000000001E-3</v>
      </c>
      <c r="AB311">
        <v>0.70059648087630111</v>
      </c>
      <c r="AC311">
        <v>8.8917378033960528</v>
      </c>
      <c r="AD311">
        <v>271.87200000000001</v>
      </c>
      <c r="AE311">
        <v>0.04</v>
      </c>
      <c r="AF311">
        <v>645</v>
      </c>
      <c r="AG311">
        <v>1062</v>
      </c>
      <c r="AH311">
        <v>1487</v>
      </c>
      <c r="AI311">
        <v>2351</v>
      </c>
      <c r="AJ311" s="9">
        <f>(AF311-exterior_study!AF311)/exterior_study!AF311</f>
        <v>-9.2165898617511521E-3</v>
      </c>
      <c r="AK311" s="9">
        <f>(AG311-exterior_study!AG311)/exterior_study!AG311</f>
        <v>-8.4033613445378148E-3</v>
      </c>
      <c r="AL311" s="9">
        <f>(AH311-exterior_study!AH311)/exterior_study!AH311</f>
        <v>-3.6292935839274142E-2</v>
      </c>
      <c r="AM311" s="9">
        <f>(AI311-exterior_study!AI311)/exterior_study!AI311</f>
        <v>-1.8371607515657619E-2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2.8999999999999998E-3</v>
      </c>
      <c r="Q312">
        <v>2.4099999999999998E-3</v>
      </c>
      <c r="R312">
        <v>4.9199999999999999E-3</v>
      </c>
      <c r="S312">
        <v>1.9300000000000001E-3</v>
      </c>
      <c r="T312">
        <v>1.9300000000000001E-3</v>
      </c>
      <c r="U312">
        <v>1.9300000000000001E-3</v>
      </c>
      <c r="V312">
        <v>2.4099999999999998E-3</v>
      </c>
      <c r="W312">
        <v>3.96E-3</v>
      </c>
      <c r="X312">
        <v>3.96E-3</v>
      </c>
      <c r="Y312">
        <v>1.9400000000000001E-3</v>
      </c>
      <c r="Z312">
        <v>1.9400000000000001E-3</v>
      </c>
      <c r="AA312">
        <v>1.9400000000000001E-3</v>
      </c>
      <c r="AB312">
        <v>0.70059648087630111</v>
      </c>
      <c r="AC312">
        <v>8.8917378033960528</v>
      </c>
      <c r="AD312">
        <v>271.87200000000001</v>
      </c>
      <c r="AE312">
        <v>4.4999999999999998E-2</v>
      </c>
      <c r="AF312">
        <v>596</v>
      </c>
      <c r="AG312">
        <v>993</v>
      </c>
      <c r="AH312">
        <v>1391</v>
      </c>
      <c r="AI312">
        <v>2127</v>
      </c>
      <c r="AJ312" s="9">
        <f>(AF312-exterior_study!AF312)/exterior_study!AF312</f>
        <v>-9.9667774086378731E-3</v>
      </c>
      <c r="AK312" s="9">
        <f>(AG312-exterior_study!AG312)/exterior_study!AG312</f>
        <v>-9.9700897308075773E-3</v>
      </c>
      <c r="AL312" s="9">
        <f>(AH312-exterior_study!AH312)/exterior_study!AH312</f>
        <v>-3.2684283727399163E-2</v>
      </c>
      <c r="AM312" s="9">
        <f>(AI312-exterior_study!AI312)/exterior_study!AI312</f>
        <v>-1.6643550624133148E-2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2.8999999999999998E-3</v>
      </c>
      <c r="Q313">
        <v>2.4099999999999998E-3</v>
      </c>
      <c r="R313">
        <v>4.9199999999999999E-3</v>
      </c>
      <c r="S313">
        <v>1.9300000000000001E-3</v>
      </c>
      <c r="T313">
        <v>1.9300000000000001E-3</v>
      </c>
      <c r="U313">
        <v>1.9300000000000001E-3</v>
      </c>
      <c r="V313">
        <v>2.4099999999999998E-3</v>
      </c>
      <c r="W313">
        <v>3.96E-3</v>
      </c>
      <c r="X313">
        <v>3.96E-3</v>
      </c>
      <c r="Y313">
        <v>1.9400000000000001E-3</v>
      </c>
      <c r="Z313">
        <v>1.9400000000000001E-3</v>
      </c>
      <c r="AA313">
        <v>1.9400000000000001E-3</v>
      </c>
      <c r="AB313">
        <v>0.70059648087630111</v>
      </c>
      <c r="AC313">
        <v>8.8917378033960528</v>
      </c>
      <c r="AD313">
        <v>271.87200000000001</v>
      </c>
      <c r="AE313">
        <v>0.05</v>
      </c>
      <c r="AF313">
        <v>553</v>
      </c>
      <c r="AG313">
        <v>932</v>
      </c>
      <c r="AH313">
        <v>1305</v>
      </c>
      <c r="AI313">
        <v>1943</v>
      </c>
      <c r="AJ313" s="9">
        <f>(AF313-exterior_study!AF313)/exterior_study!AF313</f>
        <v>-1.0733452593917709E-2</v>
      </c>
      <c r="AK313" s="9">
        <f>(AG313-exterior_study!AG313)/exterior_study!AG313</f>
        <v>-9.5642933049946872E-3</v>
      </c>
      <c r="AL313" s="9">
        <f>(AH313-exterior_study!AH313)/exterior_study!AH313</f>
        <v>-3.0460624071322436E-2</v>
      </c>
      <c r="AM313" s="9">
        <f>(AI313-exterior_study!AI313)/exterior_study!AI313</f>
        <v>-1.5205271160669031E-2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2.8999999999999998E-3</v>
      </c>
      <c r="Q314">
        <v>2.4099999999999998E-3</v>
      </c>
      <c r="R314">
        <v>4.9199999999999999E-3</v>
      </c>
      <c r="S314">
        <v>1.9300000000000001E-3</v>
      </c>
      <c r="T314">
        <v>1.9300000000000001E-3</v>
      </c>
      <c r="U314">
        <v>1.9300000000000001E-3</v>
      </c>
      <c r="V314">
        <v>2.4099999999999998E-3</v>
      </c>
      <c r="W314">
        <v>3.96E-3</v>
      </c>
      <c r="X314">
        <v>3.96E-3</v>
      </c>
      <c r="Y314">
        <v>1.9400000000000001E-3</v>
      </c>
      <c r="Z314">
        <v>1.9400000000000001E-3</v>
      </c>
      <c r="AA314">
        <v>1.9400000000000001E-3</v>
      </c>
      <c r="AB314">
        <v>0.70059648087630111</v>
      </c>
      <c r="AC314">
        <v>8.8917378033960528</v>
      </c>
      <c r="AD314">
        <v>271.87200000000001</v>
      </c>
      <c r="AE314">
        <v>5.5E-2</v>
      </c>
      <c r="AF314">
        <v>515</v>
      </c>
      <c r="AG314">
        <v>876</v>
      </c>
      <c r="AH314">
        <v>1228</v>
      </c>
      <c r="AI314">
        <v>1788</v>
      </c>
      <c r="AJ314" s="9">
        <f>(AF314-exterior_study!AF314)/exterior_study!AF314</f>
        <v>-9.6153846153846159E-3</v>
      </c>
      <c r="AK314" s="9">
        <f>(AG314-exterior_study!AG314)/exterior_study!AG314</f>
        <v>-9.0497737556561094E-3</v>
      </c>
      <c r="AL314" s="9">
        <f>(AH314-exterior_study!AH314)/exterior_study!AH314</f>
        <v>-2.7711797307996833E-2</v>
      </c>
      <c r="AM314" s="9">
        <f>(AI314-exterior_study!AI314)/exterior_study!AI314</f>
        <v>-1.487603305785124E-2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2.8999999999999998E-3</v>
      </c>
      <c r="Q315">
        <v>2.4099999999999998E-3</v>
      </c>
      <c r="R315">
        <v>4.9199999999999999E-3</v>
      </c>
      <c r="S315">
        <v>1.9300000000000001E-3</v>
      </c>
      <c r="T315">
        <v>1.9300000000000001E-3</v>
      </c>
      <c r="U315">
        <v>1.9300000000000001E-3</v>
      </c>
      <c r="V315">
        <v>2.4099999999999998E-3</v>
      </c>
      <c r="W315">
        <v>3.96E-3</v>
      </c>
      <c r="X315">
        <v>3.96E-3</v>
      </c>
      <c r="Y315">
        <v>1.9400000000000001E-3</v>
      </c>
      <c r="Z315">
        <v>1.9400000000000001E-3</v>
      </c>
      <c r="AA315">
        <v>1.9400000000000001E-3</v>
      </c>
      <c r="AB315">
        <v>0.70059648087630111</v>
      </c>
      <c r="AC315">
        <v>8.8917378033960528</v>
      </c>
      <c r="AD315">
        <v>271.87200000000001</v>
      </c>
      <c r="AE315">
        <v>0.06</v>
      </c>
      <c r="AF315">
        <v>481</v>
      </c>
      <c r="AG315">
        <v>825</v>
      </c>
      <c r="AH315">
        <v>1158</v>
      </c>
      <c r="AI315">
        <v>1657</v>
      </c>
      <c r="AJ315" s="9">
        <f>(AF315-exterior_study!AF315)/exterior_study!AF315</f>
        <v>-1.0288065843621399E-2</v>
      </c>
      <c r="AK315" s="9">
        <f>(AG315-exterior_study!AG315)/exterior_study!AG315</f>
        <v>-9.6038415366146452E-3</v>
      </c>
      <c r="AL315" s="9">
        <f>(AH315-exterior_study!AH315)/exterior_study!AH315</f>
        <v>-2.689075630252101E-2</v>
      </c>
      <c r="AM315" s="9">
        <f>(AI315-exterior_study!AI315)/exterior_study!AI315</f>
        <v>-1.369047619047619E-2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2.8999999999999998E-3</v>
      </c>
      <c r="Q316">
        <v>2.4099999999999998E-3</v>
      </c>
      <c r="R316">
        <v>4.9199999999999999E-3</v>
      </c>
      <c r="S316">
        <v>1.9300000000000001E-3</v>
      </c>
      <c r="T316">
        <v>1.9300000000000001E-3</v>
      </c>
      <c r="U316">
        <v>1.9300000000000001E-3</v>
      </c>
      <c r="V316">
        <v>2.4099999999999998E-3</v>
      </c>
      <c r="W316">
        <v>3.96E-3</v>
      </c>
      <c r="X316">
        <v>3.96E-3</v>
      </c>
      <c r="Y316">
        <v>1.9400000000000001E-3</v>
      </c>
      <c r="Z316">
        <v>1.9400000000000001E-3</v>
      </c>
      <c r="AA316">
        <v>1.9400000000000001E-3</v>
      </c>
      <c r="AB316">
        <v>0.70059648087630111</v>
      </c>
      <c r="AC316">
        <v>8.8917378033960528</v>
      </c>
      <c r="AD316">
        <v>271.87200000000001</v>
      </c>
      <c r="AE316">
        <v>6.5000000000000002E-2</v>
      </c>
      <c r="AF316">
        <v>450</v>
      </c>
      <c r="AG316">
        <v>778</v>
      </c>
      <c r="AH316">
        <v>1095</v>
      </c>
      <c r="AI316">
        <v>1543</v>
      </c>
      <c r="AJ316" s="9">
        <f>(AF316-exterior_study!AF316)/exterior_study!AF316</f>
        <v>-1.098901098901099E-2</v>
      </c>
      <c r="AK316" s="9">
        <f>(AG316-exterior_study!AG316)/exterior_study!AG316</f>
        <v>-1.1435832274459974E-2</v>
      </c>
      <c r="AL316" s="9">
        <f>(AH316-exterior_study!AH316)/exterior_study!AH316</f>
        <v>-2.5800711743772242E-2</v>
      </c>
      <c r="AM316" s="9">
        <f>(AI316-exterior_study!AI316)/exterior_study!AI316</f>
        <v>-1.3427109974424553E-2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2.8999999999999998E-3</v>
      </c>
      <c r="Q317">
        <v>2.4099999999999998E-3</v>
      </c>
      <c r="R317">
        <v>4.9199999999999999E-3</v>
      </c>
      <c r="S317">
        <v>1.9300000000000001E-3</v>
      </c>
      <c r="T317">
        <v>1.9300000000000001E-3</v>
      </c>
      <c r="U317">
        <v>1.9300000000000001E-3</v>
      </c>
      <c r="V317">
        <v>2.4099999999999998E-3</v>
      </c>
      <c r="W317">
        <v>3.96E-3</v>
      </c>
      <c r="X317">
        <v>3.96E-3</v>
      </c>
      <c r="Y317">
        <v>1.9400000000000001E-3</v>
      </c>
      <c r="Z317">
        <v>1.9400000000000001E-3</v>
      </c>
      <c r="AA317">
        <v>1.9400000000000001E-3</v>
      </c>
      <c r="AB317">
        <v>0.70059648087630111</v>
      </c>
      <c r="AC317">
        <v>8.8917378033960528</v>
      </c>
      <c r="AD317">
        <v>271.87200000000001</v>
      </c>
      <c r="AE317">
        <v>7.0000000000000007E-2</v>
      </c>
      <c r="AF317">
        <v>423</v>
      </c>
      <c r="AG317">
        <v>736</v>
      </c>
      <c r="AH317">
        <v>1037</v>
      </c>
      <c r="AI317">
        <v>1444</v>
      </c>
      <c r="AJ317" s="9">
        <f>(AF317-exterior_study!AF317)/exterior_study!AF317</f>
        <v>-1.1682242990654205E-2</v>
      </c>
      <c r="AK317" s="9">
        <f>(AG317-exterior_study!AG317)/exterior_study!AG317</f>
        <v>-1.0752688172043012E-2</v>
      </c>
      <c r="AL317" s="9">
        <f>(AH317-exterior_study!AH317)/exterior_study!AH317</f>
        <v>-2.4459078080903106E-2</v>
      </c>
      <c r="AM317" s="9">
        <f>(AI317-exterior_study!AI317)/exterior_study!AI317</f>
        <v>-1.2987012987012988E-2</v>
      </c>
    </row>
  </sheetData>
  <conditionalFormatting sqref="AF3:AI317">
    <cfRule type="cellIs" dxfId="3" priority="2" operator="lessThan">
      <formula>6000</formula>
    </cfRule>
  </conditionalFormatting>
  <conditionalFormatting sqref="AJ3:AM317">
    <cfRule type="cellIs" dxfId="2" priority="1" operator="lessThan">
      <formula>-0.1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M317"/>
  <sheetViews>
    <sheetView topLeftCell="A286" zoomScale="70" zoomScaleNormal="70" workbookViewId="0">
      <selection activeCell="S332" sqref="S332"/>
    </sheetView>
  </sheetViews>
  <sheetFormatPr defaultRowHeight="15"/>
  <cols>
    <col min="36" max="39" width="9.140625" style="58" customWidth="1"/>
  </cols>
  <sheetData>
    <row r="1" spans="1:39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  <c r="AJ1" s="1" t="s">
        <v>177</v>
      </c>
    </row>
    <row r="2" spans="1:39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  <c r="AJ2" s="55" t="s">
        <v>141</v>
      </c>
      <c r="AK2" s="55" t="s">
        <v>143</v>
      </c>
      <c r="AL2" s="55" t="s">
        <v>145</v>
      </c>
      <c r="AM2" s="55" t="s">
        <v>146</v>
      </c>
    </row>
    <row r="3" spans="1:39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6.9199999999999999E-3</v>
      </c>
      <c r="Q3">
        <v>5.7099999999999998E-3</v>
      </c>
      <c r="R3">
        <v>1.189E-2</v>
      </c>
      <c r="S3">
        <v>3.0300000000000001E-3</v>
      </c>
      <c r="T3">
        <v>2.0100000000000001E-3</v>
      </c>
      <c r="U3">
        <v>2.5500000000000002E-3</v>
      </c>
      <c r="V3">
        <v>4.0200000000000001E-3</v>
      </c>
      <c r="W3">
        <v>9.5700000000000004E-3</v>
      </c>
      <c r="X3">
        <v>9.5700000000000004E-3</v>
      </c>
      <c r="Y3">
        <v>2.0100000000000001E-3</v>
      </c>
      <c r="Z3">
        <v>2.0100000000000001E-3</v>
      </c>
      <c r="AA3">
        <v>2.0100000000000001E-3</v>
      </c>
      <c r="AB3">
        <v>0.48487242987472762</v>
      </c>
      <c r="AC3">
        <v>4.4106936920761806</v>
      </c>
      <c r="AD3">
        <v>185.47200000000001</v>
      </c>
      <c r="AE3">
        <v>0.03</v>
      </c>
      <c r="AF3">
        <v>2596</v>
      </c>
      <c r="AG3">
        <v>9635</v>
      </c>
      <c r="AH3">
        <v>10069</v>
      </c>
      <c r="AI3">
        <v>10523</v>
      </c>
      <c r="AJ3" s="9">
        <f>(AF3-exterior_study!AF3)/exterior_study!AF3</f>
        <v>-3.9585645578986313E-2</v>
      </c>
      <c r="AK3" s="9">
        <f>(AG3-exterior_study!AG3)/exterior_study!AG3</f>
        <v>-3.379462494985961E-2</v>
      </c>
      <c r="AL3" s="9">
        <f>(AH3-exterior_study!AH3)/exterior_study!AH3</f>
        <v>-3.2292167227294569E-2</v>
      </c>
      <c r="AM3" s="9">
        <f>(AI3-exterior_study!AI3)/exterior_study!AI3</f>
        <v>-3.0763562678456296E-2</v>
      </c>
    </row>
    <row r="4" spans="1:39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6.9199999999999999E-3</v>
      </c>
      <c r="Q4">
        <v>5.7099999999999998E-3</v>
      </c>
      <c r="R4">
        <v>1.189E-2</v>
      </c>
      <c r="S4">
        <v>3.0300000000000001E-3</v>
      </c>
      <c r="T4">
        <v>2.0100000000000001E-3</v>
      </c>
      <c r="U4">
        <v>2.5500000000000002E-3</v>
      </c>
      <c r="V4">
        <v>4.0200000000000001E-3</v>
      </c>
      <c r="W4">
        <v>9.5700000000000004E-3</v>
      </c>
      <c r="X4">
        <v>9.5700000000000004E-3</v>
      </c>
      <c r="Y4">
        <v>2.0100000000000001E-3</v>
      </c>
      <c r="Z4">
        <v>2.0100000000000001E-3</v>
      </c>
      <c r="AA4">
        <v>2.0100000000000001E-3</v>
      </c>
      <c r="AB4">
        <v>0.48487242987472762</v>
      </c>
      <c r="AC4">
        <v>4.4106936920761806</v>
      </c>
      <c r="AD4">
        <v>185.47200000000001</v>
      </c>
      <c r="AE4">
        <v>3.5000000000000003E-2</v>
      </c>
      <c r="AF4">
        <v>2473</v>
      </c>
      <c r="AG4">
        <v>8258</v>
      </c>
      <c r="AH4">
        <v>8630</v>
      </c>
      <c r="AI4">
        <v>9020</v>
      </c>
      <c r="AJ4" s="9">
        <f>(AF4-exterior_study!AF4)/exterior_study!AF4</f>
        <v>-4.0729247478665631E-2</v>
      </c>
      <c r="AK4" s="9">
        <f>(AG4-exterior_study!AG4)/exterior_study!AG4</f>
        <v>-3.3926064576509124E-2</v>
      </c>
      <c r="AL4" s="9">
        <f>(AH4-exterior_study!AH4)/exterior_study!AH4</f>
        <v>-3.2402735732705461E-2</v>
      </c>
      <c r="AM4" s="9">
        <f>(AI4-exterior_study!AI4)/exterior_study!AI4</f>
        <v>-3.0732860520094562E-2</v>
      </c>
    </row>
    <row r="5" spans="1:39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6.9199999999999999E-3</v>
      </c>
      <c r="Q5">
        <v>5.7099999999999998E-3</v>
      </c>
      <c r="R5">
        <v>1.189E-2</v>
      </c>
      <c r="S5">
        <v>3.0300000000000001E-3</v>
      </c>
      <c r="T5">
        <v>2.0100000000000001E-3</v>
      </c>
      <c r="U5">
        <v>2.5500000000000002E-3</v>
      </c>
      <c r="V5">
        <v>4.0200000000000001E-3</v>
      </c>
      <c r="W5">
        <v>9.5700000000000004E-3</v>
      </c>
      <c r="X5">
        <v>9.5700000000000004E-3</v>
      </c>
      <c r="Y5">
        <v>2.0100000000000001E-3</v>
      </c>
      <c r="Z5">
        <v>2.0100000000000001E-3</v>
      </c>
      <c r="AA5">
        <v>2.0100000000000001E-3</v>
      </c>
      <c r="AB5">
        <v>0.48487242987472762</v>
      </c>
      <c r="AC5">
        <v>4.4106936920761806</v>
      </c>
      <c r="AD5">
        <v>185.47200000000001</v>
      </c>
      <c r="AE5">
        <v>0.04</v>
      </c>
      <c r="AF5">
        <v>2357</v>
      </c>
      <c r="AG5">
        <v>7226</v>
      </c>
      <c r="AH5">
        <v>7552</v>
      </c>
      <c r="AI5">
        <v>7892</v>
      </c>
      <c r="AJ5" s="9">
        <f>(AF5-exterior_study!AF5)/exterior_study!AF5</f>
        <v>-4.2648253452477664E-2</v>
      </c>
      <c r="AK5" s="9">
        <f>(AG5-exterior_study!AG5)/exterior_study!AG5</f>
        <v>-3.3828051878593397E-2</v>
      </c>
      <c r="AL5" s="9">
        <f>(AH5-exterior_study!AH5)/exterior_study!AH5</f>
        <v>-3.2291132752434649E-2</v>
      </c>
      <c r="AM5" s="9">
        <f>(AI5-exterior_study!AI5)/exterior_study!AI5</f>
        <v>-3.0824020631216996E-2</v>
      </c>
    </row>
    <row r="6" spans="1:39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6.9199999999999999E-3</v>
      </c>
      <c r="Q6">
        <v>5.7099999999999998E-3</v>
      </c>
      <c r="R6">
        <v>1.189E-2</v>
      </c>
      <c r="S6">
        <v>3.0300000000000001E-3</v>
      </c>
      <c r="T6">
        <v>2.0100000000000001E-3</v>
      </c>
      <c r="U6">
        <v>2.5500000000000002E-3</v>
      </c>
      <c r="V6">
        <v>4.0200000000000001E-3</v>
      </c>
      <c r="W6">
        <v>9.5700000000000004E-3</v>
      </c>
      <c r="X6">
        <v>9.5700000000000004E-3</v>
      </c>
      <c r="Y6">
        <v>2.0100000000000001E-3</v>
      </c>
      <c r="Z6">
        <v>2.0100000000000001E-3</v>
      </c>
      <c r="AA6">
        <v>2.0100000000000001E-3</v>
      </c>
      <c r="AB6">
        <v>0.48487242987472762</v>
      </c>
      <c r="AC6">
        <v>4.4106936920761806</v>
      </c>
      <c r="AD6">
        <v>185.47200000000001</v>
      </c>
      <c r="AE6">
        <v>4.4999999999999998E-2</v>
      </c>
      <c r="AF6">
        <v>2249</v>
      </c>
      <c r="AG6">
        <v>6423</v>
      </c>
      <c r="AH6">
        <v>6713</v>
      </c>
      <c r="AI6">
        <v>7015</v>
      </c>
      <c r="AJ6" s="9">
        <f>(AF6-exterior_study!AF6)/exterior_study!AF6</f>
        <v>-4.3792517006802721E-2</v>
      </c>
      <c r="AK6" s="9">
        <f>(AG6-exterior_study!AG6)/exterior_study!AG6</f>
        <v>-3.3844765342960291E-2</v>
      </c>
      <c r="AL6" s="9">
        <f>(AH6-exterior_study!AH6)/exterior_study!AH6</f>
        <v>-3.2290615539858729E-2</v>
      </c>
      <c r="AM6" s="9">
        <f>(AI6-exterior_study!AI6)/exterior_study!AI6</f>
        <v>-3.0809615915998893E-2</v>
      </c>
    </row>
    <row r="7" spans="1:39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6.9199999999999999E-3</v>
      </c>
      <c r="Q7">
        <v>5.7099999999999998E-3</v>
      </c>
      <c r="R7">
        <v>1.189E-2</v>
      </c>
      <c r="S7">
        <v>3.0300000000000001E-3</v>
      </c>
      <c r="T7">
        <v>2.0100000000000001E-3</v>
      </c>
      <c r="U7">
        <v>2.5500000000000002E-3</v>
      </c>
      <c r="V7">
        <v>4.0200000000000001E-3</v>
      </c>
      <c r="W7">
        <v>9.5700000000000004E-3</v>
      </c>
      <c r="X7">
        <v>9.5700000000000004E-3</v>
      </c>
      <c r="Y7">
        <v>2.0100000000000001E-3</v>
      </c>
      <c r="Z7">
        <v>2.0100000000000001E-3</v>
      </c>
      <c r="AA7">
        <v>2.0100000000000001E-3</v>
      </c>
      <c r="AB7">
        <v>0.48487242987472762</v>
      </c>
      <c r="AC7">
        <v>4.4106936920761806</v>
      </c>
      <c r="AD7">
        <v>185.47200000000001</v>
      </c>
      <c r="AE7">
        <v>0.05</v>
      </c>
      <c r="AF7">
        <v>2149</v>
      </c>
      <c r="AG7">
        <v>5781</v>
      </c>
      <c r="AH7">
        <v>6041</v>
      </c>
      <c r="AI7">
        <v>6314</v>
      </c>
      <c r="AJ7" s="9">
        <f>(AF7-exterior_study!AF7)/exterior_study!AF7</f>
        <v>-4.4888888888888888E-2</v>
      </c>
      <c r="AK7" s="9">
        <f>(AG7-exterior_study!AG7)/exterior_study!AG7</f>
        <v>-3.37623265920107E-2</v>
      </c>
      <c r="AL7" s="9">
        <f>(AH7-exterior_study!AH7)/exterior_study!AH7</f>
        <v>-3.2356238987666187E-2</v>
      </c>
      <c r="AM7" s="9">
        <f>(AI7-exterior_study!AI7)/exterior_study!AI7</f>
        <v>-3.0703101013202335E-2</v>
      </c>
    </row>
    <row r="8" spans="1:39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6.9199999999999999E-3</v>
      </c>
      <c r="Q8">
        <v>5.7099999999999998E-3</v>
      </c>
      <c r="R8">
        <v>1.189E-2</v>
      </c>
      <c r="S8">
        <v>3.0300000000000001E-3</v>
      </c>
      <c r="T8">
        <v>2.0100000000000001E-3</v>
      </c>
      <c r="U8">
        <v>2.5500000000000002E-3</v>
      </c>
      <c r="V8">
        <v>4.0200000000000001E-3</v>
      </c>
      <c r="W8">
        <v>9.5700000000000004E-3</v>
      </c>
      <c r="X8">
        <v>9.5700000000000004E-3</v>
      </c>
      <c r="Y8">
        <v>2.0100000000000001E-3</v>
      </c>
      <c r="Z8">
        <v>2.0100000000000001E-3</v>
      </c>
      <c r="AA8">
        <v>2.0100000000000001E-3</v>
      </c>
      <c r="AB8">
        <v>0.48487242987472762</v>
      </c>
      <c r="AC8">
        <v>4.4106936920761806</v>
      </c>
      <c r="AD8">
        <v>185.47200000000001</v>
      </c>
      <c r="AE8">
        <v>5.5E-2</v>
      </c>
      <c r="AF8">
        <v>2054</v>
      </c>
      <c r="AG8">
        <v>5255</v>
      </c>
      <c r="AH8">
        <v>5492</v>
      </c>
      <c r="AI8">
        <v>5740</v>
      </c>
      <c r="AJ8" s="9">
        <f>(AF8-exterior_study!AF8)/exterior_study!AF8</f>
        <v>-4.6425255338904362E-2</v>
      </c>
      <c r="AK8" s="9">
        <f>(AG8-exterior_study!AG8)/exterior_study!AG8</f>
        <v>-3.4007352941176468E-2</v>
      </c>
      <c r="AL8" s="9">
        <f>(AH8-exterior_study!AH8)/exterior_study!AH8</f>
        <v>-3.2417195207892879E-2</v>
      </c>
      <c r="AM8" s="9">
        <f>(AI8-exterior_study!AI8)/exterior_study!AI8</f>
        <v>-3.0732860520094562E-2</v>
      </c>
    </row>
    <row r="9" spans="1:39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6.9199999999999999E-3</v>
      </c>
      <c r="Q9">
        <v>5.7099999999999998E-3</v>
      </c>
      <c r="R9">
        <v>1.189E-2</v>
      </c>
      <c r="S9">
        <v>3.0300000000000001E-3</v>
      </c>
      <c r="T9">
        <v>2.0100000000000001E-3</v>
      </c>
      <c r="U9">
        <v>2.5500000000000002E-3</v>
      </c>
      <c r="V9">
        <v>4.0200000000000001E-3</v>
      </c>
      <c r="W9">
        <v>9.5700000000000004E-3</v>
      </c>
      <c r="X9">
        <v>9.5700000000000004E-3</v>
      </c>
      <c r="Y9">
        <v>2.0100000000000001E-3</v>
      </c>
      <c r="Z9">
        <v>2.0100000000000001E-3</v>
      </c>
      <c r="AA9">
        <v>2.0100000000000001E-3</v>
      </c>
      <c r="AB9">
        <v>0.48487242987472762</v>
      </c>
      <c r="AC9">
        <v>4.4106936920761806</v>
      </c>
      <c r="AD9">
        <v>185.47200000000001</v>
      </c>
      <c r="AE9">
        <v>0.06</v>
      </c>
      <c r="AF9">
        <v>1966</v>
      </c>
      <c r="AG9">
        <v>4817</v>
      </c>
      <c r="AH9">
        <v>5034</v>
      </c>
      <c r="AI9">
        <v>5261</v>
      </c>
      <c r="AJ9" s="9">
        <f>(AF9-exterior_study!AF9)/exterior_study!AF9</f>
        <v>-4.7480620155038761E-2</v>
      </c>
      <c r="AK9" s="9">
        <f>(AG9-exterior_study!AG9)/exterior_study!AG9</f>
        <v>-3.3894905736060972E-2</v>
      </c>
      <c r="AL9" s="9">
        <f>(AH9-exterior_study!AH9)/exterior_study!AH9</f>
        <v>-3.2481260811070535E-2</v>
      </c>
      <c r="AM9" s="9">
        <f>(AI9-exterior_study!AI9)/exterior_study!AI9</f>
        <v>-3.0944925400626266E-2</v>
      </c>
    </row>
    <row r="10" spans="1:39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6.9199999999999999E-3</v>
      </c>
      <c r="Q10">
        <v>5.7099999999999998E-3</v>
      </c>
      <c r="R10">
        <v>1.189E-2</v>
      </c>
      <c r="S10">
        <v>3.0300000000000001E-3</v>
      </c>
      <c r="T10">
        <v>2.0100000000000001E-3</v>
      </c>
      <c r="U10">
        <v>2.5500000000000002E-3</v>
      </c>
      <c r="V10">
        <v>4.0200000000000001E-3</v>
      </c>
      <c r="W10">
        <v>9.5700000000000004E-3</v>
      </c>
      <c r="X10">
        <v>9.5700000000000004E-3</v>
      </c>
      <c r="Y10">
        <v>2.0100000000000001E-3</v>
      </c>
      <c r="Z10">
        <v>2.0100000000000001E-3</v>
      </c>
      <c r="AA10">
        <v>2.0100000000000001E-3</v>
      </c>
      <c r="AB10">
        <v>0.48487242987472762</v>
      </c>
      <c r="AC10">
        <v>4.4106936920761806</v>
      </c>
      <c r="AD10">
        <v>185.47200000000001</v>
      </c>
      <c r="AE10">
        <v>6.5000000000000002E-2</v>
      </c>
      <c r="AF10">
        <v>1883</v>
      </c>
      <c r="AG10">
        <v>4447</v>
      </c>
      <c r="AH10">
        <v>4647</v>
      </c>
      <c r="AI10">
        <v>4857</v>
      </c>
      <c r="AJ10" s="9">
        <f>(AF10-exterior_study!AF10)/exterior_study!AF10</f>
        <v>-4.8509348155634159E-2</v>
      </c>
      <c r="AK10" s="9">
        <f>(AG10-exterior_study!AG10)/exterior_study!AG10</f>
        <v>-3.3890940690853792E-2</v>
      </c>
      <c r="AL10" s="9">
        <f>(AH10-exterior_study!AH10)/exterior_study!AH10</f>
        <v>-3.2479700187382887E-2</v>
      </c>
      <c r="AM10" s="9">
        <f>(AI10-exterior_study!AI10)/exterior_study!AI10</f>
        <v>-3.0732388744761526E-2</v>
      </c>
    </row>
    <row r="11" spans="1:39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6.9199999999999999E-3</v>
      </c>
      <c r="Q11">
        <v>5.7099999999999998E-3</v>
      </c>
      <c r="R11">
        <v>1.189E-2</v>
      </c>
      <c r="S11">
        <v>3.0300000000000001E-3</v>
      </c>
      <c r="T11">
        <v>2.0100000000000001E-3</v>
      </c>
      <c r="U11">
        <v>2.5500000000000002E-3</v>
      </c>
      <c r="V11">
        <v>4.0200000000000001E-3</v>
      </c>
      <c r="W11">
        <v>9.5700000000000004E-3</v>
      </c>
      <c r="X11">
        <v>9.5700000000000004E-3</v>
      </c>
      <c r="Y11">
        <v>2.0100000000000001E-3</v>
      </c>
      <c r="Z11">
        <v>2.0100000000000001E-3</v>
      </c>
      <c r="AA11">
        <v>2.0100000000000001E-3</v>
      </c>
      <c r="AB11">
        <v>0.48487242987472762</v>
      </c>
      <c r="AC11">
        <v>4.4106936920761806</v>
      </c>
      <c r="AD11">
        <v>185.47200000000001</v>
      </c>
      <c r="AE11">
        <v>7.0000000000000007E-2</v>
      </c>
      <c r="AF11">
        <v>1805</v>
      </c>
      <c r="AG11">
        <v>4129</v>
      </c>
      <c r="AH11">
        <v>4315</v>
      </c>
      <c r="AI11">
        <v>4510</v>
      </c>
      <c r="AJ11" s="9">
        <f>(AF11-exterior_study!AF11)/exterior_study!AF11</f>
        <v>-0.05</v>
      </c>
      <c r="AK11" s="9">
        <f>(AG11-exterior_study!AG11)/exterior_study!AG11</f>
        <v>-3.3926064576509124E-2</v>
      </c>
      <c r="AL11" s="9">
        <f>(AH11-exterior_study!AH11)/exterior_study!AH11</f>
        <v>-3.2294236375869027E-2</v>
      </c>
      <c r="AM11" s="9">
        <f>(AI11-exterior_study!AI11)/exterior_study!AI11</f>
        <v>-3.0732860520094562E-2</v>
      </c>
    </row>
    <row r="12" spans="1:39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6.8399999999999997E-3</v>
      </c>
      <c r="Q12">
        <v>5.6600000000000001E-3</v>
      </c>
      <c r="R12">
        <v>1.1769999999999999E-2</v>
      </c>
      <c r="S12">
        <v>3.0000000000000001E-3</v>
      </c>
      <c r="T12">
        <v>2.0100000000000001E-3</v>
      </c>
      <c r="U12">
        <v>2.5200000000000001E-3</v>
      </c>
      <c r="V12">
        <v>3.98E-3</v>
      </c>
      <c r="W12">
        <v>9.4500000000000001E-3</v>
      </c>
      <c r="X12">
        <v>9.4500000000000001E-3</v>
      </c>
      <c r="Y12">
        <v>2.0100000000000001E-3</v>
      </c>
      <c r="Z12">
        <v>2.0100000000000001E-3</v>
      </c>
      <c r="AA12">
        <v>2.0100000000000001E-3</v>
      </c>
      <c r="AB12">
        <v>0.48432989515250541</v>
      </c>
      <c r="AC12">
        <v>4.8722491141418498</v>
      </c>
      <c r="AD12">
        <v>185.47200000000001</v>
      </c>
      <c r="AE12">
        <v>0.03</v>
      </c>
      <c r="AF12">
        <v>2326</v>
      </c>
      <c r="AG12">
        <v>8756</v>
      </c>
      <c r="AH12">
        <v>9193</v>
      </c>
      <c r="AI12">
        <v>9652</v>
      </c>
      <c r="AJ12" s="9">
        <f>(AF12-exterior_study!AF12)/exterior_study!AF12</f>
        <v>-3.884297520661157E-2</v>
      </c>
      <c r="AK12" s="9">
        <f>(AG12-exterior_study!AG12)/exterior_study!AG12</f>
        <v>-3.4193690712552391E-2</v>
      </c>
      <c r="AL12" s="9">
        <f>(AH12-exterior_study!AH12)/exterior_study!AH12</f>
        <v>-3.2519469585350451E-2</v>
      </c>
      <c r="AM12" s="9">
        <f>(AI12-exterior_study!AI12)/exterior_study!AI12</f>
        <v>-3.0826388191585501E-2</v>
      </c>
    </row>
    <row r="13" spans="1:39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6.8399999999999997E-3</v>
      </c>
      <c r="Q13">
        <v>5.6600000000000001E-3</v>
      </c>
      <c r="R13">
        <v>1.1769999999999999E-2</v>
      </c>
      <c r="S13">
        <v>3.0000000000000001E-3</v>
      </c>
      <c r="T13">
        <v>2.0100000000000001E-3</v>
      </c>
      <c r="U13">
        <v>2.5200000000000001E-3</v>
      </c>
      <c r="V13">
        <v>3.98E-3</v>
      </c>
      <c r="W13">
        <v>9.4500000000000001E-3</v>
      </c>
      <c r="X13">
        <v>9.4500000000000001E-3</v>
      </c>
      <c r="Y13">
        <v>2.0100000000000001E-3</v>
      </c>
      <c r="Z13">
        <v>2.0100000000000001E-3</v>
      </c>
      <c r="AA13">
        <v>2.0100000000000001E-3</v>
      </c>
      <c r="AB13">
        <v>0.48432989515250541</v>
      </c>
      <c r="AC13">
        <v>4.8722491141418498</v>
      </c>
      <c r="AD13">
        <v>185.47200000000001</v>
      </c>
      <c r="AE13">
        <v>3.5000000000000003E-2</v>
      </c>
      <c r="AF13">
        <v>2205</v>
      </c>
      <c r="AG13">
        <v>7505</v>
      </c>
      <c r="AH13">
        <v>7880</v>
      </c>
      <c r="AI13">
        <v>8273</v>
      </c>
      <c r="AJ13" s="9">
        <f>(AF13-exterior_study!AF13)/exterior_study!AF13</f>
        <v>-4.0469973890339427E-2</v>
      </c>
      <c r="AK13" s="9">
        <f>(AG13-exterior_study!AG13)/exterior_study!AG13</f>
        <v>-3.4229828850855744E-2</v>
      </c>
      <c r="AL13" s="9">
        <f>(AH13-exterior_study!AH13)/exterior_study!AH13</f>
        <v>-3.2535297728667895E-2</v>
      </c>
      <c r="AM13" s="9">
        <f>(AI13-exterior_study!AI13)/exterior_study!AI13</f>
        <v>-3.0924212252547732E-2</v>
      </c>
    </row>
    <row r="14" spans="1:39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6.8399999999999997E-3</v>
      </c>
      <c r="Q14">
        <v>5.6600000000000001E-3</v>
      </c>
      <c r="R14">
        <v>1.1769999999999999E-2</v>
      </c>
      <c r="S14">
        <v>3.0000000000000001E-3</v>
      </c>
      <c r="T14">
        <v>2.0100000000000001E-3</v>
      </c>
      <c r="U14">
        <v>2.5200000000000001E-3</v>
      </c>
      <c r="V14">
        <v>3.98E-3</v>
      </c>
      <c r="W14">
        <v>9.4500000000000001E-3</v>
      </c>
      <c r="X14">
        <v>9.4500000000000001E-3</v>
      </c>
      <c r="Y14">
        <v>2.0100000000000001E-3</v>
      </c>
      <c r="Z14">
        <v>2.0100000000000001E-3</v>
      </c>
      <c r="AA14">
        <v>2.0100000000000001E-3</v>
      </c>
      <c r="AB14">
        <v>0.48432989515250541</v>
      </c>
      <c r="AC14">
        <v>4.8722491141418498</v>
      </c>
      <c r="AD14">
        <v>185.47200000000001</v>
      </c>
      <c r="AE14">
        <v>0.04</v>
      </c>
      <c r="AF14">
        <v>2094</v>
      </c>
      <c r="AG14">
        <v>6567</v>
      </c>
      <c r="AH14">
        <v>6895</v>
      </c>
      <c r="AI14">
        <v>7239</v>
      </c>
      <c r="AJ14" s="9">
        <f>(AF14-exterior_study!AF14)/exterior_study!AF14</f>
        <v>-4.1647597254004576E-2</v>
      </c>
      <c r="AK14" s="9">
        <f>(AG14-exterior_study!AG14)/exterior_study!AG14</f>
        <v>-3.4122665097808501E-2</v>
      </c>
      <c r="AL14" s="9">
        <f>(AH14-exterior_study!AH14)/exterior_study!AH14</f>
        <v>-3.2552266030587904E-2</v>
      </c>
      <c r="AM14" s="9">
        <f>(AI14-exterior_study!AI14)/exterior_study!AI14</f>
        <v>-3.0793948319721515E-2</v>
      </c>
    </row>
    <row r="15" spans="1:39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6.8399999999999997E-3</v>
      </c>
      <c r="Q15">
        <v>5.6600000000000001E-3</v>
      </c>
      <c r="R15">
        <v>1.1769999999999999E-2</v>
      </c>
      <c r="S15">
        <v>3.0000000000000001E-3</v>
      </c>
      <c r="T15">
        <v>2.0100000000000001E-3</v>
      </c>
      <c r="U15">
        <v>2.5200000000000001E-3</v>
      </c>
      <c r="V15">
        <v>3.98E-3</v>
      </c>
      <c r="W15">
        <v>9.4500000000000001E-3</v>
      </c>
      <c r="X15">
        <v>9.4500000000000001E-3</v>
      </c>
      <c r="Y15">
        <v>2.0100000000000001E-3</v>
      </c>
      <c r="Z15">
        <v>2.0100000000000001E-3</v>
      </c>
      <c r="AA15">
        <v>2.0100000000000001E-3</v>
      </c>
      <c r="AB15">
        <v>0.48432989515250541</v>
      </c>
      <c r="AC15">
        <v>4.8722491141418498</v>
      </c>
      <c r="AD15">
        <v>185.47200000000001</v>
      </c>
      <c r="AE15">
        <v>4.4999999999999998E-2</v>
      </c>
      <c r="AF15">
        <v>1990</v>
      </c>
      <c r="AG15">
        <v>5837</v>
      </c>
      <c r="AH15">
        <v>6129</v>
      </c>
      <c r="AI15">
        <v>6435</v>
      </c>
      <c r="AJ15" s="9">
        <f>(AF15-exterior_study!AF15)/exterior_study!AF15</f>
        <v>-4.3269230769230768E-2</v>
      </c>
      <c r="AK15" s="9">
        <f>(AG15-exterior_study!AG15)/exterior_study!AG15</f>
        <v>-3.4248841826604898E-2</v>
      </c>
      <c r="AL15" s="9">
        <f>(AH15-exterior_study!AH15)/exterior_study!AH15</f>
        <v>-3.2517758484609312E-2</v>
      </c>
      <c r="AM15" s="9">
        <f>(AI15-exterior_study!AI15)/exterior_study!AI15</f>
        <v>-3.0873493975903613E-2</v>
      </c>
    </row>
    <row r="16" spans="1:39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6.8399999999999997E-3</v>
      </c>
      <c r="Q16">
        <v>5.6600000000000001E-3</v>
      </c>
      <c r="R16">
        <v>1.1769999999999999E-2</v>
      </c>
      <c r="S16">
        <v>3.0000000000000001E-3</v>
      </c>
      <c r="T16">
        <v>2.0100000000000001E-3</v>
      </c>
      <c r="U16">
        <v>2.5200000000000001E-3</v>
      </c>
      <c r="V16">
        <v>3.98E-3</v>
      </c>
      <c r="W16">
        <v>9.4500000000000001E-3</v>
      </c>
      <c r="X16">
        <v>9.4500000000000001E-3</v>
      </c>
      <c r="Y16">
        <v>2.0100000000000001E-3</v>
      </c>
      <c r="Z16">
        <v>2.0100000000000001E-3</v>
      </c>
      <c r="AA16">
        <v>2.0100000000000001E-3</v>
      </c>
      <c r="AB16">
        <v>0.48432989515250541</v>
      </c>
      <c r="AC16">
        <v>4.8722491141418498</v>
      </c>
      <c r="AD16">
        <v>185.47200000000001</v>
      </c>
      <c r="AE16">
        <v>0.05</v>
      </c>
      <c r="AF16">
        <v>1894</v>
      </c>
      <c r="AG16">
        <v>5254</v>
      </c>
      <c r="AH16">
        <v>5516</v>
      </c>
      <c r="AI16">
        <v>5791</v>
      </c>
      <c r="AJ16" s="9">
        <f>(AF16-exterior_study!AF16)/exterior_study!AF16</f>
        <v>-4.4399596367305755E-2</v>
      </c>
      <c r="AK16" s="9">
        <f>(AG16-exterior_study!AG16)/exterior_study!AG16</f>
        <v>-3.4013605442176874E-2</v>
      </c>
      <c r="AL16" s="9">
        <f>(AH16-exterior_study!AH16)/exterior_study!AH16</f>
        <v>-3.2450447289949134E-2</v>
      </c>
      <c r="AM16" s="9">
        <f>(AI16-exterior_study!AI16)/exterior_study!AI16</f>
        <v>-3.0957161981258367E-2</v>
      </c>
    </row>
    <row r="17" spans="2:39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6.8399999999999997E-3</v>
      </c>
      <c r="Q17">
        <v>5.6600000000000001E-3</v>
      </c>
      <c r="R17">
        <v>1.1769999999999999E-2</v>
      </c>
      <c r="S17">
        <v>3.0000000000000001E-3</v>
      </c>
      <c r="T17">
        <v>2.0100000000000001E-3</v>
      </c>
      <c r="U17">
        <v>2.5200000000000001E-3</v>
      </c>
      <c r="V17">
        <v>3.98E-3</v>
      </c>
      <c r="W17">
        <v>9.4500000000000001E-3</v>
      </c>
      <c r="X17">
        <v>9.4500000000000001E-3</v>
      </c>
      <c r="Y17">
        <v>2.0100000000000001E-3</v>
      </c>
      <c r="Z17">
        <v>2.0100000000000001E-3</v>
      </c>
      <c r="AA17">
        <v>2.0100000000000001E-3</v>
      </c>
      <c r="AB17">
        <v>0.48432989515250541</v>
      </c>
      <c r="AC17">
        <v>4.8722491141418498</v>
      </c>
      <c r="AD17">
        <v>185.47200000000001</v>
      </c>
      <c r="AE17">
        <v>5.5E-2</v>
      </c>
      <c r="AF17">
        <v>1804</v>
      </c>
      <c r="AG17">
        <v>4776</v>
      </c>
      <c r="AH17">
        <v>5014</v>
      </c>
      <c r="AI17">
        <v>5265</v>
      </c>
      <c r="AJ17" s="9">
        <f>(AF17-exterior_study!AF17)/exterior_study!AF17</f>
        <v>-4.6007403490216814E-2</v>
      </c>
      <c r="AK17" s="9">
        <f>(AG17-exterior_study!AG17)/exterior_study!AG17</f>
        <v>-3.4175935288169867E-2</v>
      </c>
      <c r="AL17" s="9">
        <f>(AH17-exterior_study!AH17)/exterior_study!AH17</f>
        <v>-3.2606598495080068E-2</v>
      </c>
      <c r="AM17" s="9">
        <f>(AI17-exterior_study!AI17)/exterior_study!AI17</f>
        <v>-3.0743740795287185E-2</v>
      </c>
    </row>
    <row r="18" spans="2:39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6.8399999999999997E-3</v>
      </c>
      <c r="Q18">
        <v>5.6600000000000001E-3</v>
      </c>
      <c r="R18">
        <v>1.1769999999999999E-2</v>
      </c>
      <c r="S18">
        <v>3.0000000000000001E-3</v>
      </c>
      <c r="T18">
        <v>2.0100000000000001E-3</v>
      </c>
      <c r="U18">
        <v>2.5200000000000001E-3</v>
      </c>
      <c r="V18">
        <v>3.98E-3</v>
      </c>
      <c r="W18">
        <v>9.4500000000000001E-3</v>
      </c>
      <c r="X18">
        <v>9.4500000000000001E-3</v>
      </c>
      <c r="Y18">
        <v>2.0100000000000001E-3</v>
      </c>
      <c r="Z18">
        <v>2.0100000000000001E-3</v>
      </c>
      <c r="AA18">
        <v>2.0100000000000001E-3</v>
      </c>
      <c r="AB18">
        <v>0.48432989515250541</v>
      </c>
      <c r="AC18">
        <v>4.8722491141418498</v>
      </c>
      <c r="AD18">
        <v>185.47200000000001</v>
      </c>
      <c r="AE18">
        <v>0.06</v>
      </c>
      <c r="AF18">
        <v>1721</v>
      </c>
      <c r="AG18">
        <v>4378</v>
      </c>
      <c r="AH18">
        <v>4596</v>
      </c>
      <c r="AI18">
        <v>4826</v>
      </c>
      <c r="AJ18" s="9">
        <f>(AF18-exterior_study!AF18)/exterior_study!AF18</f>
        <v>-4.706533776301218E-2</v>
      </c>
      <c r="AK18" s="9">
        <f>(AG18-exterior_study!AG18)/exterior_study!AG18</f>
        <v>-3.4193690712552391E-2</v>
      </c>
      <c r="AL18" s="9">
        <f>(AH18-exterior_study!AH18)/exterior_study!AH18</f>
        <v>-3.2624710587244789E-2</v>
      </c>
      <c r="AM18" s="9">
        <f>(AI18-exterior_study!AI18)/exterior_study!AI18</f>
        <v>-3.0923694779116467E-2</v>
      </c>
    </row>
    <row r="19" spans="2:39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6.8399999999999997E-3</v>
      </c>
      <c r="Q19">
        <v>5.6600000000000001E-3</v>
      </c>
      <c r="R19">
        <v>1.1769999999999999E-2</v>
      </c>
      <c r="S19">
        <v>3.0000000000000001E-3</v>
      </c>
      <c r="T19">
        <v>2.0100000000000001E-3</v>
      </c>
      <c r="U19">
        <v>2.5200000000000001E-3</v>
      </c>
      <c r="V19">
        <v>3.98E-3</v>
      </c>
      <c r="W19">
        <v>9.4500000000000001E-3</v>
      </c>
      <c r="X19">
        <v>9.4500000000000001E-3</v>
      </c>
      <c r="Y19">
        <v>2.0100000000000001E-3</v>
      </c>
      <c r="Z19">
        <v>2.0100000000000001E-3</v>
      </c>
      <c r="AA19">
        <v>2.0100000000000001E-3</v>
      </c>
      <c r="AB19">
        <v>0.48432989515250541</v>
      </c>
      <c r="AC19">
        <v>4.8722491141418498</v>
      </c>
      <c r="AD19">
        <v>185.47200000000001</v>
      </c>
      <c r="AE19">
        <v>6.5000000000000002E-2</v>
      </c>
      <c r="AF19">
        <v>1643</v>
      </c>
      <c r="AG19">
        <v>4041</v>
      </c>
      <c r="AH19">
        <v>4243</v>
      </c>
      <c r="AI19">
        <v>4455</v>
      </c>
      <c r="AJ19" s="9">
        <f>(AF19-exterior_study!AF19)/exterior_study!AF19</f>
        <v>-4.8088064889918888E-2</v>
      </c>
      <c r="AK19" s="9">
        <f>(AG19-exterior_study!AG19)/exterior_study!AG19</f>
        <v>-3.4177820267686426E-2</v>
      </c>
      <c r="AL19" s="9">
        <f>(AH19-exterior_study!AH19)/exterior_study!AH19</f>
        <v>-3.2603739170086639E-2</v>
      </c>
      <c r="AM19" s="9">
        <f>(AI19-exterior_study!AI19)/exterior_study!AI19</f>
        <v>-3.0889710680878833E-2</v>
      </c>
    </row>
    <row r="20" spans="2:39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6.8399999999999997E-3</v>
      </c>
      <c r="Q20">
        <v>5.6600000000000001E-3</v>
      </c>
      <c r="R20">
        <v>1.1769999999999999E-2</v>
      </c>
      <c r="S20">
        <v>3.0000000000000001E-3</v>
      </c>
      <c r="T20">
        <v>2.0100000000000001E-3</v>
      </c>
      <c r="U20">
        <v>2.5200000000000001E-3</v>
      </c>
      <c r="V20">
        <v>3.98E-3</v>
      </c>
      <c r="W20">
        <v>9.4500000000000001E-3</v>
      </c>
      <c r="X20">
        <v>9.4500000000000001E-3</v>
      </c>
      <c r="Y20">
        <v>2.0100000000000001E-3</v>
      </c>
      <c r="Z20">
        <v>2.0100000000000001E-3</v>
      </c>
      <c r="AA20">
        <v>2.0100000000000001E-3</v>
      </c>
      <c r="AB20">
        <v>0.48432989515250541</v>
      </c>
      <c r="AC20">
        <v>4.8722491141418498</v>
      </c>
      <c r="AD20">
        <v>185.47200000000001</v>
      </c>
      <c r="AE20">
        <v>7.0000000000000007E-2</v>
      </c>
      <c r="AF20">
        <v>1571</v>
      </c>
      <c r="AG20">
        <v>3753</v>
      </c>
      <c r="AH20">
        <v>3940</v>
      </c>
      <c r="AI20">
        <v>4136</v>
      </c>
      <c r="AJ20" s="9">
        <f>(AF20-exterior_study!AF20)/exterior_study!AF20</f>
        <v>-4.9031476997578691E-2</v>
      </c>
      <c r="AK20" s="9">
        <f>(AG20-exterior_study!AG20)/exterior_study!AG20</f>
        <v>-3.397683397683398E-2</v>
      </c>
      <c r="AL20" s="9">
        <f>(AH20-exterior_study!AH20)/exterior_study!AH20</f>
        <v>-3.2416502946954813E-2</v>
      </c>
      <c r="AM20" s="9">
        <f>(AI20-exterior_study!AI20)/exterior_study!AI20</f>
        <v>-3.0927835051546393E-2</v>
      </c>
    </row>
    <row r="21" spans="2:39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6.7799999999999996E-3</v>
      </c>
      <c r="Q21">
        <v>5.6100000000000004E-3</v>
      </c>
      <c r="R21">
        <v>1.166E-2</v>
      </c>
      <c r="S21">
        <v>2.97E-3</v>
      </c>
      <c r="T21">
        <v>2.0100000000000001E-3</v>
      </c>
      <c r="U21">
        <v>2.5000000000000001E-3</v>
      </c>
      <c r="V21">
        <v>3.9300000000000003E-3</v>
      </c>
      <c r="W21">
        <v>9.3500000000000007E-3</v>
      </c>
      <c r="X21">
        <v>9.3500000000000007E-3</v>
      </c>
      <c r="Y21">
        <v>2.0100000000000001E-3</v>
      </c>
      <c r="Z21">
        <v>2.0100000000000001E-3</v>
      </c>
      <c r="AA21">
        <v>2.0100000000000001E-3</v>
      </c>
      <c r="AB21">
        <v>0.4839848005174292</v>
      </c>
      <c r="AC21">
        <v>4.8705130178787357</v>
      </c>
      <c r="AD21">
        <v>185.47200000000001</v>
      </c>
      <c r="AE21">
        <v>0.03</v>
      </c>
      <c r="AF21">
        <v>2326</v>
      </c>
      <c r="AG21">
        <v>8756</v>
      </c>
      <c r="AH21">
        <v>9193</v>
      </c>
      <c r="AI21">
        <v>9652</v>
      </c>
      <c r="AJ21" s="9">
        <f>(AF21-exterior_study!AF21)/exterior_study!AF21</f>
        <v>-4.1220115416323165E-2</v>
      </c>
      <c r="AK21" s="9">
        <f>(AG21-exterior_study!AG21)/exterior_study!AG21</f>
        <v>-3.6213538800220144E-2</v>
      </c>
      <c r="AL21" s="9">
        <f>(AH21-exterior_study!AH21)/exterior_study!AH21</f>
        <v>-3.4450162798025416E-2</v>
      </c>
      <c r="AM21" s="9">
        <f>(AI21-exterior_study!AI21)/exterior_study!AI21</f>
        <v>-3.267187813189016E-2</v>
      </c>
    </row>
    <row r="22" spans="2:39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6.7799999999999996E-3</v>
      </c>
      <c r="Q22">
        <v>5.6100000000000004E-3</v>
      </c>
      <c r="R22">
        <v>1.166E-2</v>
      </c>
      <c r="S22">
        <v>2.97E-3</v>
      </c>
      <c r="T22">
        <v>2.0100000000000001E-3</v>
      </c>
      <c r="U22">
        <v>2.5000000000000001E-3</v>
      </c>
      <c r="V22">
        <v>3.9300000000000003E-3</v>
      </c>
      <c r="W22">
        <v>9.3500000000000007E-3</v>
      </c>
      <c r="X22">
        <v>9.3500000000000007E-3</v>
      </c>
      <c r="Y22">
        <v>2.0100000000000001E-3</v>
      </c>
      <c r="Z22">
        <v>2.0100000000000001E-3</v>
      </c>
      <c r="AA22">
        <v>2.0100000000000001E-3</v>
      </c>
      <c r="AB22">
        <v>0.4839848005174292</v>
      </c>
      <c r="AC22">
        <v>4.8705130178787357</v>
      </c>
      <c r="AD22">
        <v>185.47200000000001</v>
      </c>
      <c r="AE22">
        <v>3.5000000000000003E-2</v>
      </c>
      <c r="AF22">
        <v>2205</v>
      </c>
      <c r="AG22">
        <v>7505</v>
      </c>
      <c r="AH22">
        <v>7880</v>
      </c>
      <c r="AI22">
        <v>8273</v>
      </c>
      <c r="AJ22" s="9">
        <f>(AF22-exterior_study!AF22)/exterior_study!AF22</f>
        <v>-4.296875E-2</v>
      </c>
      <c r="AK22" s="9">
        <f>(AG22-exterior_study!AG22)/exterior_study!AG22</f>
        <v>-3.6214203159111343E-2</v>
      </c>
      <c r="AL22" s="9">
        <f>(AH22-exterior_study!AH22)/exterior_study!AH22</f>
        <v>-3.4432054895233426E-2</v>
      </c>
      <c r="AM22" s="9">
        <f>(AI22-exterior_study!AI22)/exterior_study!AI22</f>
        <v>-3.2623947614593078E-2</v>
      </c>
    </row>
    <row r="23" spans="2:39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6.7799999999999996E-3</v>
      </c>
      <c r="Q23">
        <v>5.6100000000000004E-3</v>
      </c>
      <c r="R23">
        <v>1.166E-2</v>
      </c>
      <c r="S23">
        <v>2.97E-3</v>
      </c>
      <c r="T23">
        <v>2.0100000000000001E-3</v>
      </c>
      <c r="U23">
        <v>2.5000000000000001E-3</v>
      </c>
      <c r="V23">
        <v>3.9300000000000003E-3</v>
      </c>
      <c r="W23">
        <v>9.3500000000000007E-3</v>
      </c>
      <c r="X23">
        <v>9.3500000000000007E-3</v>
      </c>
      <c r="Y23">
        <v>2.0100000000000001E-3</v>
      </c>
      <c r="Z23">
        <v>2.0100000000000001E-3</v>
      </c>
      <c r="AA23">
        <v>2.0100000000000001E-3</v>
      </c>
      <c r="AB23">
        <v>0.4839848005174292</v>
      </c>
      <c r="AC23">
        <v>4.8705130178787357</v>
      </c>
      <c r="AD23">
        <v>185.47200000000001</v>
      </c>
      <c r="AE23">
        <v>0.04</v>
      </c>
      <c r="AF23">
        <v>2094</v>
      </c>
      <c r="AG23">
        <v>6567</v>
      </c>
      <c r="AH23">
        <v>6895</v>
      </c>
      <c r="AI23">
        <v>7239</v>
      </c>
      <c r="AJ23" s="9">
        <f>(AF23-exterior_study!AF23)/exterior_study!AF23</f>
        <v>-4.4272021907804653E-2</v>
      </c>
      <c r="AK23" s="9">
        <f>(AG23-exterior_study!AG23)/exterior_study!AG23</f>
        <v>-3.6107441655658302E-2</v>
      </c>
      <c r="AL23" s="9">
        <f>(AH23-exterior_study!AH23)/exterior_study!AH23</f>
        <v>-3.4448956728749473E-2</v>
      </c>
      <c r="AM23" s="9">
        <f>(AI23-exterior_study!AI23)/exterior_study!AI23</f>
        <v>-3.2607243084324472E-2</v>
      </c>
    </row>
    <row r="24" spans="2:39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6.7799999999999996E-3</v>
      </c>
      <c r="Q24">
        <v>5.6100000000000004E-3</v>
      </c>
      <c r="R24">
        <v>1.166E-2</v>
      </c>
      <c r="S24">
        <v>2.97E-3</v>
      </c>
      <c r="T24">
        <v>2.0100000000000001E-3</v>
      </c>
      <c r="U24">
        <v>2.5000000000000001E-3</v>
      </c>
      <c r="V24">
        <v>3.9300000000000003E-3</v>
      </c>
      <c r="W24">
        <v>9.3500000000000007E-3</v>
      </c>
      <c r="X24">
        <v>9.3500000000000007E-3</v>
      </c>
      <c r="Y24">
        <v>2.0100000000000001E-3</v>
      </c>
      <c r="Z24">
        <v>2.0100000000000001E-3</v>
      </c>
      <c r="AA24">
        <v>2.0100000000000001E-3</v>
      </c>
      <c r="AB24">
        <v>0.4839848005174292</v>
      </c>
      <c r="AC24">
        <v>4.8705130178787357</v>
      </c>
      <c r="AD24">
        <v>185.47200000000001</v>
      </c>
      <c r="AE24">
        <v>4.4999999999999998E-2</v>
      </c>
      <c r="AF24">
        <v>1990</v>
      </c>
      <c r="AG24">
        <v>5837</v>
      </c>
      <c r="AH24">
        <v>6129</v>
      </c>
      <c r="AI24">
        <v>6435</v>
      </c>
      <c r="AJ24" s="9">
        <f>(AF24-exterior_study!AF24)/exterior_study!AF24</f>
        <v>-4.6021093000958774E-2</v>
      </c>
      <c r="AK24" s="9">
        <f>(AG24-exterior_study!AG24)/exterior_study!AG24</f>
        <v>-3.6162483487450464E-2</v>
      </c>
      <c r="AL24" s="9">
        <f>(AH24-exterior_study!AH24)/exterior_study!AH24</f>
        <v>-3.4346935560107136E-2</v>
      </c>
      <c r="AM24" s="9">
        <f>(AI24-exterior_study!AI24)/exterior_study!AI24</f>
        <v>-3.2621767889356584E-2</v>
      </c>
    </row>
    <row r="25" spans="2:39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6.7799999999999996E-3</v>
      </c>
      <c r="Q25">
        <v>5.6100000000000004E-3</v>
      </c>
      <c r="R25">
        <v>1.166E-2</v>
      </c>
      <c r="S25">
        <v>2.97E-3</v>
      </c>
      <c r="T25">
        <v>2.0100000000000001E-3</v>
      </c>
      <c r="U25">
        <v>2.5000000000000001E-3</v>
      </c>
      <c r="V25">
        <v>3.9300000000000003E-3</v>
      </c>
      <c r="W25">
        <v>9.3500000000000007E-3</v>
      </c>
      <c r="X25">
        <v>9.3500000000000007E-3</v>
      </c>
      <c r="Y25">
        <v>2.0100000000000001E-3</v>
      </c>
      <c r="Z25">
        <v>2.0100000000000001E-3</v>
      </c>
      <c r="AA25">
        <v>2.0100000000000001E-3</v>
      </c>
      <c r="AB25">
        <v>0.4839848005174292</v>
      </c>
      <c r="AC25">
        <v>4.8705130178787357</v>
      </c>
      <c r="AD25">
        <v>185.47200000000001</v>
      </c>
      <c r="AE25">
        <v>0.05</v>
      </c>
      <c r="AF25">
        <v>1894</v>
      </c>
      <c r="AG25">
        <v>5254</v>
      </c>
      <c r="AH25">
        <v>5516</v>
      </c>
      <c r="AI25">
        <v>5791</v>
      </c>
      <c r="AJ25" s="9">
        <f>(AF25-exterior_study!AF25)/exterior_study!AF25</f>
        <v>-4.7283702213279676E-2</v>
      </c>
      <c r="AK25" s="9">
        <f>(AG25-exterior_study!AG25)/exterior_study!AG25</f>
        <v>-3.6140157769216655E-2</v>
      </c>
      <c r="AL25" s="9">
        <f>(AH25-exterior_study!AH25)/exterior_study!AH25</f>
        <v>-3.4313725490196081E-2</v>
      </c>
      <c r="AM25" s="9">
        <f>(AI25-exterior_study!AI25)/exterior_study!AI25</f>
        <v>-3.2737598129280107E-2</v>
      </c>
    </row>
    <row r="26" spans="2:39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6.7799999999999996E-3</v>
      </c>
      <c r="Q26">
        <v>5.6100000000000004E-3</v>
      </c>
      <c r="R26">
        <v>1.166E-2</v>
      </c>
      <c r="S26">
        <v>2.97E-3</v>
      </c>
      <c r="T26">
        <v>2.0100000000000001E-3</v>
      </c>
      <c r="U26">
        <v>2.5000000000000001E-3</v>
      </c>
      <c r="V26">
        <v>3.9300000000000003E-3</v>
      </c>
      <c r="W26">
        <v>9.3500000000000007E-3</v>
      </c>
      <c r="X26">
        <v>9.3500000000000007E-3</v>
      </c>
      <c r="Y26">
        <v>2.0100000000000001E-3</v>
      </c>
      <c r="Z26">
        <v>2.0100000000000001E-3</v>
      </c>
      <c r="AA26">
        <v>2.0100000000000001E-3</v>
      </c>
      <c r="AB26">
        <v>0.4839848005174292</v>
      </c>
      <c r="AC26">
        <v>4.8705130178787357</v>
      </c>
      <c r="AD26">
        <v>185.47200000000001</v>
      </c>
      <c r="AE26">
        <v>5.5E-2</v>
      </c>
      <c r="AF26">
        <v>1804</v>
      </c>
      <c r="AG26">
        <v>4776</v>
      </c>
      <c r="AH26">
        <v>5014</v>
      </c>
      <c r="AI26">
        <v>5265</v>
      </c>
      <c r="AJ26" s="9">
        <f>(AF26-exterior_study!AF26)/exterior_study!AF26</f>
        <v>-4.852320675105485E-2</v>
      </c>
      <c r="AK26" s="9">
        <f>(AG26-exterior_study!AG26)/exterior_study!AG26</f>
        <v>-3.6125126135216949E-2</v>
      </c>
      <c r="AL26" s="9">
        <f>(AH26-exterior_study!AH26)/exterior_study!AH26</f>
        <v>-3.4469478143654919E-2</v>
      </c>
      <c r="AM26" s="9">
        <f>(AI26-exterior_study!AI26)/exterior_study!AI26</f>
        <v>-3.252480705622933E-2</v>
      </c>
    </row>
    <row r="27" spans="2:39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6.7799999999999996E-3</v>
      </c>
      <c r="Q27">
        <v>5.6100000000000004E-3</v>
      </c>
      <c r="R27">
        <v>1.166E-2</v>
      </c>
      <c r="S27">
        <v>2.97E-3</v>
      </c>
      <c r="T27">
        <v>2.0100000000000001E-3</v>
      </c>
      <c r="U27">
        <v>2.5000000000000001E-3</v>
      </c>
      <c r="V27">
        <v>3.9300000000000003E-3</v>
      </c>
      <c r="W27">
        <v>9.3500000000000007E-3</v>
      </c>
      <c r="X27">
        <v>9.3500000000000007E-3</v>
      </c>
      <c r="Y27">
        <v>2.0100000000000001E-3</v>
      </c>
      <c r="Z27">
        <v>2.0100000000000001E-3</v>
      </c>
      <c r="AA27">
        <v>2.0100000000000001E-3</v>
      </c>
      <c r="AB27">
        <v>0.4839848005174292</v>
      </c>
      <c r="AC27">
        <v>4.8705130178787357</v>
      </c>
      <c r="AD27">
        <v>185.47200000000001</v>
      </c>
      <c r="AE27">
        <v>0.06</v>
      </c>
      <c r="AF27">
        <v>1721</v>
      </c>
      <c r="AG27">
        <v>4378</v>
      </c>
      <c r="AH27">
        <v>4596</v>
      </c>
      <c r="AI27">
        <v>4826</v>
      </c>
      <c r="AJ27" s="9">
        <f>(AF27-exterior_study!AF27)/exterior_study!AF27</f>
        <v>-4.9696300386526782E-2</v>
      </c>
      <c r="AK27" s="9">
        <f>(AG27-exterior_study!AG27)/exterior_study!AG27</f>
        <v>-3.6107441655658302E-2</v>
      </c>
      <c r="AL27" s="9">
        <f>(AH27-exterior_study!AH27)/exterior_study!AH27</f>
        <v>-3.4453781512605045E-2</v>
      </c>
      <c r="AM27" s="9">
        <f>(AI27-exterior_study!AI27)/exterior_study!AI27</f>
        <v>-3.267187813189016E-2</v>
      </c>
    </row>
    <row r="28" spans="2:39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6.7799999999999996E-3</v>
      </c>
      <c r="Q28">
        <v>5.6100000000000004E-3</v>
      </c>
      <c r="R28">
        <v>1.166E-2</v>
      </c>
      <c r="S28">
        <v>2.97E-3</v>
      </c>
      <c r="T28">
        <v>2.0100000000000001E-3</v>
      </c>
      <c r="U28">
        <v>2.5000000000000001E-3</v>
      </c>
      <c r="V28">
        <v>3.9300000000000003E-3</v>
      </c>
      <c r="W28">
        <v>9.3500000000000007E-3</v>
      </c>
      <c r="X28">
        <v>9.3500000000000007E-3</v>
      </c>
      <c r="Y28">
        <v>2.0100000000000001E-3</v>
      </c>
      <c r="Z28">
        <v>2.0100000000000001E-3</v>
      </c>
      <c r="AA28">
        <v>2.0100000000000001E-3</v>
      </c>
      <c r="AB28">
        <v>0.4839848005174292</v>
      </c>
      <c r="AC28">
        <v>4.8705130178787357</v>
      </c>
      <c r="AD28">
        <v>185.47200000000001</v>
      </c>
      <c r="AE28">
        <v>6.5000000000000002E-2</v>
      </c>
      <c r="AF28">
        <v>1643</v>
      </c>
      <c r="AG28">
        <v>4041</v>
      </c>
      <c r="AH28">
        <v>4243</v>
      </c>
      <c r="AI28">
        <v>4455</v>
      </c>
      <c r="AJ28" s="9">
        <f>(AF28-exterior_study!AF28)/exterior_study!AF28</f>
        <v>-5.0837666088965915E-2</v>
      </c>
      <c r="AK28" s="9">
        <f>(AG28-exterior_study!AG28)/exterior_study!AG28</f>
        <v>-3.6250894347722391E-2</v>
      </c>
      <c r="AL28" s="9">
        <f>(AH28-exterior_study!AH28)/exterior_study!AH28</f>
        <v>-3.4365043240782885E-2</v>
      </c>
      <c r="AM28" s="9">
        <f>(AI28-exterior_study!AI28)/exterior_study!AI28</f>
        <v>-3.2573289902280131E-2</v>
      </c>
    </row>
    <row r="29" spans="2:39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6.7799999999999996E-3</v>
      </c>
      <c r="Q29">
        <v>5.6100000000000004E-3</v>
      </c>
      <c r="R29">
        <v>1.166E-2</v>
      </c>
      <c r="S29">
        <v>2.97E-3</v>
      </c>
      <c r="T29">
        <v>2.0100000000000001E-3</v>
      </c>
      <c r="U29">
        <v>2.5000000000000001E-3</v>
      </c>
      <c r="V29">
        <v>3.9300000000000003E-3</v>
      </c>
      <c r="W29">
        <v>9.3500000000000007E-3</v>
      </c>
      <c r="X29">
        <v>9.3500000000000007E-3</v>
      </c>
      <c r="Y29">
        <v>2.0100000000000001E-3</v>
      </c>
      <c r="Z29">
        <v>2.0100000000000001E-3</v>
      </c>
      <c r="AA29">
        <v>2.0100000000000001E-3</v>
      </c>
      <c r="AB29">
        <v>0.4839848005174292</v>
      </c>
      <c r="AC29">
        <v>4.8705130178787357</v>
      </c>
      <c r="AD29">
        <v>185.47200000000001</v>
      </c>
      <c r="AE29">
        <v>7.0000000000000007E-2</v>
      </c>
      <c r="AF29">
        <v>1571</v>
      </c>
      <c r="AG29">
        <v>3753</v>
      </c>
      <c r="AH29">
        <v>3940</v>
      </c>
      <c r="AI29">
        <v>4136</v>
      </c>
      <c r="AJ29" s="9">
        <f>(AF29-exterior_study!AF29)/exterior_study!AF29</f>
        <v>-5.1901025950512977E-2</v>
      </c>
      <c r="AK29" s="9">
        <f>(AG29-exterior_study!AG29)/exterior_study!AG29</f>
        <v>-3.5961983046493708E-2</v>
      </c>
      <c r="AL29" s="9">
        <f>(AH29-exterior_study!AH29)/exterior_study!AH29</f>
        <v>-3.4313725490196081E-2</v>
      </c>
      <c r="AM29" s="9">
        <f>(AI29-exterior_study!AI29)/exterior_study!AI29</f>
        <v>-3.2740879326473342E-2</v>
      </c>
    </row>
    <row r="30" spans="2:39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6.7099999999999998E-3</v>
      </c>
      <c r="Q30">
        <v>5.5500000000000002E-3</v>
      </c>
      <c r="R30">
        <v>1.153E-2</v>
      </c>
      <c r="S30">
        <v>2.9499999999999999E-3</v>
      </c>
      <c r="T30">
        <v>2.0100000000000001E-3</v>
      </c>
      <c r="U30">
        <v>2.47E-3</v>
      </c>
      <c r="V30">
        <v>3.8800000000000002E-3</v>
      </c>
      <c r="W30">
        <v>9.2300000000000004E-3</v>
      </c>
      <c r="X30">
        <v>9.2300000000000004E-3</v>
      </c>
      <c r="Y30">
        <v>2.0100000000000001E-3</v>
      </c>
      <c r="Z30">
        <v>2.0100000000000001E-3</v>
      </c>
      <c r="AA30">
        <v>2.0100000000000001E-3</v>
      </c>
      <c r="AB30">
        <v>0.48358353758169942</v>
      </c>
      <c r="AC30">
        <v>4.8684935726417669</v>
      </c>
      <c r="AD30">
        <v>185.47200000000001</v>
      </c>
      <c r="AE30">
        <v>0.03</v>
      </c>
      <c r="AF30">
        <v>2326</v>
      </c>
      <c r="AG30">
        <v>8756</v>
      </c>
      <c r="AH30">
        <v>9193</v>
      </c>
      <c r="AI30">
        <v>9652</v>
      </c>
      <c r="AJ30" s="9">
        <f>(AF30-exterior_study!AF30)/exterior_study!AF30</f>
        <v>-4.1220115416323165E-2</v>
      </c>
      <c r="AK30" s="9">
        <f>(AG30-exterior_study!AG30)/exterior_study!AG30</f>
        <v>-3.6213538800220144E-2</v>
      </c>
      <c r="AL30" s="9">
        <f>(AH30-exterior_study!AH30)/exterior_study!AH30</f>
        <v>-3.4450162798025416E-2</v>
      </c>
      <c r="AM30" s="9">
        <f>(AI30-exterior_study!AI30)/exterior_study!AI30</f>
        <v>-3.267187813189016E-2</v>
      </c>
    </row>
    <row r="31" spans="2:39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6.7099999999999998E-3</v>
      </c>
      <c r="Q31">
        <v>5.5500000000000002E-3</v>
      </c>
      <c r="R31">
        <v>1.153E-2</v>
      </c>
      <c r="S31">
        <v>2.9499999999999999E-3</v>
      </c>
      <c r="T31">
        <v>2.0100000000000001E-3</v>
      </c>
      <c r="U31">
        <v>2.47E-3</v>
      </c>
      <c r="V31">
        <v>3.8800000000000002E-3</v>
      </c>
      <c r="W31">
        <v>9.2300000000000004E-3</v>
      </c>
      <c r="X31">
        <v>9.2300000000000004E-3</v>
      </c>
      <c r="Y31">
        <v>2.0100000000000001E-3</v>
      </c>
      <c r="Z31">
        <v>2.0100000000000001E-3</v>
      </c>
      <c r="AA31">
        <v>2.0100000000000001E-3</v>
      </c>
      <c r="AB31">
        <v>0.48358353758169942</v>
      </c>
      <c r="AC31">
        <v>4.8684935726417669</v>
      </c>
      <c r="AD31">
        <v>185.47200000000001</v>
      </c>
      <c r="AE31">
        <v>3.5000000000000003E-2</v>
      </c>
      <c r="AF31">
        <v>2205</v>
      </c>
      <c r="AG31">
        <v>7505</v>
      </c>
      <c r="AH31">
        <v>7880</v>
      </c>
      <c r="AI31">
        <v>8273</v>
      </c>
      <c r="AJ31" s="9">
        <f>(AF31-exterior_study!AF31)/exterior_study!AF31</f>
        <v>-4.296875E-2</v>
      </c>
      <c r="AK31" s="9">
        <f>(AG31-exterior_study!AG31)/exterior_study!AG31</f>
        <v>-3.6214203159111343E-2</v>
      </c>
      <c r="AL31" s="9">
        <f>(AH31-exterior_study!AH31)/exterior_study!AH31</f>
        <v>-3.4432054895233426E-2</v>
      </c>
      <c r="AM31" s="9">
        <f>(AI31-exterior_study!AI31)/exterior_study!AI31</f>
        <v>-3.2623947614593078E-2</v>
      </c>
    </row>
    <row r="32" spans="2:39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6.7099999999999998E-3</v>
      </c>
      <c r="Q32">
        <v>5.5500000000000002E-3</v>
      </c>
      <c r="R32">
        <v>1.153E-2</v>
      </c>
      <c r="S32">
        <v>2.9499999999999999E-3</v>
      </c>
      <c r="T32">
        <v>2.0100000000000001E-3</v>
      </c>
      <c r="U32">
        <v>2.47E-3</v>
      </c>
      <c r="V32">
        <v>3.8800000000000002E-3</v>
      </c>
      <c r="W32">
        <v>9.2300000000000004E-3</v>
      </c>
      <c r="X32">
        <v>9.2300000000000004E-3</v>
      </c>
      <c r="Y32">
        <v>2.0100000000000001E-3</v>
      </c>
      <c r="Z32">
        <v>2.0100000000000001E-3</v>
      </c>
      <c r="AA32">
        <v>2.0100000000000001E-3</v>
      </c>
      <c r="AB32">
        <v>0.48358353758169942</v>
      </c>
      <c r="AC32">
        <v>4.8684935726417669</v>
      </c>
      <c r="AD32">
        <v>185.47200000000001</v>
      </c>
      <c r="AE32">
        <v>0.04</v>
      </c>
      <c r="AF32">
        <v>2094</v>
      </c>
      <c r="AG32">
        <v>6567</v>
      </c>
      <c r="AH32">
        <v>6895</v>
      </c>
      <c r="AI32">
        <v>7239</v>
      </c>
      <c r="AJ32" s="9">
        <f>(AF32-exterior_study!AF32)/exterior_study!AF32</f>
        <v>-4.4272021907804653E-2</v>
      </c>
      <c r="AK32" s="9">
        <f>(AG32-exterior_study!AG32)/exterior_study!AG32</f>
        <v>-3.6107441655658302E-2</v>
      </c>
      <c r="AL32" s="9">
        <f>(AH32-exterior_study!AH32)/exterior_study!AH32</f>
        <v>-3.4448956728749473E-2</v>
      </c>
      <c r="AM32" s="9">
        <f>(AI32-exterior_study!AI32)/exterior_study!AI32</f>
        <v>-3.2607243084324472E-2</v>
      </c>
    </row>
    <row r="33" spans="2:39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6.7099999999999998E-3</v>
      </c>
      <c r="Q33">
        <v>5.5500000000000002E-3</v>
      </c>
      <c r="R33">
        <v>1.153E-2</v>
      </c>
      <c r="S33">
        <v>2.9499999999999999E-3</v>
      </c>
      <c r="T33">
        <v>2.0100000000000001E-3</v>
      </c>
      <c r="U33">
        <v>2.47E-3</v>
      </c>
      <c r="V33">
        <v>3.8800000000000002E-3</v>
      </c>
      <c r="W33">
        <v>9.2300000000000004E-3</v>
      </c>
      <c r="X33">
        <v>9.2300000000000004E-3</v>
      </c>
      <c r="Y33">
        <v>2.0100000000000001E-3</v>
      </c>
      <c r="Z33">
        <v>2.0100000000000001E-3</v>
      </c>
      <c r="AA33">
        <v>2.0100000000000001E-3</v>
      </c>
      <c r="AB33">
        <v>0.48358353758169942</v>
      </c>
      <c r="AC33">
        <v>4.8684935726417669</v>
      </c>
      <c r="AD33">
        <v>185.47200000000001</v>
      </c>
      <c r="AE33">
        <v>4.4999999999999998E-2</v>
      </c>
      <c r="AF33">
        <v>1990</v>
      </c>
      <c r="AG33">
        <v>5837</v>
      </c>
      <c r="AH33">
        <v>6129</v>
      </c>
      <c r="AI33">
        <v>6435</v>
      </c>
      <c r="AJ33" s="9">
        <f>(AF33-exterior_study!AF33)/exterior_study!AF33</f>
        <v>-4.6021093000958774E-2</v>
      </c>
      <c r="AK33" s="9">
        <f>(AG33-exterior_study!AG33)/exterior_study!AG33</f>
        <v>-3.6162483487450464E-2</v>
      </c>
      <c r="AL33" s="9">
        <f>(AH33-exterior_study!AH33)/exterior_study!AH33</f>
        <v>-3.4346935560107136E-2</v>
      </c>
      <c r="AM33" s="9">
        <f>(AI33-exterior_study!AI33)/exterior_study!AI33</f>
        <v>-3.2621767889356584E-2</v>
      </c>
    </row>
    <row r="34" spans="2:39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6.7099999999999998E-3</v>
      </c>
      <c r="Q34">
        <v>5.5500000000000002E-3</v>
      </c>
      <c r="R34">
        <v>1.153E-2</v>
      </c>
      <c r="S34">
        <v>2.9499999999999999E-3</v>
      </c>
      <c r="T34">
        <v>2.0100000000000001E-3</v>
      </c>
      <c r="U34">
        <v>2.47E-3</v>
      </c>
      <c r="V34">
        <v>3.8800000000000002E-3</v>
      </c>
      <c r="W34">
        <v>9.2300000000000004E-3</v>
      </c>
      <c r="X34">
        <v>9.2300000000000004E-3</v>
      </c>
      <c r="Y34">
        <v>2.0100000000000001E-3</v>
      </c>
      <c r="Z34">
        <v>2.0100000000000001E-3</v>
      </c>
      <c r="AA34">
        <v>2.0100000000000001E-3</v>
      </c>
      <c r="AB34">
        <v>0.48358353758169942</v>
      </c>
      <c r="AC34">
        <v>4.8684935726417669</v>
      </c>
      <c r="AD34">
        <v>185.47200000000001</v>
      </c>
      <c r="AE34">
        <v>0.05</v>
      </c>
      <c r="AF34">
        <v>1894</v>
      </c>
      <c r="AG34">
        <v>5254</v>
      </c>
      <c r="AH34">
        <v>5516</v>
      </c>
      <c r="AI34">
        <v>5791</v>
      </c>
      <c r="AJ34" s="9">
        <f>(AF34-exterior_study!AF34)/exterior_study!AF34</f>
        <v>-4.7283702213279676E-2</v>
      </c>
      <c r="AK34" s="9">
        <f>(AG34-exterior_study!AG34)/exterior_study!AG34</f>
        <v>-3.6140157769216655E-2</v>
      </c>
      <c r="AL34" s="9">
        <f>(AH34-exterior_study!AH34)/exterior_study!AH34</f>
        <v>-3.4313725490196081E-2</v>
      </c>
      <c r="AM34" s="9">
        <f>(AI34-exterior_study!AI34)/exterior_study!AI34</f>
        <v>-3.2737598129280107E-2</v>
      </c>
    </row>
    <row r="35" spans="2:39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6.7099999999999998E-3</v>
      </c>
      <c r="Q35">
        <v>5.5500000000000002E-3</v>
      </c>
      <c r="R35">
        <v>1.153E-2</v>
      </c>
      <c r="S35">
        <v>2.9499999999999999E-3</v>
      </c>
      <c r="T35">
        <v>2.0100000000000001E-3</v>
      </c>
      <c r="U35">
        <v>2.47E-3</v>
      </c>
      <c r="V35">
        <v>3.8800000000000002E-3</v>
      </c>
      <c r="W35">
        <v>9.2300000000000004E-3</v>
      </c>
      <c r="X35">
        <v>9.2300000000000004E-3</v>
      </c>
      <c r="Y35">
        <v>2.0100000000000001E-3</v>
      </c>
      <c r="Z35">
        <v>2.0100000000000001E-3</v>
      </c>
      <c r="AA35">
        <v>2.0100000000000001E-3</v>
      </c>
      <c r="AB35">
        <v>0.48358353758169942</v>
      </c>
      <c r="AC35">
        <v>4.8684935726417669</v>
      </c>
      <c r="AD35">
        <v>185.47200000000001</v>
      </c>
      <c r="AE35">
        <v>5.5E-2</v>
      </c>
      <c r="AF35">
        <v>1804</v>
      </c>
      <c r="AG35">
        <v>4776</v>
      </c>
      <c r="AH35">
        <v>5014</v>
      </c>
      <c r="AI35">
        <v>5265</v>
      </c>
      <c r="AJ35" s="9">
        <f>(AF35-exterior_study!AF35)/exterior_study!AF35</f>
        <v>-4.852320675105485E-2</v>
      </c>
      <c r="AK35" s="9">
        <f>(AG35-exterior_study!AG35)/exterior_study!AG35</f>
        <v>-3.6125126135216949E-2</v>
      </c>
      <c r="AL35" s="9">
        <f>(AH35-exterior_study!AH35)/exterior_study!AH35</f>
        <v>-3.4469478143654919E-2</v>
      </c>
      <c r="AM35" s="9">
        <f>(AI35-exterior_study!AI35)/exterior_study!AI35</f>
        <v>-3.252480705622933E-2</v>
      </c>
    </row>
    <row r="36" spans="2:39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6.7099999999999998E-3</v>
      </c>
      <c r="Q36">
        <v>5.5500000000000002E-3</v>
      </c>
      <c r="R36">
        <v>1.153E-2</v>
      </c>
      <c r="S36">
        <v>2.9499999999999999E-3</v>
      </c>
      <c r="T36">
        <v>2.0100000000000001E-3</v>
      </c>
      <c r="U36">
        <v>2.47E-3</v>
      </c>
      <c r="V36">
        <v>3.8800000000000002E-3</v>
      </c>
      <c r="W36">
        <v>9.2300000000000004E-3</v>
      </c>
      <c r="X36">
        <v>9.2300000000000004E-3</v>
      </c>
      <c r="Y36">
        <v>2.0100000000000001E-3</v>
      </c>
      <c r="Z36">
        <v>2.0100000000000001E-3</v>
      </c>
      <c r="AA36">
        <v>2.0100000000000001E-3</v>
      </c>
      <c r="AB36">
        <v>0.48358353758169942</v>
      </c>
      <c r="AC36">
        <v>4.8684935726417669</v>
      </c>
      <c r="AD36">
        <v>185.47200000000001</v>
      </c>
      <c r="AE36">
        <v>0.06</v>
      </c>
      <c r="AF36">
        <v>1721</v>
      </c>
      <c r="AG36">
        <v>4378</v>
      </c>
      <c r="AH36">
        <v>4596</v>
      </c>
      <c r="AI36">
        <v>4826</v>
      </c>
      <c r="AJ36" s="9">
        <f>(AF36-exterior_study!AF36)/exterior_study!AF36</f>
        <v>-4.9696300386526782E-2</v>
      </c>
      <c r="AK36" s="9">
        <f>(AG36-exterior_study!AG36)/exterior_study!AG36</f>
        <v>-3.6107441655658302E-2</v>
      </c>
      <c r="AL36" s="9">
        <f>(AH36-exterior_study!AH36)/exterior_study!AH36</f>
        <v>-3.4453781512605045E-2</v>
      </c>
      <c r="AM36" s="9">
        <f>(AI36-exterior_study!AI36)/exterior_study!AI36</f>
        <v>-3.267187813189016E-2</v>
      </c>
    </row>
    <row r="37" spans="2:39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6.7099999999999998E-3</v>
      </c>
      <c r="Q37">
        <v>5.5500000000000002E-3</v>
      </c>
      <c r="R37">
        <v>1.153E-2</v>
      </c>
      <c r="S37">
        <v>2.9499999999999999E-3</v>
      </c>
      <c r="T37">
        <v>2.0100000000000001E-3</v>
      </c>
      <c r="U37">
        <v>2.47E-3</v>
      </c>
      <c r="V37">
        <v>3.8800000000000002E-3</v>
      </c>
      <c r="W37">
        <v>9.2300000000000004E-3</v>
      </c>
      <c r="X37">
        <v>9.2300000000000004E-3</v>
      </c>
      <c r="Y37">
        <v>2.0100000000000001E-3</v>
      </c>
      <c r="Z37">
        <v>2.0100000000000001E-3</v>
      </c>
      <c r="AA37">
        <v>2.0100000000000001E-3</v>
      </c>
      <c r="AB37">
        <v>0.48358353758169942</v>
      </c>
      <c r="AC37">
        <v>4.8684935726417669</v>
      </c>
      <c r="AD37">
        <v>185.47200000000001</v>
      </c>
      <c r="AE37">
        <v>6.5000000000000002E-2</v>
      </c>
      <c r="AF37">
        <v>1643</v>
      </c>
      <c r="AG37">
        <v>4041</v>
      </c>
      <c r="AH37">
        <v>4243</v>
      </c>
      <c r="AI37">
        <v>4455</v>
      </c>
      <c r="AJ37" s="9">
        <f>(AF37-exterior_study!AF37)/exterior_study!AF37</f>
        <v>-5.0837666088965915E-2</v>
      </c>
      <c r="AK37" s="9">
        <f>(AG37-exterior_study!AG37)/exterior_study!AG37</f>
        <v>-3.6250894347722391E-2</v>
      </c>
      <c r="AL37" s="9">
        <f>(AH37-exterior_study!AH37)/exterior_study!AH37</f>
        <v>-3.4365043240782885E-2</v>
      </c>
      <c r="AM37" s="9">
        <f>(AI37-exterior_study!AI37)/exterior_study!AI37</f>
        <v>-3.2573289902280131E-2</v>
      </c>
    </row>
    <row r="38" spans="2:39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6.7099999999999998E-3</v>
      </c>
      <c r="Q38">
        <v>5.5500000000000002E-3</v>
      </c>
      <c r="R38">
        <v>1.153E-2</v>
      </c>
      <c r="S38">
        <v>2.9499999999999999E-3</v>
      </c>
      <c r="T38">
        <v>2.0100000000000001E-3</v>
      </c>
      <c r="U38">
        <v>2.47E-3</v>
      </c>
      <c r="V38">
        <v>3.8800000000000002E-3</v>
      </c>
      <c r="W38">
        <v>9.2300000000000004E-3</v>
      </c>
      <c r="X38">
        <v>9.2300000000000004E-3</v>
      </c>
      <c r="Y38">
        <v>2.0100000000000001E-3</v>
      </c>
      <c r="Z38">
        <v>2.0100000000000001E-3</v>
      </c>
      <c r="AA38">
        <v>2.0100000000000001E-3</v>
      </c>
      <c r="AB38">
        <v>0.48358353758169942</v>
      </c>
      <c r="AC38">
        <v>4.8684935726417669</v>
      </c>
      <c r="AD38">
        <v>185.47200000000001</v>
      </c>
      <c r="AE38">
        <v>7.0000000000000007E-2</v>
      </c>
      <c r="AF38">
        <v>1571</v>
      </c>
      <c r="AG38">
        <v>3753</v>
      </c>
      <c r="AH38">
        <v>3940</v>
      </c>
      <c r="AI38">
        <v>4136</v>
      </c>
      <c r="AJ38" s="9">
        <f>(AF38-exterior_study!AF38)/exterior_study!AF38</f>
        <v>-5.1901025950512977E-2</v>
      </c>
      <c r="AK38" s="9">
        <f>(AG38-exterior_study!AG38)/exterior_study!AG38</f>
        <v>-3.5961983046493708E-2</v>
      </c>
      <c r="AL38" s="9">
        <f>(AH38-exterior_study!AH38)/exterior_study!AH38</f>
        <v>-3.4313725490196081E-2</v>
      </c>
      <c r="AM38" s="9">
        <f>(AI38-exterior_study!AI38)/exterior_study!AI38</f>
        <v>-3.2740879326473342E-2</v>
      </c>
    </row>
    <row r="39" spans="2:39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6.6299999999999996E-3</v>
      </c>
      <c r="Q39">
        <v>5.4900000000000001E-3</v>
      </c>
      <c r="R39">
        <v>1.141E-2</v>
      </c>
      <c r="S39">
        <v>2.9199999999999999E-3</v>
      </c>
      <c r="T39">
        <v>2.0100000000000001E-3</v>
      </c>
      <c r="U39">
        <v>2.4499999999999999E-3</v>
      </c>
      <c r="V39">
        <v>3.8400000000000001E-3</v>
      </c>
      <c r="W39">
        <v>9.1199999999999996E-3</v>
      </c>
      <c r="X39">
        <v>9.1199999999999996E-3</v>
      </c>
      <c r="Y39">
        <v>2.0100000000000001E-3</v>
      </c>
      <c r="Z39">
        <v>2.0100000000000001E-3</v>
      </c>
      <c r="AA39">
        <v>2.0100000000000001E-3</v>
      </c>
      <c r="AB39">
        <v>0.48318993395969501</v>
      </c>
      <c r="AC39">
        <v>4.8665118604463711</v>
      </c>
      <c r="AD39">
        <v>185.47200000000001</v>
      </c>
      <c r="AE39">
        <v>0.03</v>
      </c>
      <c r="AF39">
        <v>2326</v>
      </c>
      <c r="AG39">
        <v>8756</v>
      </c>
      <c r="AH39">
        <v>9193</v>
      </c>
      <c r="AI39">
        <v>9652</v>
      </c>
      <c r="AJ39" s="9">
        <f>(AF39-exterior_study!AF39)/exterior_study!AF39</f>
        <v>-4.1220115416323165E-2</v>
      </c>
      <c r="AK39" s="9">
        <f>(AG39-exterior_study!AG39)/exterior_study!AG39</f>
        <v>-3.6213538800220144E-2</v>
      </c>
      <c r="AL39" s="9">
        <f>(AH39-exterior_study!AH39)/exterior_study!AH39</f>
        <v>-3.4450162798025416E-2</v>
      </c>
      <c r="AM39" s="9">
        <f>(AI39-exterior_study!AI39)/exterior_study!AI39</f>
        <v>-3.267187813189016E-2</v>
      </c>
    </row>
    <row r="40" spans="2:39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6.6299999999999996E-3</v>
      </c>
      <c r="Q40">
        <v>5.4900000000000001E-3</v>
      </c>
      <c r="R40">
        <v>1.141E-2</v>
      </c>
      <c r="S40">
        <v>2.9199999999999999E-3</v>
      </c>
      <c r="T40">
        <v>2.0100000000000001E-3</v>
      </c>
      <c r="U40">
        <v>2.4499999999999999E-3</v>
      </c>
      <c r="V40">
        <v>3.8400000000000001E-3</v>
      </c>
      <c r="W40">
        <v>9.1199999999999996E-3</v>
      </c>
      <c r="X40">
        <v>9.1199999999999996E-3</v>
      </c>
      <c r="Y40">
        <v>2.0100000000000001E-3</v>
      </c>
      <c r="Z40">
        <v>2.0100000000000001E-3</v>
      </c>
      <c r="AA40">
        <v>2.0100000000000001E-3</v>
      </c>
      <c r="AB40">
        <v>0.48318993395969501</v>
      </c>
      <c r="AC40">
        <v>4.8665118604463711</v>
      </c>
      <c r="AD40">
        <v>185.47200000000001</v>
      </c>
      <c r="AE40">
        <v>3.5000000000000003E-2</v>
      </c>
      <c r="AF40">
        <v>2205</v>
      </c>
      <c r="AG40">
        <v>7505</v>
      </c>
      <c r="AH40">
        <v>7880</v>
      </c>
      <c r="AI40">
        <v>8273</v>
      </c>
      <c r="AJ40" s="9">
        <f>(AF40-exterior_study!AF40)/exterior_study!AF40</f>
        <v>-4.296875E-2</v>
      </c>
      <c r="AK40" s="9">
        <f>(AG40-exterior_study!AG40)/exterior_study!AG40</f>
        <v>-3.6214203159111343E-2</v>
      </c>
      <c r="AL40" s="9">
        <f>(AH40-exterior_study!AH40)/exterior_study!AH40</f>
        <v>-3.4432054895233426E-2</v>
      </c>
      <c r="AM40" s="9">
        <f>(AI40-exterior_study!AI40)/exterior_study!AI40</f>
        <v>-3.2623947614593078E-2</v>
      </c>
    </row>
    <row r="41" spans="2:39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6.6299999999999996E-3</v>
      </c>
      <c r="Q41">
        <v>5.4900000000000001E-3</v>
      </c>
      <c r="R41">
        <v>1.141E-2</v>
      </c>
      <c r="S41">
        <v>2.9199999999999999E-3</v>
      </c>
      <c r="T41">
        <v>2.0100000000000001E-3</v>
      </c>
      <c r="U41">
        <v>2.4499999999999999E-3</v>
      </c>
      <c r="V41">
        <v>3.8400000000000001E-3</v>
      </c>
      <c r="W41">
        <v>9.1199999999999996E-3</v>
      </c>
      <c r="X41">
        <v>9.1199999999999996E-3</v>
      </c>
      <c r="Y41">
        <v>2.0100000000000001E-3</v>
      </c>
      <c r="Z41">
        <v>2.0100000000000001E-3</v>
      </c>
      <c r="AA41">
        <v>2.0100000000000001E-3</v>
      </c>
      <c r="AB41">
        <v>0.48318993395969501</v>
      </c>
      <c r="AC41">
        <v>4.8665118604463711</v>
      </c>
      <c r="AD41">
        <v>185.47200000000001</v>
      </c>
      <c r="AE41">
        <v>0.04</v>
      </c>
      <c r="AF41">
        <v>2094</v>
      </c>
      <c r="AG41">
        <v>6567</v>
      </c>
      <c r="AH41">
        <v>6895</v>
      </c>
      <c r="AI41">
        <v>7239</v>
      </c>
      <c r="AJ41" s="9">
        <f>(AF41-exterior_study!AF41)/exterior_study!AF41</f>
        <v>-4.4272021907804653E-2</v>
      </c>
      <c r="AK41" s="9">
        <f>(AG41-exterior_study!AG41)/exterior_study!AG41</f>
        <v>-3.6107441655658302E-2</v>
      </c>
      <c r="AL41" s="9">
        <f>(AH41-exterior_study!AH41)/exterior_study!AH41</f>
        <v>-3.4448956728749473E-2</v>
      </c>
      <c r="AM41" s="9">
        <f>(AI41-exterior_study!AI41)/exterior_study!AI41</f>
        <v>-3.2607243084324472E-2</v>
      </c>
    </row>
    <row r="42" spans="2:39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6.6299999999999996E-3</v>
      </c>
      <c r="Q42">
        <v>5.4900000000000001E-3</v>
      </c>
      <c r="R42">
        <v>1.141E-2</v>
      </c>
      <c r="S42">
        <v>2.9199999999999999E-3</v>
      </c>
      <c r="T42">
        <v>2.0100000000000001E-3</v>
      </c>
      <c r="U42">
        <v>2.4499999999999999E-3</v>
      </c>
      <c r="V42">
        <v>3.8400000000000001E-3</v>
      </c>
      <c r="W42">
        <v>9.1199999999999996E-3</v>
      </c>
      <c r="X42">
        <v>9.1199999999999996E-3</v>
      </c>
      <c r="Y42">
        <v>2.0100000000000001E-3</v>
      </c>
      <c r="Z42">
        <v>2.0100000000000001E-3</v>
      </c>
      <c r="AA42">
        <v>2.0100000000000001E-3</v>
      </c>
      <c r="AB42">
        <v>0.48318993395969501</v>
      </c>
      <c r="AC42">
        <v>4.8665118604463711</v>
      </c>
      <c r="AD42">
        <v>185.47200000000001</v>
      </c>
      <c r="AE42">
        <v>4.4999999999999998E-2</v>
      </c>
      <c r="AF42">
        <v>1990</v>
      </c>
      <c r="AG42">
        <v>5837</v>
      </c>
      <c r="AH42">
        <v>6129</v>
      </c>
      <c r="AI42">
        <v>6435</v>
      </c>
      <c r="AJ42" s="9">
        <f>(AF42-exterior_study!AF42)/exterior_study!AF42</f>
        <v>-4.6021093000958774E-2</v>
      </c>
      <c r="AK42" s="9">
        <f>(AG42-exterior_study!AG42)/exterior_study!AG42</f>
        <v>-3.6162483487450464E-2</v>
      </c>
      <c r="AL42" s="9">
        <f>(AH42-exterior_study!AH42)/exterior_study!AH42</f>
        <v>-3.4346935560107136E-2</v>
      </c>
      <c r="AM42" s="9">
        <f>(AI42-exterior_study!AI42)/exterior_study!AI42</f>
        <v>-3.2621767889356584E-2</v>
      </c>
    </row>
    <row r="43" spans="2:39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6.6299999999999996E-3</v>
      </c>
      <c r="Q43">
        <v>5.4900000000000001E-3</v>
      </c>
      <c r="R43">
        <v>1.141E-2</v>
      </c>
      <c r="S43">
        <v>2.9199999999999999E-3</v>
      </c>
      <c r="T43">
        <v>2.0100000000000001E-3</v>
      </c>
      <c r="U43">
        <v>2.4499999999999999E-3</v>
      </c>
      <c r="V43">
        <v>3.8400000000000001E-3</v>
      </c>
      <c r="W43">
        <v>9.1199999999999996E-3</v>
      </c>
      <c r="X43">
        <v>9.1199999999999996E-3</v>
      </c>
      <c r="Y43">
        <v>2.0100000000000001E-3</v>
      </c>
      <c r="Z43">
        <v>2.0100000000000001E-3</v>
      </c>
      <c r="AA43">
        <v>2.0100000000000001E-3</v>
      </c>
      <c r="AB43">
        <v>0.48318993395969501</v>
      </c>
      <c r="AC43">
        <v>4.8665118604463711</v>
      </c>
      <c r="AD43">
        <v>185.47200000000001</v>
      </c>
      <c r="AE43">
        <v>0.05</v>
      </c>
      <c r="AF43">
        <v>1894</v>
      </c>
      <c r="AG43">
        <v>5254</v>
      </c>
      <c r="AH43">
        <v>5516</v>
      </c>
      <c r="AI43">
        <v>5791</v>
      </c>
      <c r="AJ43" s="9">
        <f>(AF43-exterior_study!AF43)/exterior_study!AF43</f>
        <v>-4.7283702213279676E-2</v>
      </c>
      <c r="AK43" s="9">
        <f>(AG43-exterior_study!AG43)/exterior_study!AG43</f>
        <v>-3.6140157769216655E-2</v>
      </c>
      <c r="AL43" s="9">
        <f>(AH43-exterior_study!AH43)/exterior_study!AH43</f>
        <v>-3.4313725490196081E-2</v>
      </c>
      <c r="AM43" s="9">
        <f>(AI43-exterior_study!AI43)/exterior_study!AI43</f>
        <v>-3.2737598129280107E-2</v>
      </c>
    </row>
    <row r="44" spans="2:39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6.6299999999999996E-3</v>
      </c>
      <c r="Q44">
        <v>5.4900000000000001E-3</v>
      </c>
      <c r="R44">
        <v>1.141E-2</v>
      </c>
      <c r="S44">
        <v>2.9199999999999999E-3</v>
      </c>
      <c r="T44">
        <v>2.0100000000000001E-3</v>
      </c>
      <c r="U44">
        <v>2.4499999999999999E-3</v>
      </c>
      <c r="V44">
        <v>3.8400000000000001E-3</v>
      </c>
      <c r="W44">
        <v>9.1199999999999996E-3</v>
      </c>
      <c r="X44">
        <v>9.1199999999999996E-3</v>
      </c>
      <c r="Y44">
        <v>2.0100000000000001E-3</v>
      </c>
      <c r="Z44">
        <v>2.0100000000000001E-3</v>
      </c>
      <c r="AA44">
        <v>2.0100000000000001E-3</v>
      </c>
      <c r="AB44">
        <v>0.48318993395969501</v>
      </c>
      <c r="AC44">
        <v>4.8665118604463711</v>
      </c>
      <c r="AD44">
        <v>185.47200000000001</v>
      </c>
      <c r="AE44">
        <v>5.5E-2</v>
      </c>
      <c r="AF44">
        <v>1804</v>
      </c>
      <c r="AG44">
        <v>4776</v>
      </c>
      <c r="AH44">
        <v>5014</v>
      </c>
      <c r="AI44">
        <v>5265</v>
      </c>
      <c r="AJ44" s="9">
        <f>(AF44-exterior_study!AF44)/exterior_study!AF44</f>
        <v>-4.852320675105485E-2</v>
      </c>
      <c r="AK44" s="9">
        <f>(AG44-exterior_study!AG44)/exterior_study!AG44</f>
        <v>-3.6125126135216949E-2</v>
      </c>
      <c r="AL44" s="9">
        <f>(AH44-exterior_study!AH44)/exterior_study!AH44</f>
        <v>-3.4469478143654919E-2</v>
      </c>
      <c r="AM44" s="9">
        <f>(AI44-exterior_study!AI44)/exterior_study!AI44</f>
        <v>-3.252480705622933E-2</v>
      </c>
    </row>
    <row r="45" spans="2:39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6.6299999999999996E-3</v>
      </c>
      <c r="Q45">
        <v>5.4900000000000001E-3</v>
      </c>
      <c r="R45">
        <v>1.141E-2</v>
      </c>
      <c r="S45">
        <v>2.9199999999999999E-3</v>
      </c>
      <c r="T45">
        <v>2.0100000000000001E-3</v>
      </c>
      <c r="U45">
        <v>2.4499999999999999E-3</v>
      </c>
      <c r="V45">
        <v>3.8400000000000001E-3</v>
      </c>
      <c r="W45">
        <v>9.1199999999999996E-3</v>
      </c>
      <c r="X45">
        <v>9.1199999999999996E-3</v>
      </c>
      <c r="Y45">
        <v>2.0100000000000001E-3</v>
      </c>
      <c r="Z45">
        <v>2.0100000000000001E-3</v>
      </c>
      <c r="AA45">
        <v>2.0100000000000001E-3</v>
      </c>
      <c r="AB45">
        <v>0.48318993395969501</v>
      </c>
      <c r="AC45">
        <v>4.8665118604463711</v>
      </c>
      <c r="AD45">
        <v>185.47200000000001</v>
      </c>
      <c r="AE45">
        <v>0.06</v>
      </c>
      <c r="AF45">
        <v>1721</v>
      </c>
      <c r="AG45">
        <v>4378</v>
      </c>
      <c r="AH45">
        <v>4596</v>
      </c>
      <c r="AI45">
        <v>4826</v>
      </c>
      <c r="AJ45" s="9">
        <f>(AF45-exterior_study!AF45)/exterior_study!AF45</f>
        <v>-4.9696300386526782E-2</v>
      </c>
      <c r="AK45" s="9">
        <f>(AG45-exterior_study!AG45)/exterior_study!AG45</f>
        <v>-3.6107441655658302E-2</v>
      </c>
      <c r="AL45" s="9">
        <f>(AH45-exterior_study!AH45)/exterior_study!AH45</f>
        <v>-3.4453781512605045E-2</v>
      </c>
      <c r="AM45" s="9">
        <f>(AI45-exterior_study!AI45)/exterior_study!AI45</f>
        <v>-3.267187813189016E-2</v>
      </c>
    </row>
    <row r="46" spans="2:39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6.6299999999999996E-3</v>
      </c>
      <c r="Q46">
        <v>5.4900000000000001E-3</v>
      </c>
      <c r="R46">
        <v>1.141E-2</v>
      </c>
      <c r="S46">
        <v>2.9199999999999999E-3</v>
      </c>
      <c r="T46">
        <v>2.0100000000000001E-3</v>
      </c>
      <c r="U46">
        <v>2.4499999999999999E-3</v>
      </c>
      <c r="V46">
        <v>3.8400000000000001E-3</v>
      </c>
      <c r="W46">
        <v>9.1199999999999996E-3</v>
      </c>
      <c r="X46">
        <v>9.1199999999999996E-3</v>
      </c>
      <c r="Y46">
        <v>2.0100000000000001E-3</v>
      </c>
      <c r="Z46">
        <v>2.0100000000000001E-3</v>
      </c>
      <c r="AA46">
        <v>2.0100000000000001E-3</v>
      </c>
      <c r="AB46">
        <v>0.48318993395969501</v>
      </c>
      <c r="AC46">
        <v>4.8665118604463711</v>
      </c>
      <c r="AD46">
        <v>185.47200000000001</v>
      </c>
      <c r="AE46">
        <v>6.5000000000000002E-2</v>
      </c>
      <c r="AF46">
        <v>1643</v>
      </c>
      <c r="AG46">
        <v>4041</v>
      </c>
      <c r="AH46">
        <v>4243</v>
      </c>
      <c r="AI46">
        <v>4455</v>
      </c>
      <c r="AJ46" s="9">
        <f>(AF46-exterior_study!AF46)/exterior_study!AF46</f>
        <v>-5.0837666088965915E-2</v>
      </c>
      <c r="AK46" s="9">
        <f>(AG46-exterior_study!AG46)/exterior_study!AG46</f>
        <v>-3.6250894347722391E-2</v>
      </c>
      <c r="AL46" s="9">
        <f>(AH46-exterior_study!AH46)/exterior_study!AH46</f>
        <v>-3.4365043240782885E-2</v>
      </c>
      <c r="AM46" s="9">
        <f>(AI46-exterior_study!AI46)/exterior_study!AI46</f>
        <v>-3.2573289902280131E-2</v>
      </c>
    </row>
    <row r="47" spans="2:39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6.6299999999999996E-3</v>
      </c>
      <c r="Q47">
        <v>5.4900000000000001E-3</v>
      </c>
      <c r="R47">
        <v>1.141E-2</v>
      </c>
      <c r="S47">
        <v>2.9199999999999999E-3</v>
      </c>
      <c r="T47">
        <v>2.0100000000000001E-3</v>
      </c>
      <c r="U47">
        <v>2.4499999999999999E-3</v>
      </c>
      <c r="V47">
        <v>3.8400000000000001E-3</v>
      </c>
      <c r="W47">
        <v>9.1199999999999996E-3</v>
      </c>
      <c r="X47">
        <v>9.1199999999999996E-3</v>
      </c>
      <c r="Y47">
        <v>2.0100000000000001E-3</v>
      </c>
      <c r="Z47">
        <v>2.0100000000000001E-3</v>
      </c>
      <c r="AA47">
        <v>2.0100000000000001E-3</v>
      </c>
      <c r="AB47">
        <v>0.48318993395969501</v>
      </c>
      <c r="AC47">
        <v>4.8665118604463711</v>
      </c>
      <c r="AD47">
        <v>185.47200000000001</v>
      </c>
      <c r="AE47">
        <v>7.0000000000000007E-2</v>
      </c>
      <c r="AF47">
        <v>1571</v>
      </c>
      <c r="AG47">
        <v>3753</v>
      </c>
      <c r="AH47">
        <v>3940</v>
      </c>
      <c r="AI47">
        <v>4136</v>
      </c>
      <c r="AJ47" s="9">
        <f>(AF47-exterior_study!AF47)/exterior_study!AF47</f>
        <v>-5.1901025950512977E-2</v>
      </c>
      <c r="AK47" s="9">
        <f>(AG47-exterior_study!AG47)/exterior_study!AG47</f>
        <v>-3.5961983046493708E-2</v>
      </c>
      <c r="AL47" s="9">
        <f>(AH47-exterior_study!AH47)/exterior_study!AH47</f>
        <v>-3.4313725490196081E-2</v>
      </c>
      <c r="AM47" s="9">
        <f>(AI47-exterior_study!AI47)/exterior_study!AI47</f>
        <v>-3.2740879326473342E-2</v>
      </c>
    </row>
    <row r="48" spans="2:39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6.0299999999999998E-3</v>
      </c>
      <c r="Q48">
        <v>5.0000000000000001E-3</v>
      </c>
      <c r="R48">
        <v>1.0370000000000001E-2</v>
      </c>
      <c r="S48">
        <v>2.66E-3</v>
      </c>
      <c r="T48">
        <v>1.99E-3</v>
      </c>
      <c r="U48">
        <v>2.2300000000000002E-3</v>
      </c>
      <c r="V48">
        <v>3.5100000000000001E-3</v>
      </c>
      <c r="W48">
        <v>8.3599999999999994E-3</v>
      </c>
      <c r="X48">
        <v>8.3599999999999994E-3</v>
      </c>
      <c r="Y48">
        <v>1.99E-3</v>
      </c>
      <c r="Z48">
        <v>1.99E-3</v>
      </c>
      <c r="AA48">
        <v>1.99E-3</v>
      </c>
      <c r="AB48">
        <v>0.4823723526734317</v>
      </c>
      <c r="AC48">
        <v>4.7784903701591714</v>
      </c>
      <c r="AD48">
        <v>199.87200000000001</v>
      </c>
      <c r="AE48">
        <v>0.03</v>
      </c>
      <c r="AF48">
        <v>2204</v>
      </c>
      <c r="AG48">
        <v>8276</v>
      </c>
      <c r="AH48">
        <v>8681</v>
      </c>
      <c r="AI48">
        <v>9106</v>
      </c>
      <c r="AJ48" s="9">
        <f>(AF48-exterior_study!AF48)/exterior_study!AF48</f>
        <v>-3.9232781168265042E-2</v>
      </c>
      <c r="AK48" s="9">
        <f>(AG48-exterior_study!AG48)/exterior_study!AG48</f>
        <v>-3.441838758604597E-2</v>
      </c>
      <c r="AL48" s="9">
        <f>(AH48-exterior_study!AH48)/exterior_study!AH48</f>
        <v>-3.2865418894830661E-2</v>
      </c>
      <c r="AM48" s="9">
        <f>(AI48-exterior_study!AI48)/exterior_study!AI48</f>
        <v>-3.1173529098840302E-2</v>
      </c>
    </row>
    <row r="49" spans="2:39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6.0299999999999998E-3</v>
      </c>
      <c r="Q49">
        <v>5.0000000000000001E-3</v>
      </c>
      <c r="R49">
        <v>1.0370000000000001E-2</v>
      </c>
      <c r="S49">
        <v>2.66E-3</v>
      </c>
      <c r="T49">
        <v>1.99E-3</v>
      </c>
      <c r="U49">
        <v>2.2300000000000002E-3</v>
      </c>
      <c r="V49">
        <v>3.5100000000000001E-3</v>
      </c>
      <c r="W49">
        <v>8.3599999999999994E-3</v>
      </c>
      <c r="X49">
        <v>8.3599999999999994E-3</v>
      </c>
      <c r="Y49">
        <v>1.99E-3</v>
      </c>
      <c r="Z49">
        <v>1.99E-3</v>
      </c>
      <c r="AA49">
        <v>1.99E-3</v>
      </c>
      <c r="AB49">
        <v>0.4823723526734317</v>
      </c>
      <c r="AC49">
        <v>4.7784903701591714</v>
      </c>
      <c r="AD49">
        <v>199.87200000000001</v>
      </c>
      <c r="AE49">
        <v>3.5000000000000003E-2</v>
      </c>
      <c r="AF49">
        <v>2092</v>
      </c>
      <c r="AG49">
        <v>7093</v>
      </c>
      <c r="AH49">
        <v>7441</v>
      </c>
      <c r="AI49">
        <v>7805</v>
      </c>
      <c r="AJ49" s="9">
        <f>(AF49-exterior_study!AF49)/exterior_study!AF49</f>
        <v>-4.0806969280146724E-2</v>
      </c>
      <c r="AK49" s="9">
        <f>(AG49-exterior_study!AG49)/exterior_study!AG49</f>
        <v>-3.4571934122771202E-2</v>
      </c>
      <c r="AL49" s="9">
        <f>(AH49-exterior_study!AH49)/exterior_study!AH49</f>
        <v>-3.2757051865332121E-2</v>
      </c>
      <c r="AM49" s="9">
        <f>(AI49-exterior_study!AI49)/exterior_study!AI49</f>
        <v>-3.115690168818272E-2</v>
      </c>
    </row>
    <row r="50" spans="2:39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6.0299999999999998E-3</v>
      </c>
      <c r="Q50">
        <v>5.0000000000000001E-3</v>
      </c>
      <c r="R50">
        <v>1.0370000000000001E-2</v>
      </c>
      <c r="S50">
        <v>2.66E-3</v>
      </c>
      <c r="T50">
        <v>1.99E-3</v>
      </c>
      <c r="U50">
        <v>2.2300000000000002E-3</v>
      </c>
      <c r="V50">
        <v>3.5100000000000001E-3</v>
      </c>
      <c r="W50">
        <v>8.3599999999999994E-3</v>
      </c>
      <c r="X50">
        <v>8.3599999999999994E-3</v>
      </c>
      <c r="Y50">
        <v>1.99E-3</v>
      </c>
      <c r="Z50">
        <v>1.99E-3</v>
      </c>
      <c r="AA50">
        <v>1.99E-3</v>
      </c>
      <c r="AB50">
        <v>0.4823723526734317</v>
      </c>
      <c r="AC50">
        <v>4.7784903701591714</v>
      </c>
      <c r="AD50">
        <v>199.87200000000001</v>
      </c>
      <c r="AE50">
        <v>0.04</v>
      </c>
      <c r="AF50">
        <v>1987</v>
      </c>
      <c r="AG50">
        <v>6207</v>
      </c>
      <c r="AH50">
        <v>6511</v>
      </c>
      <c r="AI50">
        <v>6829</v>
      </c>
      <c r="AJ50" s="9">
        <f>(AF50-exterior_study!AF50)/exterior_study!AF50</f>
        <v>-4.2409638554216866E-2</v>
      </c>
      <c r="AK50" s="9">
        <f>(AG50-exterior_study!AG50)/exterior_study!AG50</f>
        <v>-3.4380833851897948E-2</v>
      </c>
      <c r="AL50" s="9">
        <f>(AH50-exterior_study!AH50)/exterior_study!AH50</f>
        <v>-3.2828282828282832E-2</v>
      </c>
      <c r="AM50" s="9">
        <f>(AI50-exterior_study!AI50)/exterior_study!AI50</f>
        <v>-3.121010072350688E-2</v>
      </c>
    </row>
    <row r="51" spans="2:39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6.0299999999999998E-3</v>
      </c>
      <c r="Q51">
        <v>5.0000000000000001E-3</v>
      </c>
      <c r="R51">
        <v>1.0370000000000001E-2</v>
      </c>
      <c r="S51">
        <v>2.66E-3</v>
      </c>
      <c r="T51">
        <v>1.99E-3</v>
      </c>
      <c r="U51">
        <v>2.2300000000000002E-3</v>
      </c>
      <c r="V51">
        <v>3.5100000000000001E-3</v>
      </c>
      <c r="W51">
        <v>8.3599999999999994E-3</v>
      </c>
      <c r="X51">
        <v>8.3599999999999994E-3</v>
      </c>
      <c r="Y51">
        <v>1.99E-3</v>
      </c>
      <c r="Z51">
        <v>1.99E-3</v>
      </c>
      <c r="AA51">
        <v>1.99E-3</v>
      </c>
      <c r="AB51">
        <v>0.4823723526734317</v>
      </c>
      <c r="AC51">
        <v>4.7784903701591714</v>
      </c>
      <c r="AD51">
        <v>199.87200000000001</v>
      </c>
      <c r="AE51">
        <v>4.4999999999999998E-2</v>
      </c>
      <c r="AF51">
        <v>1890</v>
      </c>
      <c r="AG51">
        <v>5517</v>
      </c>
      <c r="AH51">
        <v>5787</v>
      </c>
      <c r="AI51">
        <v>6071</v>
      </c>
      <c r="AJ51" s="9">
        <f>(AF51-exterior_study!AF51)/exterior_study!AF51</f>
        <v>-4.4006069802731411E-2</v>
      </c>
      <c r="AK51" s="9">
        <f>(AG51-exterior_study!AG51)/exterior_study!AG51</f>
        <v>-3.4476723836191811E-2</v>
      </c>
      <c r="AL51" s="9">
        <f>(AH51-exterior_study!AH51)/exterior_study!AH51</f>
        <v>-3.2921122994652406E-2</v>
      </c>
      <c r="AM51" s="9">
        <f>(AI51-exterior_study!AI51)/exterior_study!AI51</f>
        <v>-3.1120331950207469E-2</v>
      </c>
    </row>
    <row r="52" spans="2:39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6.0299999999999998E-3</v>
      </c>
      <c r="Q52">
        <v>5.0000000000000001E-3</v>
      </c>
      <c r="R52">
        <v>1.0370000000000001E-2</v>
      </c>
      <c r="S52">
        <v>2.66E-3</v>
      </c>
      <c r="T52">
        <v>1.99E-3</v>
      </c>
      <c r="U52">
        <v>2.2300000000000002E-3</v>
      </c>
      <c r="V52">
        <v>3.5100000000000001E-3</v>
      </c>
      <c r="W52">
        <v>8.3599999999999994E-3</v>
      </c>
      <c r="X52">
        <v>8.3599999999999994E-3</v>
      </c>
      <c r="Y52">
        <v>1.99E-3</v>
      </c>
      <c r="Z52">
        <v>1.99E-3</v>
      </c>
      <c r="AA52">
        <v>1.99E-3</v>
      </c>
      <c r="AB52">
        <v>0.4823723526734317</v>
      </c>
      <c r="AC52">
        <v>4.7784903701591714</v>
      </c>
      <c r="AD52">
        <v>199.87200000000001</v>
      </c>
      <c r="AE52">
        <v>0.05</v>
      </c>
      <c r="AF52">
        <v>1800</v>
      </c>
      <c r="AG52">
        <v>4965</v>
      </c>
      <c r="AH52">
        <v>5208</v>
      </c>
      <c r="AI52">
        <v>5463</v>
      </c>
      <c r="AJ52" s="9">
        <f>(AF52-exterior_study!AF52)/exterior_study!AF52</f>
        <v>-4.5092838196286469E-2</v>
      </c>
      <c r="AK52" s="9">
        <f>(AG52-exterior_study!AG52)/exterior_study!AG52</f>
        <v>-3.4610149718063386E-2</v>
      </c>
      <c r="AL52" s="9">
        <f>(AH52-exterior_study!AH52)/exterior_study!AH52</f>
        <v>-3.2869080779944292E-2</v>
      </c>
      <c r="AM52" s="9">
        <f>(AI52-exterior_study!AI52)/exterior_study!AI52</f>
        <v>-3.1211207660932789E-2</v>
      </c>
    </row>
    <row r="53" spans="2:39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6.0299999999999998E-3</v>
      </c>
      <c r="Q53">
        <v>5.0000000000000001E-3</v>
      </c>
      <c r="R53">
        <v>1.0370000000000001E-2</v>
      </c>
      <c r="S53">
        <v>2.66E-3</v>
      </c>
      <c r="T53">
        <v>1.99E-3</v>
      </c>
      <c r="U53">
        <v>2.2300000000000002E-3</v>
      </c>
      <c r="V53">
        <v>3.5100000000000001E-3</v>
      </c>
      <c r="W53">
        <v>8.3599999999999994E-3</v>
      </c>
      <c r="X53">
        <v>8.3599999999999994E-3</v>
      </c>
      <c r="Y53">
        <v>1.99E-3</v>
      </c>
      <c r="Z53">
        <v>1.99E-3</v>
      </c>
      <c r="AA53">
        <v>1.99E-3</v>
      </c>
      <c r="AB53">
        <v>0.4823723526734317</v>
      </c>
      <c r="AC53">
        <v>4.7784903701591714</v>
      </c>
      <c r="AD53">
        <v>199.87200000000001</v>
      </c>
      <c r="AE53">
        <v>5.5E-2</v>
      </c>
      <c r="AF53">
        <v>1716</v>
      </c>
      <c r="AG53">
        <v>4514</v>
      </c>
      <c r="AH53">
        <v>4735</v>
      </c>
      <c r="AI53">
        <v>4967</v>
      </c>
      <c r="AJ53" s="9">
        <f>(AF53-exterior_study!AF53)/exterior_study!AF53</f>
        <v>-4.6666666666666669E-2</v>
      </c>
      <c r="AK53" s="9">
        <f>(AG53-exterior_study!AG53)/exterior_study!AG53</f>
        <v>-3.4438502673796792E-2</v>
      </c>
      <c r="AL53" s="9">
        <f>(AH53-exterior_study!AH53)/exterior_study!AH53</f>
        <v>-3.2883986928104576E-2</v>
      </c>
      <c r="AM53" s="9">
        <f>(AI53-exterior_study!AI53)/exterior_study!AI53</f>
        <v>-3.1207333723425004E-2</v>
      </c>
    </row>
    <row r="54" spans="2:39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6.0299999999999998E-3</v>
      </c>
      <c r="Q54">
        <v>5.0000000000000001E-3</v>
      </c>
      <c r="R54">
        <v>1.0370000000000001E-2</v>
      </c>
      <c r="S54">
        <v>2.66E-3</v>
      </c>
      <c r="T54">
        <v>1.99E-3</v>
      </c>
      <c r="U54">
        <v>2.2300000000000002E-3</v>
      </c>
      <c r="V54">
        <v>3.5100000000000001E-3</v>
      </c>
      <c r="W54">
        <v>8.3599999999999994E-3</v>
      </c>
      <c r="X54">
        <v>8.3599999999999994E-3</v>
      </c>
      <c r="Y54">
        <v>1.99E-3</v>
      </c>
      <c r="Z54">
        <v>1.99E-3</v>
      </c>
      <c r="AA54">
        <v>1.99E-3</v>
      </c>
      <c r="AB54">
        <v>0.4823723526734317</v>
      </c>
      <c r="AC54">
        <v>4.7784903701591714</v>
      </c>
      <c r="AD54">
        <v>199.87200000000001</v>
      </c>
      <c r="AE54">
        <v>0.06</v>
      </c>
      <c r="AF54">
        <v>1638</v>
      </c>
      <c r="AG54">
        <v>4138</v>
      </c>
      <c r="AH54">
        <v>4340</v>
      </c>
      <c r="AI54">
        <v>4553</v>
      </c>
      <c r="AJ54" s="9">
        <f>(AF54-exterior_study!AF54)/exterior_study!AF54</f>
        <v>-4.7674418604651166E-2</v>
      </c>
      <c r="AK54" s="9">
        <f>(AG54-exterior_study!AG54)/exterior_study!AG54</f>
        <v>-3.453103126458236E-2</v>
      </c>
      <c r="AL54" s="9">
        <f>(AH54-exterior_study!AH54)/exterior_study!AH54</f>
        <v>-3.2976827094474151E-2</v>
      </c>
      <c r="AM54" s="9">
        <f>(AI54-exterior_study!AI54)/exterior_study!AI54</f>
        <v>-3.1276595744680849E-2</v>
      </c>
    </row>
    <row r="55" spans="2:39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6.0299999999999998E-3</v>
      </c>
      <c r="Q55">
        <v>5.0000000000000001E-3</v>
      </c>
      <c r="R55">
        <v>1.0370000000000001E-2</v>
      </c>
      <c r="S55">
        <v>2.66E-3</v>
      </c>
      <c r="T55">
        <v>1.99E-3</v>
      </c>
      <c r="U55">
        <v>2.2300000000000002E-3</v>
      </c>
      <c r="V55">
        <v>3.5100000000000001E-3</v>
      </c>
      <c r="W55">
        <v>8.3599999999999994E-3</v>
      </c>
      <c r="X55">
        <v>8.3599999999999994E-3</v>
      </c>
      <c r="Y55">
        <v>1.99E-3</v>
      </c>
      <c r="Z55">
        <v>1.99E-3</v>
      </c>
      <c r="AA55">
        <v>1.99E-3</v>
      </c>
      <c r="AB55">
        <v>0.4823723526734317</v>
      </c>
      <c r="AC55">
        <v>4.7784903701591714</v>
      </c>
      <c r="AD55">
        <v>199.87200000000001</v>
      </c>
      <c r="AE55">
        <v>6.5000000000000002E-2</v>
      </c>
      <c r="AF55">
        <v>1565</v>
      </c>
      <c r="AG55">
        <v>3819</v>
      </c>
      <c r="AH55">
        <v>4006</v>
      </c>
      <c r="AI55">
        <v>4203</v>
      </c>
      <c r="AJ55" s="9">
        <f>(AF55-exterior_study!AF55)/exterior_study!AF55</f>
        <v>-4.8632218844984802E-2</v>
      </c>
      <c r="AK55" s="9">
        <f>(AG55-exterior_study!AG55)/exterior_study!AG55</f>
        <v>-3.4630940343781599E-2</v>
      </c>
      <c r="AL55" s="9">
        <f>(AH55-exterior_study!AH55)/exterior_study!AH55</f>
        <v>-3.3067825247405265E-2</v>
      </c>
      <c r="AM55" s="9">
        <f>(AI55-exterior_study!AI55)/exterior_study!AI55</f>
        <v>-3.1120331950207469E-2</v>
      </c>
    </row>
    <row r="56" spans="2:39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6.0299999999999998E-3</v>
      </c>
      <c r="Q56">
        <v>5.0000000000000001E-3</v>
      </c>
      <c r="R56">
        <v>1.0370000000000001E-2</v>
      </c>
      <c r="S56">
        <v>2.66E-3</v>
      </c>
      <c r="T56">
        <v>1.99E-3</v>
      </c>
      <c r="U56">
        <v>2.2300000000000002E-3</v>
      </c>
      <c r="V56">
        <v>3.5100000000000001E-3</v>
      </c>
      <c r="W56">
        <v>8.3599999999999994E-3</v>
      </c>
      <c r="X56">
        <v>8.3599999999999994E-3</v>
      </c>
      <c r="Y56">
        <v>1.99E-3</v>
      </c>
      <c r="Z56">
        <v>1.99E-3</v>
      </c>
      <c r="AA56">
        <v>1.99E-3</v>
      </c>
      <c r="AB56">
        <v>0.4823723526734317</v>
      </c>
      <c r="AC56">
        <v>4.7784903701591714</v>
      </c>
      <c r="AD56">
        <v>199.87200000000001</v>
      </c>
      <c r="AE56">
        <v>7.0000000000000007E-2</v>
      </c>
      <c r="AF56">
        <v>1497</v>
      </c>
      <c r="AG56">
        <v>3547</v>
      </c>
      <c r="AH56">
        <v>3720</v>
      </c>
      <c r="AI56">
        <v>3902</v>
      </c>
      <c r="AJ56" s="9">
        <f>(AF56-exterior_study!AF56)/exterior_study!AF56</f>
        <v>-4.9523809523809526E-2</v>
      </c>
      <c r="AK56" s="9">
        <f>(AG56-exterior_study!AG56)/exterior_study!AG56</f>
        <v>-3.4304383337870947E-2</v>
      </c>
      <c r="AL56" s="9">
        <f>(AH56-exterior_study!AH56)/exterior_study!AH56</f>
        <v>-3.3012737197816479E-2</v>
      </c>
      <c r="AM56" s="9">
        <f>(AI56-exterior_study!AI56)/exterior_study!AI56</f>
        <v>-3.128103277060576E-2</v>
      </c>
    </row>
    <row r="57" spans="2:39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5.9699999999999996E-3</v>
      </c>
      <c r="Q57">
        <v>4.9500000000000004E-3</v>
      </c>
      <c r="R57">
        <v>1.026E-2</v>
      </c>
      <c r="S57">
        <v>2.63E-3</v>
      </c>
      <c r="T57">
        <v>1.99E-3</v>
      </c>
      <c r="U57">
        <v>2.2100000000000002E-3</v>
      </c>
      <c r="V57">
        <v>3.48E-3</v>
      </c>
      <c r="W57">
        <v>8.26E-3</v>
      </c>
      <c r="X57">
        <v>8.26E-3</v>
      </c>
      <c r="Y57">
        <v>1.99E-3</v>
      </c>
      <c r="Z57">
        <v>1.99E-3</v>
      </c>
      <c r="AA57">
        <v>1.99E-3</v>
      </c>
      <c r="AB57">
        <v>0.48235093309057808</v>
      </c>
      <c r="AC57">
        <v>5.2813720938064597</v>
      </c>
      <c r="AD57">
        <v>199.87200000000001</v>
      </c>
      <c r="AE57">
        <v>0.03</v>
      </c>
      <c r="AF57">
        <v>1969</v>
      </c>
      <c r="AG57">
        <v>7490</v>
      </c>
      <c r="AH57">
        <v>7896</v>
      </c>
      <c r="AI57">
        <v>8324</v>
      </c>
      <c r="AJ57" s="9">
        <f>(AF57-exterior_study!AF57)/exterior_study!AF57</f>
        <v>-4.0915733073550904E-2</v>
      </c>
      <c r="AK57" s="9">
        <f>(AG57-exterior_study!AG57)/exterior_study!AG57</f>
        <v>-3.6655948553054665E-2</v>
      </c>
      <c r="AL57" s="9">
        <f>(AH57-exterior_study!AH57)/exterior_study!AH57</f>
        <v>-3.4836817015034834E-2</v>
      </c>
      <c r="AM57" s="9">
        <f>(AI57-exterior_study!AI57)/exterior_study!AI57</f>
        <v>-3.2992565055762084E-2</v>
      </c>
    </row>
    <row r="58" spans="2:39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5.9699999999999996E-3</v>
      </c>
      <c r="Q58">
        <v>4.9500000000000004E-3</v>
      </c>
      <c r="R58">
        <v>1.026E-2</v>
      </c>
      <c r="S58">
        <v>2.63E-3</v>
      </c>
      <c r="T58">
        <v>1.99E-3</v>
      </c>
      <c r="U58">
        <v>2.2100000000000002E-3</v>
      </c>
      <c r="V58">
        <v>3.48E-3</v>
      </c>
      <c r="W58">
        <v>8.26E-3</v>
      </c>
      <c r="X58">
        <v>8.26E-3</v>
      </c>
      <c r="Y58">
        <v>1.99E-3</v>
      </c>
      <c r="Z58">
        <v>1.99E-3</v>
      </c>
      <c r="AA58">
        <v>1.99E-3</v>
      </c>
      <c r="AB58">
        <v>0.48235093309057808</v>
      </c>
      <c r="AC58">
        <v>5.2813720938064597</v>
      </c>
      <c r="AD58">
        <v>199.87200000000001</v>
      </c>
      <c r="AE58">
        <v>3.5000000000000003E-2</v>
      </c>
      <c r="AF58">
        <v>1860</v>
      </c>
      <c r="AG58">
        <v>6420</v>
      </c>
      <c r="AH58">
        <v>6768</v>
      </c>
      <c r="AI58">
        <v>7135</v>
      </c>
      <c r="AJ58" s="9">
        <f>(AF58-exterior_study!AF58)/exterior_study!AF58</f>
        <v>-4.2717447246525993E-2</v>
      </c>
      <c r="AK58" s="9">
        <f>(AG58-exterior_study!AG58)/exterior_study!AG58</f>
        <v>-3.6614645858343335E-2</v>
      </c>
      <c r="AL58" s="9">
        <f>(AH58-exterior_study!AH58)/exterior_study!AH58</f>
        <v>-3.4797490017113519E-2</v>
      </c>
      <c r="AM58" s="9">
        <f>(AI58-exterior_study!AI58)/exterior_study!AI58</f>
        <v>-3.2935754947140149E-2</v>
      </c>
    </row>
    <row r="59" spans="2:39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5.9699999999999996E-3</v>
      </c>
      <c r="Q59">
        <v>4.9500000000000004E-3</v>
      </c>
      <c r="R59">
        <v>1.026E-2</v>
      </c>
      <c r="S59">
        <v>2.63E-3</v>
      </c>
      <c r="T59">
        <v>1.99E-3</v>
      </c>
      <c r="U59">
        <v>2.2100000000000002E-3</v>
      </c>
      <c r="V59">
        <v>3.48E-3</v>
      </c>
      <c r="W59">
        <v>8.26E-3</v>
      </c>
      <c r="X59">
        <v>8.26E-3</v>
      </c>
      <c r="Y59">
        <v>1.99E-3</v>
      </c>
      <c r="Z59">
        <v>1.99E-3</v>
      </c>
      <c r="AA59">
        <v>1.99E-3</v>
      </c>
      <c r="AB59">
        <v>0.48235093309057808</v>
      </c>
      <c r="AC59">
        <v>5.2813720938064597</v>
      </c>
      <c r="AD59">
        <v>199.87200000000001</v>
      </c>
      <c r="AE59">
        <v>0.04</v>
      </c>
      <c r="AF59">
        <v>1760</v>
      </c>
      <c r="AG59">
        <v>5617</v>
      </c>
      <c r="AH59">
        <v>5922</v>
      </c>
      <c r="AI59">
        <v>6243</v>
      </c>
      <c r="AJ59" s="9">
        <f>(AF59-exterior_study!AF59)/exterior_study!AF59</f>
        <v>-4.3997827267789245E-2</v>
      </c>
      <c r="AK59" s="9">
        <f>(AG59-exterior_study!AG59)/exterior_study!AG59</f>
        <v>-3.6700394443491685E-2</v>
      </c>
      <c r="AL59" s="9">
        <f>(AH59-exterior_study!AH59)/exterior_study!AH59</f>
        <v>-3.4876140808344197E-2</v>
      </c>
      <c r="AM59" s="9">
        <f>(AI59-exterior_study!AI59)/exterior_study!AI59</f>
        <v>-3.2992565055762084E-2</v>
      </c>
    </row>
    <row r="60" spans="2:39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5.9699999999999996E-3</v>
      </c>
      <c r="Q60">
        <v>4.9500000000000004E-3</v>
      </c>
      <c r="R60">
        <v>1.026E-2</v>
      </c>
      <c r="S60">
        <v>2.63E-3</v>
      </c>
      <c r="T60">
        <v>1.99E-3</v>
      </c>
      <c r="U60">
        <v>2.2100000000000002E-3</v>
      </c>
      <c r="V60">
        <v>3.48E-3</v>
      </c>
      <c r="W60">
        <v>8.26E-3</v>
      </c>
      <c r="X60">
        <v>8.26E-3</v>
      </c>
      <c r="Y60">
        <v>1.99E-3</v>
      </c>
      <c r="Z60">
        <v>1.99E-3</v>
      </c>
      <c r="AA60">
        <v>1.99E-3</v>
      </c>
      <c r="AB60">
        <v>0.48235093309057808</v>
      </c>
      <c r="AC60">
        <v>5.2813720938064597</v>
      </c>
      <c r="AD60">
        <v>199.87200000000001</v>
      </c>
      <c r="AE60">
        <v>4.4999999999999998E-2</v>
      </c>
      <c r="AF60">
        <v>1667</v>
      </c>
      <c r="AG60">
        <v>4993</v>
      </c>
      <c r="AH60">
        <v>5264</v>
      </c>
      <c r="AI60">
        <v>5549</v>
      </c>
      <c r="AJ60" s="9">
        <f>(AF60-exterior_study!AF60)/exterior_study!AF60</f>
        <v>-4.5792787635947338E-2</v>
      </c>
      <c r="AK60" s="9">
        <f>(AG60-exterior_study!AG60)/exterior_study!AG60</f>
        <v>-3.6658306000385874E-2</v>
      </c>
      <c r="AL60" s="9">
        <f>(AH60-exterior_study!AH60)/exterior_study!AH60</f>
        <v>-3.4836817015034834E-2</v>
      </c>
      <c r="AM60" s="9">
        <f>(AI60-exterior_study!AI60)/exterior_study!AI60</f>
        <v>-3.3106813033629549E-2</v>
      </c>
    </row>
    <row r="61" spans="2:39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5.9699999999999996E-3</v>
      </c>
      <c r="Q61">
        <v>4.9500000000000004E-3</v>
      </c>
      <c r="R61">
        <v>1.026E-2</v>
      </c>
      <c r="S61">
        <v>2.63E-3</v>
      </c>
      <c r="T61">
        <v>1.99E-3</v>
      </c>
      <c r="U61">
        <v>2.2100000000000002E-3</v>
      </c>
      <c r="V61">
        <v>3.48E-3</v>
      </c>
      <c r="W61">
        <v>8.26E-3</v>
      </c>
      <c r="X61">
        <v>8.26E-3</v>
      </c>
      <c r="Y61">
        <v>1.99E-3</v>
      </c>
      <c r="Z61">
        <v>1.99E-3</v>
      </c>
      <c r="AA61">
        <v>1.99E-3</v>
      </c>
      <c r="AB61">
        <v>0.48235093309057808</v>
      </c>
      <c r="AC61">
        <v>5.2813720938064597</v>
      </c>
      <c r="AD61">
        <v>199.87200000000001</v>
      </c>
      <c r="AE61">
        <v>0.05</v>
      </c>
      <c r="AF61">
        <v>1581</v>
      </c>
      <c r="AG61">
        <v>4494</v>
      </c>
      <c r="AH61">
        <v>4738</v>
      </c>
      <c r="AI61">
        <v>4995</v>
      </c>
      <c r="AJ61" s="9">
        <f>(AF61-exterior_study!AF61)/exterior_study!AF61</f>
        <v>-4.701627486437613E-2</v>
      </c>
      <c r="AK61" s="9">
        <f>(AG61-exterior_study!AG61)/exterior_study!AG61</f>
        <v>-3.6655948553054665E-2</v>
      </c>
      <c r="AL61" s="9">
        <f>(AH61-exterior_study!AH61)/exterior_study!AH61</f>
        <v>-3.4637326813365933E-2</v>
      </c>
      <c r="AM61" s="9">
        <f>(AI61-exterior_study!AI61)/exterior_study!AI61</f>
        <v>-3.2913843175217811E-2</v>
      </c>
    </row>
    <row r="62" spans="2:39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5.9699999999999996E-3</v>
      </c>
      <c r="Q62">
        <v>4.9500000000000004E-3</v>
      </c>
      <c r="R62">
        <v>1.026E-2</v>
      </c>
      <c r="S62">
        <v>2.63E-3</v>
      </c>
      <c r="T62">
        <v>1.99E-3</v>
      </c>
      <c r="U62">
        <v>2.2100000000000002E-3</v>
      </c>
      <c r="V62">
        <v>3.48E-3</v>
      </c>
      <c r="W62">
        <v>8.26E-3</v>
      </c>
      <c r="X62">
        <v>8.26E-3</v>
      </c>
      <c r="Y62">
        <v>1.99E-3</v>
      </c>
      <c r="Z62">
        <v>1.99E-3</v>
      </c>
      <c r="AA62">
        <v>1.99E-3</v>
      </c>
      <c r="AB62">
        <v>0.48235093309057808</v>
      </c>
      <c r="AC62">
        <v>5.2813720938064597</v>
      </c>
      <c r="AD62">
        <v>199.87200000000001</v>
      </c>
      <c r="AE62">
        <v>5.5E-2</v>
      </c>
      <c r="AF62">
        <v>1502</v>
      </c>
      <c r="AG62">
        <v>4085</v>
      </c>
      <c r="AH62">
        <v>4307</v>
      </c>
      <c r="AI62">
        <v>4540</v>
      </c>
      <c r="AJ62" s="9">
        <f>(AF62-exterior_study!AF62)/exterior_study!AF62</f>
        <v>-4.8162230671736375E-2</v>
      </c>
      <c r="AK62" s="9">
        <f>(AG62-exterior_study!AG62)/exterior_study!AG62</f>
        <v>-3.6783777410987976E-2</v>
      </c>
      <c r="AL62" s="9">
        <f>(AH62-exterior_study!AH62)/exterior_study!AH62</f>
        <v>-3.4737785746302104E-2</v>
      </c>
      <c r="AM62" s="9">
        <f>(AI62-exterior_study!AI62)/exterior_study!AI62</f>
        <v>-3.301384451544196E-2</v>
      </c>
    </row>
    <row r="63" spans="2:39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5.9699999999999996E-3</v>
      </c>
      <c r="Q63">
        <v>4.9500000000000004E-3</v>
      </c>
      <c r="R63">
        <v>1.026E-2</v>
      </c>
      <c r="S63">
        <v>2.63E-3</v>
      </c>
      <c r="T63">
        <v>1.99E-3</v>
      </c>
      <c r="U63">
        <v>2.2100000000000002E-3</v>
      </c>
      <c r="V63">
        <v>3.48E-3</v>
      </c>
      <c r="W63">
        <v>8.26E-3</v>
      </c>
      <c r="X63">
        <v>8.26E-3</v>
      </c>
      <c r="Y63">
        <v>1.99E-3</v>
      </c>
      <c r="Z63">
        <v>1.99E-3</v>
      </c>
      <c r="AA63">
        <v>1.99E-3</v>
      </c>
      <c r="AB63">
        <v>0.48235093309057808</v>
      </c>
      <c r="AC63">
        <v>5.2813720938064597</v>
      </c>
      <c r="AD63">
        <v>199.87200000000001</v>
      </c>
      <c r="AE63">
        <v>0.06</v>
      </c>
      <c r="AF63">
        <v>1429</v>
      </c>
      <c r="AG63">
        <v>3745</v>
      </c>
      <c r="AH63">
        <v>3948</v>
      </c>
      <c r="AI63">
        <v>4162</v>
      </c>
      <c r="AJ63" s="9">
        <f>(AF63-exterior_study!AF63)/exterior_study!AF63</f>
        <v>-4.9234863606121095E-2</v>
      </c>
      <c r="AK63" s="9">
        <f>(AG63-exterior_study!AG63)/exterior_study!AG63</f>
        <v>-3.6532029843066631E-2</v>
      </c>
      <c r="AL63" s="9">
        <f>(AH63-exterior_study!AH63)/exterior_study!AH63</f>
        <v>-3.4718826405867972E-2</v>
      </c>
      <c r="AM63" s="9">
        <f>(AI63-exterior_study!AI63)/exterior_study!AI63</f>
        <v>-3.2992565055762084E-2</v>
      </c>
    </row>
    <row r="64" spans="2:39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5.9699999999999996E-3</v>
      </c>
      <c r="Q64">
        <v>4.9500000000000004E-3</v>
      </c>
      <c r="R64">
        <v>1.026E-2</v>
      </c>
      <c r="S64">
        <v>2.63E-3</v>
      </c>
      <c r="T64">
        <v>1.99E-3</v>
      </c>
      <c r="U64">
        <v>2.2100000000000002E-3</v>
      </c>
      <c r="V64">
        <v>3.48E-3</v>
      </c>
      <c r="W64">
        <v>8.26E-3</v>
      </c>
      <c r="X64">
        <v>8.26E-3</v>
      </c>
      <c r="Y64">
        <v>1.99E-3</v>
      </c>
      <c r="Z64">
        <v>1.99E-3</v>
      </c>
      <c r="AA64">
        <v>1.99E-3</v>
      </c>
      <c r="AB64">
        <v>0.48235093309057808</v>
      </c>
      <c r="AC64">
        <v>5.2813720938064597</v>
      </c>
      <c r="AD64">
        <v>199.87200000000001</v>
      </c>
      <c r="AE64">
        <v>6.5000000000000002E-2</v>
      </c>
      <c r="AF64">
        <v>1361</v>
      </c>
      <c r="AG64">
        <v>3457</v>
      </c>
      <c r="AH64">
        <v>3644</v>
      </c>
      <c r="AI64">
        <v>3842</v>
      </c>
      <c r="AJ64" s="9">
        <f>(AF64-exterior_study!AF64)/exterior_study!AF64</f>
        <v>-5.0244242847173763E-2</v>
      </c>
      <c r="AK64" s="9">
        <f>(AG64-exterior_study!AG64)/exterior_study!AG64</f>
        <v>-3.6510590858416944E-2</v>
      </c>
      <c r="AL64" s="9">
        <f>(AH64-exterior_study!AH64)/exterior_study!AH64</f>
        <v>-3.4957627118644065E-2</v>
      </c>
      <c r="AM64" s="9">
        <f>(AI64-exterior_study!AI64)/exterior_study!AI64</f>
        <v>-3.297256481248427E-2</v>
      </c>
    </row>
    <row r="65" spans="2:39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5.9699999999999996E-3</v>
      </c>
      <c r="Q65">
        <v>4.9500000000000004E-3</v>
      </c>
      <c r="R65">
        <v>1.026E-2</v>
      </c>
      <c r="S65">
        <v>2.63E-3</v>
      </c>
      <c r="T65">
        <v>1.99E-3</v>
      </c>
      <c r="U65">
        <v>2.2100000000000002E-3</v>
      </c>
      <c r="V65">
        <v>3.48E-3</v>
      </c>
      <c r="W65">
        <v>8.26E-3</v>
      </c>
      <c r="X65">
        <v>8.26E-3</v>
      </c>
      <c r="Y65">
        <v>1.99E-3</v>
      </c>
      <c r="Z65">
        <v>1.99E-3</v>
      </c>
      <c r="AA65">
        <v>1.99E-3</v>
      </c>
      <c r="AB65">
        <v>0.48235093309057808</v>
      </c>
      <c r="AC65">
        <v>5.2813720938064597</v>
      </c>
      <c r="AD65">
        <v>199.87200000000001</v>
      </c>
      <c r="AE65">
        <v>7.0000000000000007E-2</v>
      </c>
      <c r="AF65">
        <v>1298</v>
      </c>
      <c r="AG65">
        <v>3210</v>
      </c>
      <c r="AH65">
        <v>3384</v>
      </c>
      <c r="AI65">
        <v>3568</v>
      </c>
      <c r="AJ65" s="9">
        <f>(AF65-exterior_study!AF65)/exterior_study!AF65</f>
        <v>-5.1169590643274851E-2</v>
      </c>
      <c r="AK65" s="9">
        <f>(AG65-exterior_study!AG65)/exterior_study!AG65</f>
        <v>-3.6614645858343335E-2</v>
      </c>
      <c r="AL65" s="9">
        <f>(AH65-exterior_study!AH65)/exterior_study!AH65</f>
        <v>-3.4797490017113519E-2</v>
      </c>
      <c r="AM65" s="9">
        <f>(AI65-exterior_study!AI65)/exterior_study!AI65</f>
        <v>-3.2800216860937925E-2</v>
      </c>
    </row>
    <row r="66" spans="2:39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5.9300000000000004E-3</v>
      </c>
      <c r="Q66">
        <v>4.8999999999999998E-3</v>
      </c>
      <c r="R66">
        <v>1.0160000000000001E-2</v>
      </c>
      <c r="S66">
        <v>2.6099999999999999E-3</v>
      </c>
      <c r="T66">
        <v>1.99E-3</v>
      </c>
      <c r="U66">
        <v>2.1900000000000001E-3</v>
      </c>
      <c r="V66">
        <v>3.4499999999999999E-3</v>
      </c>
      <c r="W66">
        <v>8.1600000000000006E-3</v>
      </c>
      <c r="X66">
        <v>8.1600000000000006E-3</v>
      </c>
      <c r="Y66">
        <v>1.99E-3</v>
      </c>
      <c r="Z66">
        <v>1.99E-3</v>
      </c>
      <c r="AA66">
        <v>1.99E-3</v>
      </c>
      <c r="AB66">
        <v>0.48256613296206052</v>
      </c>
      <c r="AC66">
        <v>5.2825500990498648</v>
      </c>
      <c r="AD66">
        <v>199.87200000000001</v>
      </c>
      <c r="AE66">
        <v>0.03</v>
      </c>
      <c r="AF66">
        <v>1969</v>
      </c>
      <c r="AG66">
        <v>7490</v>
      </c>
      <c r="AH66">
        <v>7896</v>
      </c>
      <c r="AI66">
        <v>8324</v>
      </c>
      <c r="AJ66" s="9">
        <f>(AF66-exterior_study!AF66)/exterior_study!AF66</f>
        <v>-4.0915733073550904E-2</v>
      </c>
      <c r="AK66" s="9">
        <f>(AG66-exterior_study!AG66)/exterior_study!AG66</f>
        <v>-3.6655948553054665E-2</v>
      </c>
      <c r="AL66" s="9">
        <f>(AH66-exterior_study!AH66)/exterior_study!AH66</f>
        <v>-3.4836817015034834E-2</v>
      </c>
      <c r="AM66" s="9">
        <f>(AI66-exterior_study!AI66)/exterior_study!AI66</f>
        <v>-3.2992565055762084E-2</v>
      </c>
    </row>
    <row r="67" spans="2:39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5.9300000000000004E-3</v>
      </c>
      <c r="Q67">
        <v>4.8999999999999998E-3</v>
      </c>
      <c r="R67">
        <v>1.0160000000000001E-2</v>
      </c>
      <c r="S67">
        <v>2.6099999999999999E-3</v>
      </c>
      <c r="T67">
        <v>1.99E-3</v>
      </c>
      <c r="U67">
        <v>2.1900000000000001E-3</v>
      </c>
      <c r="V67">
        <v>3.4499999999999999E-3</v>
      </c>
      <c r="W67">
        <v>8.1600000000000006E-3</v>
      </c>
      <c r="X67">
        <v>8.1600000000000006E-3</v>
      </c>
      <c r="Y67">
        <v>1.99E-3</v>
      </c>
      <c r="Z67">
        <v>1.99E-3</v>
      </c>
      <c r="AA67">
        <v>1.99E-3</v>
      </c>
      <c r="AB67">
        <v>0.48256613296206052</v>
      </c>
      <c r="AC67">
        <v>5.2825500990498648</v>
      </c>
      <c r="AD67">
        <v>199.87200000000001</v>
      </c>
      <c r="AE67">
        <v>3.5000000000000003E-2</v>
      </c>
      <c r="AF67">
        <v>1860</v>
      </c>
      <c r="AG67">
        <v>6420</v>
      </c>
      <c r="AH67">
        <v>6768</v>
      </c>
      <c r="AI67">
        <v>7135</v>
      </c>
      <c r="AJ67" s="9">
        <f>(AF67-exterior_study!AF67)/exterior_study!AF67</f>
        <v>-4.2717447246525993E-2</v>
      </c>
      <c r="AK67" s="9">
        <f>(AG67-exterior_study!AG67)/exterior_study!AG67</f>
        <v>-3.6614645858343335E-2</v>
      </c>
      <c r="AL67" s="9">
        <f>(AH67-exterior_study!AH67)/exterior_study!AH67</f>
        <v>-3.4797490017113519E-2</v>
      </c>
      <c r="AM67" s="9">
        <f>(AI67-exterior_study!AI67)/exterior_study!AI67</f>
        <v>-3.2935754947140149E-2</v>
      </c>
    </row>
    <row r="68" spans="2:39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5.9300000000000004E-3</v>
      </c>
      <c r="Q68">
        <v>4.8999999999999998E-3</v>
      </c>
      <c r="R68">
        <v>1.0160000000000001E-2</v>
      </c>
      <c r="S68">
        <v>2.6099999999999999E-3</v>
      </c>
      <c r="T68">
        <v>1.99E-3</v>
      </c>
      <c r="U68">
        <v>2.1900000000000001E-3</v>
      </c>
      <c r="V68">
        <v>3.4499999999999999E-3</v>
      </c>
      <c r="W68">
        <v>8.1600000000000006E-3</v>
      </c>
      <c r="X68">
        <v>8.1600000000000006E-3</v>
      </c>
      <c r="Y68">
        <v>1.99E-3</v>
      </c>
      <c r="Z68">
        <v>1.99E-3</v>
      </c>
      <c r="AA68">
        <v>1.99E-3</v>
      </c>
      <c r="AB68">
        <v>0.48256613296206052</v>
      </c>
      <c r="AC68">
        <v>5.2825500990498648</v>
      </c>
      <c r="AD68">
        <v>199.87200000000001</v>
      </c>
      <c r="AE68">
        <v>0.04</v>
      </c>
      <c r="AF68">
        <v>1760</v>
      </c>
      <c r="AG68">
        <v>5617</v>
      </c>
      <c r="AH68">
        <v>5922</v>
      </c>
      <c r="AI68">
        <v>6243</v>
      </c>
      <c r="AJ68" s="9">
        <f>(AF68-exterior_study!AF68)/exterior_study!AF68</f>
        <v>-4.3997827267789245E-2</v>
      </c>
      <c r="AK68" s="9">
        <f>(AG68-exterior_study!AG68)/exterior_study!AG68</f>
        <v>-3.6700394443491685E-2</v>
      </c>
      <c r="AL68" s="9">
        <f>(AH68-exterior_study!AH68)/exterior_study!AH68</f>
        <v>-3.4876140808344197E-2</v>
      </c>
      <c r="AM68" s="9">
        <f>(AI68-exterior_study!AI68)/exterior_study!AI68</f>
        <v>-3.2992565055762084E-2</v>
      </c>
    </row>
    <row r="69" spans="2:39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5.9300000000000004E-3</v>
      </c>
      <c r="Q69">
        <v>4.8999999999999998E-3</v>
      </c>
      <c r="R69">
        <v>1.0160000000000001E-2</v>
      </c>
      <c r="S69">
        <v>2.6099999999999999E-3</v>
      </c>
      <c r="T69">
        <v>1.99E-3</v>
      </c>
      <c r="U69">
        <v>2.1900000000000001E-3</v>
      </c>
      <c r="V69">
        <v>3.4499999999999999E-3</v>
      </c>
      <c r="W69">
        <v>8.1600000000000006E-3</v>
      </c>
      <c r="X69">
        <v>8.1600000000000006E-3</v>
      </c>
      <c r="Y69">
        <v>1.99E-3</v>
      </c>
      <c r="Z69">
        <v>1.99E-3</v>
      </c>
      <c r="AA69">
        <v>1.99E-3</v>
      </c>
      <c r="AB69">
        <v>0.48256613296206052</v>
      </c>
      <c r="AC69">
        <v>5.2825500990498648</v>
      </c>
      <c r="AD69">
        <v>199.87200000000001</v>
      </c>
      <c r="AE69">
        <v>4.4999999999999998E-2</v>
      </c>
      <c r="AF69">
        <v>1667</v>
      </c>
      <c r="AG69">
        <v>4993</v>
      </c>
      <c r="AH69">
        <v>5264</v>
      </c>
      <c r="AI69">
        <v>5549</v>
      </c>
      <c r="AJ69" s="9">
        <f>(AF69-exterior_study!AF69)/exterior_study!AF69</f>
        <v>-4.5792787635947338E-2</v>
      </c>
      <c r="AK69" s="9">
        <f>(AG69-exterior_study!AG69)/exterior_study!AG69</f>
        <v>-3.6658306000385874E-2</v>
      </c>
      <c r="AL69" s="9">
        <f>(AH69-exterior_study!AH69)/exterior_study!AH69</f>
        <v>-3.4836817015034834E-2</v>
      </c>
      <c r="AM69" s="9">
        <f>(AI69-exterior_study!AI69)/exterior_study!AI69</f>
        <v>-3.3106813033629549E-2</v>
      </c>
    </row>
    <row r="70" spans="2:39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5.9300000000000004E-3</v>
      </c>
      <c r="Q70">
        <v>4.8999999999999998E-3</v>
      </c>
      <c r="R70">
        <v>1.0160000000000001E-2</v>
      </c>
      <c r="S70">
        <v>2.6099999999999999E-3</v>
      </c>
      <c r="T70">
        <v>1.99E-3</v>
      </c>
      <c r="U70">
        <v>2.1900000000000001E-3</v>
      </c>
      <c r="V70">
        <v>3.4499999999999999E-3</v>
      </c>
      <c r="W70">
        <v>8.1600000000000006E-3</v>
      </c>
      <c r="X70">
        <v>8.1600000000000006E-3</v>
      </c>
      <c r="Y70">
        <v>1.99E-3</v>
      </c>
      <c r="Z70">
        <v>1.99E-3</v>
      </c>
      <c r="AA70">
        <v>1.99E-3</v>
      </c>
      <c r="AB70">
        <v>0.48256613296206052</v>
      </c>
      <c r="AC70">
        <v>5.2825500990498648</v>
      </c>
      <c r="AD70">
        <v>199.87200000000001</v>
      </c>
      <c r="AE70">
        <v>0.05</v>
      </c>
      <c r="AF70">
        <v>1581</v>
      </c>
      <c r="AG70">
        <v>4494</v>
      </c>
      <c r="AH70">
        <v>4738</v>
      </c>
      <c r="AI70">
        <v>4995</v>
      </c>
      <c r="AJ70" s="9">
        <f>(AF70-exterior_study!AF70)/exterior_study!AF70</f>
        <v>-4.701627486437613E-2</v>
      </c>
      <c r="AK70" s="9">
        <f>(AG70-exterior_study!AG70)/exterior_study!AG70</f>
        <v>-3.6655948553054665E-2</v>
      </c>
      <c r="AL70" s="9">
        <f>(AH70-exterior_study!AH70)/exterior_study!AH70</f>
        <v>-3.4637326813365933E-2</v>
      </c>
      <c r="AM70" s="9">
        <f>(AI70-exterior_study!AI70)/exterior_study!AI70</f>
        <v>-3.2913843175217811E-2</v>
      </c>
    </row>
    <row r="71" spans="2:39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5.9300000000000004E-3</v>
      </c>
      <c r="Q71">
        <v>4.8999999999999998E-3</v>
      </c>
      <c r="R71">
        <v>1.0160000000000001E-2</v>
      </c>
      <c r="S71">
        <v>2.6099999999999999E-3</v>
      </c>
      <c r="T71">
        <v>1.99E-3</v>
      </c>
      <c r="U71">
        <v>2.1900000000000001E-3</v>
      </c>
      <c r="V71">
        <v>3.4499999999999999E-3</v>
      </c>
      <c r="W71">
        <v>8.1600000000000006E-3</v>
      </c>
      <c r="X71">
        <v>8.1600000000000006E-3</v>
      </c>
      <c r="Y71">
        <v>1.99E-3</v>
      </c>
      <c r="Z71">
        <v>1.99E-3</v>
      </c>
      <c r="AA71">
        <v>1.99E-3</v>
      </c>
      <c r="AB71">
        <v>0.48256613296206052</v>
      </c>
      <c r="AC71">
        <v>5.2825500990498648</v>
      </c>
      <c r="AD71">
        <v>199.87200000000001</v>
      </c>
      <c r="AE71">
        <v>5.5E-2</v>
      </c>
      <c r="AF71">
        <v>1502</v>
      </c>
      <c r="AG71">
        <v>4085</v>
      </c>
      <c r="AH71">
        <v>4307</v>
      </c>
      <c r="AI71">
        <v>4540</v>
      </c>
      <c r="AJ71" s="9">
        <f>(AF71-exterior_study!AF71)/exterior_study!AF71</f>
        <v>-4.8162230671736375E-2</v>
      </c>
      <c r="AK71" s="9">
        <f>(AG71-exterior_study!AG71)/exterior_study!AG71</f>
        <v>-3.6783777410987976E-2</v>
      </c>
      <c r="AL71" s="9">
        <f>(AH71-exterior_study!AH71)/exterior_study!AH71</f>
        <v>-3.4737785746302104E-2</v>
      </c>
      <c r="AM71" s="9">
        <f>(AI71-exterior_study!AI71)/exterior_study!AI71</f>
        <v>-3.301384451544196E-2</v>
      </c>
    </row>
    <row r="72" spans="2:39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5.9300000000000004E-3</v>
      </c>
      <c r="Q72">
        <v>4.8999999999999998E-3</v>
      </c>
      <c r="R72">
        <v>1.0160000000000001E-2</v>
      </c>
      <c r="S72">
        <v>2.6099999999999999E-3</v>
      </c>
      <c r="T72">
        <v>1.99E-3</v>
      </c>
      <c r="U72">
        <v>2.1900000000000001E-3</v>
      </c>
      <c r="V72">
        <v>3.4499999999999999E-3</v>
      </c>
      <c r="W72">
        <v>8.1600000000000006E-3</v>
      </c>
      <c r="X72">
        <v>8.1600000000000006E-3</v>
      </c>
      <c r="Y72">
        <v>1.99E-3</v>
      </c>
      <c r="Z72">
        <v>1.99E-3</v>
      </c>
      <c r="AA72">
        <v>1.99E-3</v>
      </c>
      <c r="AB72">
        <v>0.48256613296206052</v>
      </c>
      <c r="AC72">
        <v>5.2825500990498648</v>
      </c>
      <c r="AD72">
        <v>199.87200000000001</v>
      </c>
      <c r="AE72">
        <v>0.06</v>
      </c>
      <c r="AF72">
        <v>1429</v>
      </c>
      <c r="AG72">
        <v>3745</v>
      </c>
      <c r="AH72">
        <v>3948</v>
      </c>
      <c r="AI72">
        <v>4162</v>
      </c>
      <c r="AJ72" s="9">
        <f>(AF72-exterior_study!AF72)/exterior_study!AF72</f>
        <v>-4.9234863606121095E-2</v>
      </c>
      <c r="AK72" s="9">
        <f>(AG72-exterior_study!AG72)/exterior_study!AG72</f>
        <v>-3.6532029843066631E-2</v>
      </c>
      <c r="AL72" s="9">
        <f>(AH72-exterior_study!AH72)/exterior_study!AH72</f>
        <v>-3.4718826405867972E-2</v>
      </c>
      <c r="AM72" s="9">
        <f>(AI72-exterior_study!AI72)/exterior_study!AI72</f>
        <v>-3.2992565055762084E-2</v>
      </c>
    </row>
    <row r="73" spans="2:39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5.9300000000000004E-3</v>
      </c>
      <c r="Q73">
        <v>4.8999999999999998E-3</v>
      </c>
      <c r="R73">
        <v>1.0160000000000001E-2</v>
      </c>
      <c r="S73">
        <v>2.6099999999999999E-3</v>
      </c>
      <c r="T73">
        <v>1.99E-3</v>
      </c>
      <c r="U73">
        <v>2.1900000000000001E-3</v>
      </c>
      <c r="V73">
        <v>3.4499999999999999E-3</v>
      </c>
      <c r="W73">
        <v>8.1600000000000006E-3</v>
      </c>
      <c r="X73">
        <v>8.1600000000000006E-3</v>
      </c>
      <c r="Y73">
        <v>1.99E-3</v>
      </c>
      <c r="Z73">
        <v>1.99E-3</v>
      </c>
      <c r="AA73">
        <v>1.99E-3</v>
      </c>
      <c r="AB73">
        <v>0.48256613296206052</v>
      </c>
      <c r="AC73">
        <v>5.2825500990498648</v>
      </c>
      <c r="AD73">
        <v>199.87200000000001</v>
      </c>
      <c r="AE73">
        <v>6.5000000000000002E-2</v>
      </c>
      <c r="AF73">
        <v>1361</v>
      </c>
      <c r="AG73">
        <v>3457</v>
      </c>
      <c r="AH73">
        <v>3644</v>
      </c>
      <c r="AI73">
        <v>3842</v>
      </c>
      <c r="AJ73" s="9">
        <f>(AF73-exterior_study!AF73)/exterior_study!AF73</f>
        <v>-5.0244242847173763E-2</v>
      </c>
      <c r="AK73" s="9">
        <f>(AG73-exterior_study!AG73)/exterior_study!AG73</f>
        <v>-3.6510590858416944E-2</v>
      </c>
      <c r="AL73" s="9">
        <f>(AH73-exterior_study!AH73)/exterior_study!AH73</f>
        <v>-3.4957627118644065E-2</v>
      </c>
      <c r="AM73" s="9">
        <f>(AI73-exterior_study!AI73)/exterior_study!AI73</f>
        <v>-3.297256481248427E-2</v>
      </c>
    </row>
    <row r="74" spans="2:39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5.9300000000000004E-3</v>
      </c>
      <c r="Q74">
        <v>4.8999999999999998E-3</v>
      </c>
      <c r="R74">
        <v>1.0160000000000001E-2</v>
      </c>
      <c r="S74">
        <v>2.6099999999999999E-3</v>
      </c>
      <c r="T74">
        <v>1.99E-3</v>
      </c>
      <c r="U74">
        <v>2.1900000000000001E-3</v>
      </c>
      <c r="V74">
        <v>3.4499999999999999E-3</v>
      </c>
      <c r="W74">
        <v>8.1600000000000006E-3</v>
      </c>
      <c r="X74">
        <v>8.1600000000000006E-3</v>
      </c>
      <c r="Y74">
        <v>1.99E-3</v>
      </c>
      <c r="Z74">
        <v>1.99E-3</v>
      </c>
      <c r="AA74">
        <v>1.99E-3</v>
      </c>
      <c r="AB74">
        <v>0.48256613296206052</v>
      </c>
      <c r="AC74">
        <v>5.2825500990498648</v>
      </c>
      <c r="AD74">
        <v>199.87200000000001</v>
      </c>
      <c r="AE74">
        <v>7.0000000000000007E-2</v>
      </c>
      <c r="AF74">
        <v>1298</v>
      </c>
      <c r="AG74">
        <v>3210</v>
      </c>
      <c r="AH74">
        <v>3384</v>
      </c>
      <c r="AI74">
        <v>3568</v>
      </c>
      <c r="AJ74" s="9">
        <f>(AF74-exterior_study!AF74)/exterior_study!AF74</f>
        <v>-5.1169590643274851E-2</v>
      </c>
      <c r="AK74" s="9">
        <f>(AG74-exterior_study!AG74)/exterior_study!AG74</f>
        <v>-3.6614645858343335E-2</v>
      </c>
      <c r="AL74" s="9">
        <f>(AH74-exterior_study!AH74)/exterior_study!AH74</f>
        <v>-3.4797490017113519E-2</v>
      </c>
      <c r="AM74" s="9">
        <f>(AI74-exterior_study!AI74)/exterior_study!AI74</f>
        <v>-3.2800216860937925E-2</v>
      </c>
    </row>
    <row r="75" spans="2:39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5.8500000000000002E-3</v>
      </c>
      <c r="Q75">
        <v>4.8599999999999997E-3</v>
      </c>
      <c r="R75">
        <v>1.005E-2</v>
      </c>
      <c r="S75">
        <v>2.5799999999999998E-3</v>
      </c>
      <c r="T75">
        <v>1.99E-3</v>
      </c>
      <c r="U75">
        <v>2.1700000000000001E-3</v>
      </c>
      <c r="V75">
        <v>3.4099999999999998E-3</v>
      </c>
      <c r="W75">
        <v>8.0700000000000008E-3</v>
      </c>
      <c r="X75">
        <v>8.0700000000000008E-3</v>
      </c>
      <c r="Y75">
        <v>1.99E-3</v>
      </c>
      <c r="Z75">
        <v>1.99E-3</v>
      </c>
      <c r="AA75">
        <v>1.99E-3</v>
      </c>
      <c r="AB75">
        <v>0.48247643845886101</v>
      </c>
      <c r="AC75">
        <v>5.282059142791792</v>
      </c>
      <c r="AD75">
        <v>199.87200000000001</v>
      </c>
      <c r="AE75">
        <v>0.03</v>
      </c>
      <c r="AF75">
        <v>1969</v>
      </c>
      <c r="AG75">
        <v>7490</v>
      </c>
      <c r="AH75">
        <v>7896</v>
      </c>
      <c r="AI75">
        <v>8324</v>
      </c>
      <c r="AJ75" s="9">
        <f>(AF75-exterior_study!AF75)/exterior_study!AF75</f>
        <v>-3.9043435822352368E-2</v>
      </c>
      <c r="AK75" s="9">
        <f>(AG75-exterior_study!AG75)/exterior_study!AG75</f>
        <v>-3.4669416161876528E-2</v>
      </c>
      <c r="AL75" s="9">
        <f>(AH75-exterior_study!AH75)/exterior_study!AH75</f>
        <v>-3.2945499081445194E-2</v>
      </c>
      <c r="AM75" s="9">
        <f>(AI75-exterior_study!AI75)/exterior_study!AI75</f>
        <v>-3.1304550215291514E-2</v>
      </c>
    </row>
    <row r="76" spans="2:39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5.8500000000000002E-3</v>
      </c>
      <c r="Q76">
        <v>4.8599999999999997E-3</v>
      </c>
      <c r="R76">
        <v>1.005E-2</v>
      </c>
      <c r="S76">
        <v>2.5799999999999998E-3</v>
      </c>
      <c r="T76">
        <v>1.99E-3</v>
      </c>
      <c r="U76">
        <v>2.1700000000000001E-3</v>
      </c>
      <c r="V76">
        <v>3.4099999999999998E-3</v>
      </c>
      <c r="W76">
        <v>8.0700000000000008E-3</v>
      </c>
      <c r="X76">
        <v>8.0700000000000008E-3</v>
      </c>
      <c r="Y76">
        <v>1.99E-3</v>
      </c>
      <c r="Z76">
        <v>1.99E-3</v>
      </c>
      <c r="AA76">
        <v>1.99E-3</v>
      </c>
      <c r="AB76">
        <v>0.48247643845886101</v>
      </c>
      <c r="AC76">
        <v>5.282059142791792</v>
      </c>
      <c r="AD76">
        <v>199.87200000000001</v>
      </c>
      <c r="AE76">
        <v>3.5000000000000003E-2</v>
      </c>
      <c r="AF76">
        <v>1860</v>
      </c>
      <c r="AG76">
        <v>6420</v>
      </c>
      <c r="AH76">
        <v>6768</v>
      </c>
      <c r="AI76">
        <v>7135</v>
      </c>
      <c r="AJ76" s="9">
        <f>(AF76-exterior_study!AF76)/exterior_study!AF76</f>
        <v>-4.0742650850954097E-2</v>
      </c>
      <c r="AK76" s="9">
        <f>(AG76-exterior_study!AG76)/exterior_study!AG76</f>
        <v>-3.4731619305367611E-2</v>
      </c>
      <c r="AL76" s="9">
        <f>(AH76-exterior_study!AH76)/exterior_study!AH76</f>
        <v>-3.3004714959279896E-2</v>
      </c>
      <c r="AM76" s="9">
        <f>(AI76-exterior_study!AI76)/exterior_study!AI76</f>
        <v>-3.1228784792939578E-2</v>
      </c>
    </row>
    <row r="77" spans="2:39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5.8500000000000002E-3</v>
      </c>
      <c r="Q77">
        <v>4.8599999999999997E-3</v>
      </c>
      <c r="R77">
        <v>1.005E-2</v>
      </c>
      <c r="S77">
        <v>2.5799999999999998E-3</v>
      </c>
      <c r="T77">
        <v>1.99E-3</v>
      </c>
      <c r="U77">
        <v>2.1700000000000001E-3</v>
      </c>
      <c r="V77">
        <v>3.4099999999999998E-3</v>
      </c>
      <c r="W77">
        <v>8.0700000000000008E-3</v>
      </c>
      <c r="X77">
        <v>8.0700000000000008E-3</v>
      </c>
      <c r="Y77">
        <v>1.99E-3</v>
      </c>
      <c r="Z77">
        <v>1.99E-3</v>
      </c>
      <c r="AA77">
        <v>1.99E-3</v>
      </c>
      <c r="AB77">
        <v>0.48247643845886101</v>
      </c>
      <c r="AC77">
        <v>5.282059142791792</v>
      </c>
      <c r="AD77">
        <v>199.87200000000001</v>
      </c>
      <c r="AE77">
        <v>0.04</v>
      </c>
      <c r="AF77">
        <v>1760</v>
      </c>
      <c r="AG77">
        <v>5617</v>
      </c>
      <c r="AH77">
        <v>5922</v>
      </c>
      <c r="AI77">
        <v>6243</v>
      </c>
      <c r="AJ77" s="9">
        <f>(AF77-exterior_study!AF77)/exterior_study!AF77</f>
        <v>-4.1916167664670656E-2</v>
      </c>
      <c r="AK77" s="9">
        <f>(AG77-exterior_study!AG77)/exterior_study!AG77</f>
        <v>-3.4879725085910654E-2</v>
      </c>
      <c r="AL77" s="9">
        <f>(AH77-exterior_study!AH77)/exterior_study!AH77</f>
        <v>-3.2984977139124752E-2</v>
      </c>
      <c r="AM77" s="9">
        <f>(AI77-exterior_study!AI77)/exterior_study!AI77</f>
        <v>-3.1191806331471134E-2</v>
      </c>
    </row>
    <row r="78" spans="2:39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5.8500000000000002E-3</v>
      </c>
      <c r="Q78">
        <v>4.8599999999999997E-3</v>
      </c>
      <c r="R78">
        <v>1.005E-2</v>
      </c>
      <c r="S78">
        <v>2.5799999999999998E-3</v>
      </c>
      <c r="T78">
        <v>1.99E-3</v>
      </c>
      <c r="U78">
        <v>2.1700000000000001E-3</v>
      </c>
      <c r="V78">
        <v>3.4099999999999998E-3</v>
      </c>
      <c r="W78">
        <v>8.0700000000000008E-3</v>
      </c>
      <c r="X78">
        <v>8.0700000000000008E-3</v>
      </c>
      <c r="Y78">
        <v>1.99E-3</v>
      </c>
      <c r="Z78">
        <v>1.99E-3</v>
      </c>
      <c r="AA78">
        <v>1.99E-3</v>
      </c>
      <c r="AB78">
        <v>0.48247643845886101</v>
      </c>
      <c r="AC78">
        <v>5.282059142791792</v>
      </c>
      <c r="AD78">
        <v>199.87200000000001</v>
      </c>
      <c r="AE78">
        <v>4.4999999999999998E-2</v>
      </c>
      <c r="AF78">
        <v>1667</v>
      </c>
      <c r="AG78">
        <v>4993</v>
      </c>
      <c r="AH78">
        <v>5264</v>
      </c>
      <c r="AI78">
        <v>5549</v>
      </c>
      <c r="AJ78" s="9">
        <f>(AF78-exterior_study!AF78)/exterior_study!AF78</f>
        <v>-4.3053960964408729E-2</v>
      </c>
      <c r="AK78" s="9">
        <f>(AG78-exterior_study!AG78)/exterior_study!AG78</f>
        <v>-3.4796056446936015E-2</v>
      </c>
      <c r="AL78" s="9">
        <f>(AH78-exterior_study!AH78)/exterior_study!AH78</f>
        <v>-3.3063923585598821E-2</v>
      </c>
      <c r="AM78" s="9">
        <f>(AI78-exterior_study!AI78)/exterior_study!AI78</f>
        <v>-3.125E-2</v>
      </c>
    </row>
    <row r="79" spans="2:39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5.8500000000000002E-3</v>
      </c>
      <c r="Q79">
        <v>4.8599999999999997E-3</v>
      </c>
      <c r="R79">
        <v>1.005E-2</v>
      </c>
      <c r="S79">
        <v>2.5799999999999998E-3</v>
      </c>
      <c r="T79">
        <v>1.99E-3</v>
      </c>
      <c r="U79">
        <v>2.1700000000000001E-3</v>
      </c>
      <c r="V79">
        <v>3.4099999999999998E-3</v>
      </c>
      <c r="W79">
        <v>8.0700000000000008E-3</v>
      </c>
      <c r="X79">
        <v>8.0700000000000008E-3</v>
      </c>
      <c r="Y79">
        <v>1.99E-3</v>
      </c>
      <c r="Z79">
        <v>1.99E-3</v>
      </c>
      <c r="AA79">
        <v>1.99E-3</v>
      </c>
      <c r="AB79">
        <v>0.48247643845886101</v>
      </c>
      <c r="AC79">
        <v>5.282059142791792</v>
      </c>
      <c r="AD79">
        <v>199.87200000000001</v>
      </c>
      <c r="AE79">
        <v>0.05</v>
      </c>
      <c r="AF79">
        <v>1581</v>
      </c>
      <c r="AG79">
        <v>4494</v>
      </c>
      <c r="AH79">
        <v>4738</v>
      </c>
      <c r="AI79">
        <v>4995</v>
      </c>
      <c r="AJ79" s="9">
        <f>(AF79-exterior_study!AF79)/exterior_study!AF79</f>
        <v>-4.4712990936555889E-2</v>
      </c>
      <c r="AK79" s="9">
        <f>(AG79-exterior_study!AG79)/exterior_study!AG79</f>
        <v>-3.4793814432989692E-2</v>
      </c>
      <c r="AL79" s="9">
        <f>(AH79-exterior_study!AH79)/exterior_study!AH79</f>
        <v>-3.2863849765258218E-2</v>
      </c>
      <c r="AM79" s="9">
        <f>(AI79-exterior_study!AI79)/exterior_study!AI79</f>
        <v>-3.1225756400310316E-2</v>
      </c>
    </row>
    <row r="80" spans="2:39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5.8500000000000002E-3</v>
      </c>
      <c r="Q80">
        <v>4.8599999999999997E-3</v>
      </c>
      <c r="R80">
        <v>1.005E-2</v>
      </c>
      <c r="S80">
        <v>2.5799999999999998E-3</v>
      </c>
      <c r="T80">
        <v>1.99E-3</v>
      </c>
      <c r="U80">
        <v>2.1700000000000001E-3</v>
      </c>
      <c r="V80">
        <v>3.4099999999999998E-3</v>
      </c>
      <c r="W80">
        <v>8.0700000000000008E-3</v>
      </c>
      <c r="X80">
        <v>8.0700000000000008E-3</v>
      </c>
      <c r="Y80">
        <v>1.99E-3</v>
      </c>
      <c r="Z80">
        <v>1.99E-3</v>
      </c>
      <c r="AA80">
        <v>1.99E-3</v>
      </c>
      <c r="AB80">
        <v>0.48247643845886101</v>
      </c>
      <c r="AC80">
        <v>5.282059142791792</v>
      </c>
      <c r="AD80">
        <v>199.87200000000001</v>
      </c>
      <c r="AE80">
        <v>5.5E-2</v>
      </c>
      <c r="AF80">
        <v>1502</v>
      </c>
      <c r="AG80">
        <v>4085</v>
      </c>
      <c r="AH80">
        <v>4307</v>
      </c>
      <c r="AI80">
        <v>4540</v>
      </c>
      <c r="AJ80" s="9">
        <f>(AF80-exterior_study!AF80)/exterior_study!AF80</f>
        <v>-4.5743329097839895E-2</v>
      </c>
      <c r="AK80" s="9">
        <f>(AG80-exterior_study!AG80)/exterior_study!AG80</f>
        <v>-3.4735349716446123E-2</v>
      </c>
      <c r="AL80" s="9">
        <f>(AH80-exterior_study!AH80)/exterior_study!AH80</f>
        <v>-3.3004041311180961E-2</v>
      </c>
      <c r="AM80" s="9">
        <f>(AI80-exterior_study!AI80)/exterior_study!AI80</f>
        <v>-3.1363345423511844E-2</v>
      </c>
    </row>
    <row r="81" spans="2:39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5.8500000000000002E-3</v>
      </c>
      <c r="Q81">
        <v>4.8599999999999997E-3</v>
      </c>
      <c r="R81">
        <v>1.005E-2</v>
      </c>
      <c r="S81">
        <v>2.5799999999999998E-3</v>
      </c>
      <c r="T81">
        <v>1.99E-3</v>
      </c>
      <c r="U81">
        <v>2.1700000000000001E-3</v>
      </c>
      <c r="V81">
        <v>3.4099999999999998E-3</v>
      </c>
      <c r="W81">
        <v>8.0700000000000008E-3</v>
      </c>
      <c r="X81">
        <v>8.0700000000000008E-3</v>
      </c>
      <c r="Y81">
        <v>1.99E-3</v>
      </c>
      <c r="Z81">
        <v>1.99E-3</v>
      </c>
      <c r="AA81">
        <v>1.99E-3</v>
      </c>
      <c r="AB81">
        <v>0.48247643845886101</v>
      </c>
      <c r="AC81">
        <v>5.282059142791792</v>
      </c>
      <c r="AD81">
        <v>199.87200000000001</v>
      </c>
      <c r="AE81">
        <v>0.06</v>
      </c>
      <c r="AF81">
        <v>1429</v>
      </c>
      <c r="AG81">
        <v>3745</v>
      </c>
      <c r="AH81">
        <v>3948</v>
      </c>
      <c r="AI81">
        <v>4162</v>
      </c>
      <c r="AJ81" s="9">
        <f>(AF81-exterior_study!AF81)/exterior_study!AF81</f>
        <v>-4.6697798532354902E-2</v>
      </c>
      <c r="AK81" s="9">
        <f>(AG81-exterior_study!AG81)/exterior_study!AG81</f>
        <v>-3.4793814432989692E-2</v>
      </c>
      <c r="AL81" s="9">
        <f>(AH81-exterior_study!AH81)/exterior_study!AH81</f>
        <v>-3.3063923585598821E-2</v>
      </c>
      <c r="AM81" s="9">
        <f>(AI81-exterior_study!AI81)/exterior_study!AI81</f>
        <v>-3.1191806331471134E-2</v>
      </c>
    </row>
    <row r="82" spans="2:39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5.8500000000000002E-3</v>
      </c>
      <c r="Q82">
        <v>4.8599999999999997E-3</v>
      </c>
      <c r="R82">
        <v>1.005E-2</v>
      </c>
      <c r="S82">
        <v>2.5799999999999998E-3</v>
      </c>
      <c r="T82">
        <v>1.99E-3</v>
      </c>
      <c r="U82">
        <v>2.1700000000000001E-3</v>
      </c>
      <c r="V82">
        <v>3.4099999999999998E-3</v>
      </c>
      <c r="W82">
        <v>8.0700000000000008E-3</v>
      </c>
      <c r="X82">
        <v>8.0700000000000008E-3</v>
      </c>
      <c r="Y82">
        <v>1.99E-3</v>
      </c>
      <c r="Z82">
        <v>1.99E-3</v>
      </c>
      <c r="AA82">
        <v>1.99E-3</v>
      </c>
      <c r="AB82">
        <v>0.48247643845886101</v>
      </c>
      <c r="AC82">
        <v>5.282059142791792</v>
      </c>
      <c r="AD82">
        <v>199.87200000000001</v>
      </c>
      <c r="AE82">
        <v>6.5000000000000002E-2</v>
      </c>
      <c r="AF82">
        <v>1361</v>
      </c>
      <c r="AG82">
        <v>3457</v>
      </c>
      <c r="AH82">
        <v>3644</v>
      </c>
      <c r="AI82">
        <v>3842</v>
      </c>
      <c r="AJ82" s="9">
        <f>(AF82-exterior_study!AF82)/exterior_study!AF82</f>
        <v>-4.7585724282715187E-2</v>
      </c>
      <c r="AK82" s="9">
        <f>(AG82-exterior_study!AG82)/exterior_study!AG82</f>
        <v>-3.4627199106394863E-2</v>
      </c>
      <c r="AL82" s="9">
        <f>(AH82-exterior_study!AH82)/exterior_study!AH82</f>
        <v>-3.3165295834438842E-2</v>
      </c>
      <c r="AM82" s="9">
        <f>(AI82-exterior_study!AI82)/exterior_study!AI82</f>
        <v>-3.1265758951084216E-2</v>
      </c>
    </row>
    <row r="83" spans="2:39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5.8500000000000002E-3</v>
      </c>
      <c r="Q83">
        <v>4.8599999999999997E-3</v>
      </c>
      <c r="R83">
        <v>1.005E-2</v>
      </c>
      <c r="S83">
        <v>2.5799999999999998E-3</v>
      </c>
      <c r="T83">
        <v>1.99E-3</v>
      </c>
      <c r="U83">
        <v>2.1700000000000001E-3</v>
      </c>
      <c r="V83">
        <v>3.4099999999999998E-3</v>
      </c>
      <c r="W83">
        <v>8.0700000000000008E-3</v>
      </c>
      <c r="X83">
        <v>8.0700000000000008E-3</v>
      </c>
      <c r="Y83">
        <v>1.99E-3</v>
      </c>
      <c r="Z83">
        <v>1.99E-3</v>
      </c>
      <c r="AA83">
        <v>1.99E-3</v>
      </c>
      <c r="AB83">
        <v>0.48247643845886101</v>
      </c>
      <c r="AC83">
        <v>5.282059142791792</v>
      </c>
      <c r="AD83">
        <v>199.87200000000001</v>
      </c>
      <c r="AE83">
        <v>7.0000000000000007E-2</v>
      </c>
      <c r="AF83">
        <v>1298</v>
      </c>
      <c r="AG83">
        <v>3210</v>
      </c>
      <c r="AH83">
        <v>3384</v>
      </c>
      <c r="AI83">
        <v>3568</v>
      </c>
      <c r="AJ83" s="9">
        <f>(AF83-exterior_study!AF83)/exterior_study!AF83</f>
        <v>-4.8387096774193547E-2</v>
      </c>
      <c r="AK83" s="9">
        <f>(AG83-exterior_study!AG83)/exterior_study!AG83</f>
        <v>-3.4586466165413533E-2</v>
      </c>
      <c r="AL83" s="9">
        <f>(AH83-exterior_study!AH83)/exterior_study!AH83</f>
        <v>-3.2866533295227207E-2</v>
      </c>
      <c r="AM83" s="9">
        <f>(AI83-exterior_study!AI83)/exterior_study!AI83</f>
        <v>-3.1224545207711105E-2</v>
      </c>
    </row>
    <row r="84" spans="2:39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5.79E-3</v>
      </c>
      <c r="Q84">
        <v>4.7999999999999996E-3</v>
      </c>
      <c r="R84">
        <v>9.9399999999999992E-3</v>
      </c>
      <c r="S84">
        <v>2.5500000000000002E-3</v>
      </c>
      <c r="T84">
        <v>1.99E-3</v>
      </c>
      <c r="U84">
        <v>2.15E-3</v>
      </c>
      <c r="V84">
        <v>3.3600000000000001E-3</v>
      </c>
      <c r="W84">
        <v>7.9600000000000001E-3</v>
      </c>
      <c r="X84">
        <v>7.9600000000000001E-3</v>
      </c>
      <c r="Y84">
        <v>1.99E-3</v>
      </c>
      <c r="Z84">
        <v>1.99E-3</v>
      </c>
      <c r="AA84">
        <v>1.99E-3</v>
      </c>
      <c r="AB84">
        <v>0.4824740956919864</v>
      </c>
      <c r="AC84">
        <v>5.2820463186959143</v>
      </c>
      <c r="AD84">
        <v>199.87200000000001</v>
      </c>
      <c r="AE84">
        <v>0.03</v>
      </c>
      <c r="AF84">
        <v>1969</v>
      </c>
      <c r="AG84">
        <v>7490</v>
      </c>
      <c r="AH84">
        <v>7896</v>
      </c>
      <c r="AI84">
        <v>8324</v>
      </c>
      <c r="AJ84" s="9">
        <f>(AF84-exterior_study!AF84)/exterior_study!AF84</f>
        <v>-3.9043435822352368E-2</v>
      </c>
      <c r="AK84" s="9">
        <f>(AG84-exterior_study!AG84)/exterior_study!AG84</f>
        <v>-3.4669416161876528E-2</v>
      </c>
      <c r="AL84" s="9">
        <f>(AH84-exterior_study!AH84)/exterior_study!AH84</f>
        <v>-3.2945499081445194E-2</v>
      </c>
      <c r="AM84" s="9">
        <f>(AI84-exterior_study!AI84)/exterior_study!AI84</f>
        <v>-3.1304550215291514E-2</v>
      </c>
    </row>
    <row r="85" spans="2:39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5.79E-3</v>
      </c>
      <c r="Q85">
        <v>4.7999999999999996E-3</v>
      </c>
      <c r="R85">
        <v>9.9399999999999992E-3</v>
      </c>
      <c r="S85">
        <v>2.5500000000000002E-3</v>
      </c>
      <c r="T85">
        <v>1.99E-3</v>
      </c>
      <c r="U85">
        <v>2.15E-3</v>
      </c>
      <c r="V85">
        <v>3.3600000000000001E-3</v>
      </c>
      <c r="W85">
        <v>7.9600000000000001E-3</v>
      </c>
      <c r="X85">
        <v>7.9600000000000001E-3</v>
      </c>
      <c r="Y85">
        <v>1.99E-3</v>
      </c>
      <c r="Z85">
        <v>1.99E-3</v>
      </c>
      <c r="AA85">
        <v>1.99E-3</v>
      </c>
      <c r="AB85">
        <v>0.4824740956919864</v>
      </c>
      <c r="AC85">
        <v>5.2820463186959143</v>
      </c>
      <c r="AD85">
        <v>199.87200000000001</v>
      </c>
      <c r="AE85">
        <v>3.5000000000000003E-2</v>
      </c>
      <c r="AF85">
        <v>1860</v>
      </c>
      <c r="AG85">
        <v>6420</v>
      </c>
      <c r="AH85">
        <v>6768</v>
      </c>
      <c r="AI85">
        <v>7135</v>
      </c>
      <c r="AJ85" s="9">
        <f>(AF85-exterior_study!AF85)/exterior_study!AF85</f>
        <v>-4.0742650850954097E-2</v>
      </c>
      <c r="AK85" s="9">
        <f>(AG85-exterior_study!AG85)/exterior_study!AG85</f>
        <v>-3.4731619305367611E-2</v>
      </c>
      <c r="AL85" s="9">
        <f>(AH85-exterior_study!AH85)/exterior_study!AH85</f>
        <v>-3.3004714959279896E-2</v>
      </c>
      <c r="AM85" s="9">
        <f>(AI85-exterior_study!AI85)/exterior_study!AI85</f>
        <v>-3.1228784792939578E-2</v>
      </c>
    </row>
    <row r="86" spans="2:39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5.79E-3</v>
      </c>
      <c r="Q86">
        <v>4.7999999999999996E-3</v>
      </c>
      <c r="R86">
        <v>9.9399999999999992E-3</v>
      </c>
      <c r="S86">
        <v>2.5500000000000002E-3</v>
      </c>
      <c r="T86">
        <v>1.99E-3</v>
      </c>
      <c r="U86">
        <v>2.15E-3</v>
      </c>
      <c r="V86">
        <v>3.3600000000000001E-3</v>
      </c>
      <c r="W86">
        <v>7.9600000000000001E-3</v>
      </c>
      <c r="X86">
        <v>7.9600000000000001E-3</v>
      </c>
      <c r="Y86">
        <v>1.99E-3</v>
      </c>
      <c r="Z86">
        <v>1.99E-3</v>
      </c>
      <c r="AA86">
        <v>1.99E-3</v>
      </c>
      <c r="AB86">
        <v>0.4824740956919864</v>
      </c>
      <c r="AC86">
        <v>5.2820463186959143</v>
      </c>
      <c r="AD86">
        <v>199.87200000000001</v>
      </c>
      <c r="AE86">
        <v>0.04</v>
      </c>
      <c r="AF86">
        <v>1760</v>
      </c>
      <c r="AG86">
        <v>5617</v>
      </c>
      <c r="AH86">
        <v>5922</v>
      </c>
      <c r="AI86">
        <v>6243</v>
      </c>
      <c r="AJ86" s="9">
        <f>(AF86-exterior_study!AF86)/exterior_study!AF86</f>
        <v>-4.1916167664670656E-2</v>
      </c>
      <c r="AK86" s="9">
        <f>(AG86-exterior_study!AG86)/exterior_study!AG86</f>
        <v>-3.4879725085910654E-2</v>
      </c>
      <c r="AL86" s="9">
        <f>(AH86-exterior_study!AH86)/exterior_study!AH86</f>
        <v>-3.2984977139124752E-2</v>
      </c>
      <c r="AM86" s="9">
        <f>(AI86-exterior_study!AI86)/exterior_study!AI86</f>
        <v>-3.1191806331471134E-2</v>
      </c>
    </row>
    <row r="87" spans="2:39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5.79E-3</v>
      </c>
      <c r="Q87">
        <v>4.7999999999999996E-3</v>
      </c>
      <c r="R87">
        <v>9.9399999999999992E-3</v>
      </c>
      <c r="S87">
        <v>2.5500000000000002E-3</v>
      </c>
      <c r="T87">
        <v>1.99E-3</v>
      </c>
      <c r="U87">
        <v>2.15E-3</v>
      </c>
      <c r="V87">
        <v>3.3600000000000001E-3</v>
      </c>
      <c r="W87">
        <v>7.9600000000000001E-3</v>
      </c>
      <c r="X87">
        <v>7.9600000000000001E-3</v>
      </c>
      <c r="Y87">
        <v>1.99E-3</v>
      </c>
      <c r="Z87">
        <v>1.99E-3</v>
      </c>
      <c r="AA87">
        <v>1.99E-3</v>
      </c>
      <c r="AB87">
        <v>0.4824740956919864</v>
      </c>
      <c r="AC87">
        <v>5.2820463186959143</v>
      </c>
      <c r="AD87">
        <v>199.87200000000001</v>
      </c>
      <c r="AE87">
        <v>4.4999999999999998E-2</v>
      </c>
      <c r="AF87">
        <v>1667</v>
      </c>
      <c r="AG87">
        <v>4993</v>
      </c>
      <c r="AH87">
        <v>5264</v>
      </c>
      <c r="AI87">
        <v>5549</v>
      </c>
      <c r="AJ87" s="9">
        <f>(AF87-exterior_study!AF87)/exterior_study!AF87</f>
        <v>-4.3053960964408729E-2</v>
      </c>
      <c r="AK87" s="9">
        <f>(AG87-exterior_study!AG87)/exterior_study!AG87</f>
        <v>-3.4796056446936015E-2</v>
      </c>
      <c r="AL87" s="9">
        <f>(AH87-exterior_study!AH87)/exterior_study!AH87</f>
        <v>-3.3063923585598821E-2</v>
      </c>
      <c r="AM87" s="9">
        <f>(AI87-exterior_study!AI87)/exterior_study!AI87</f>
        <v>-3.125E-2</v>
      </c>
    </row>
    <row r="88" spans="2:39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5.79E-3</v>
      </c>
      <c r="Q88">
        <v>4.7999999999999996E-3</v>
      </c>
      <c r="R88">
        <v>9.9399999999999992E-3</v>
      </c>
      <c r="S88">
        <v>2.5500000000000002E-3</v>
      </c>
      <c r="T88">
        <v>1.99E-3</v>
      </c>
      <c r="U88">
        <v>2.15E-3</v>
      </c>
      <c r="V88">
        <v>3.3600000000000001E-3</v>
      </c>
      <c r="W88">
        <v>7.9600000000000001E-3</v>
      </c>
      <c r="X88">
        <v>7.9600000000000001E-3</v>
      </c>
      <c r="Y88">
        <v>1.99E-3</v>
      </c>
      <c r="Z88">
        <v>1.99E-3</v>
      </c>
      <c r="AA88">
        <v>1.99E-3</v>
      </c>
      <c r="AB88">
        <v>0.4824740956919864</v>
      </c>
      <c r="AC88">
        <v>5.2820463186959143</v>
      </c>
      <c r="AD88">
        <v>199.87200000000001</v>
      </c>
      <c r="AE88">
        <v>0.05</v>
      </c>
      <c r="AF88">
        <v>1581</v>
      </c>
      <c r="AG88">
        <v>4494</v>
      </c>
      <c r="AH88">
        <v>4738</v>
      </c>
      <c r="AI88">
        <v>4995</v>
      </c>
      <c r="AJ88" s="9">
        <f>(AF88-exterior_study!AF88)/exterior_study!AF88</f>
        <v>-4.4712990936555889E-2</v>
      </c>
      <c r="AK88" s="9">
        <f>(AG88-exterior_study!AG88)/exterior_study!AG88</f>
        <v>-3.4793814432989692E-2</v>
      </c>
      <c r="AL88" s="9">
        <f>(AH88-exterior_study!AH88)/exterior_study!AH88</f>
        <v>-3.2863849765258218E-2</v>
      </c>
      <c r="AM88" s="9">
        <f>(AI88-exterior_study!AI88)/exterior_study!AI88</f>
        <v>-3.1225756400310316E-2</v>
      </c>
    </row>
    <row r="89" spans="2:39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5.79E-3</v>
      </c>
      <c r="Q89">
        <v>4.7999999999999996E-3</v>
      </c>
      <c r="R89">
        <v>9.9399999999999992E-3</v>
      </c>
      <c r="S89">
        <v>2.5500000000000002E-3</v>
      </c>
      <c r="T89">
        <v>1.99E-3</v>
      </c>
      <c r="U89">
        <v>2.15E-3</v>
      </c>
      <c r="V89">
        <v>3.3600000000000001E-3</v>
      </c>
      <c r="W89">
        <v>7.9600000000000001E-3</v>
      </c>
      <c r="X89">
        <v>7.9600000000000001E-3</v>
      </c>
      <c r="Y89">
        <v>1.99E-3</v>
      </c>
      <c r="Z89">
        <v>1.99E-3</v>
      </c>
      <c r="AA89">
        <v>1.99E-3</v>
      </c>
      <c r="AB89">
        <v>0.4824740956919864</v>
      </c>
      <c r="AC89">
        <v>5.2820463186959143</v>
      </c>
      <c r="AD89">
        <v>199.87200000000001</v>
      </c>
      <c r="AE89">
        <v>5.5E-2</v>
      </c>
      <c r="AF89">
        <v>1502</v>
      </c>
      <c r="AG89">
        <v>4085</v>
      </c>
      <c r="AH89">
        <v>4307</v>
      </c>
      <c r="AI89">
        <v>4540</v>
      </c>
      <c r="AJ89" s="9">
        <f>(AF89-exterior_study!AF89)/exterior_study!AF89</f>
        <v>-4.5743329097839895E-2</v>
      </c>
      <c r="AK89" s="9">
        <f>(AG89-exterior_study!AG89)/exterior_study!AG89</f>
        <v>-3.4735349716446123E-2</v>
      </c>
      <c r="AL89" s="9">
        <f>(AH89-exterior_study!AH89)/exterior_study!AH89</f>
        <v>-3.3004041311180961E-2</v>
      </c>
      <c r="AM89" s="9">
        <f>(AI89-exterior_study!AI89)/exterior_study!AI89</f>
        <v>-3.1363345423511844E-2</v>
      </c>
    </row>
    <row r="90" spans="2:39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5.79E-3</v>
      </c>
      <c r="Q90">
        <v>4.7999999999999996E-3</v>
      </c>
      <c r="R90">
        <v>9.9399999999999992E-3</v>
      </c>
      <c r="S90">
        <v>2.5500000000000002E-3</v>
      </c>
      <c r="T90">
        <v>1.99E-3</v>
      </c>
      <c r="U90">
        <v>2.15E-3</v>
      </c>
      <c r="V90">
        <v>3.3600000000000001E-3</v>
      </c>
      <c r="W90">
        <v>7.9600000000000001E-3</v>
      </c>
      <c r="X90">
        <v>7.9600000000000001E-3</v>
      </c>
      <c r="Y90">
        <v>1.99E-3</v>
      </c>
      <c r="Z90">
        <v>1.99E-3</v>
      </c>
      <c r="AA90">
        <v>1.99E-3</v>
      </c>
      <c r="AB90">
        <v>0.4824740956919864</v>
      </c>
      <c r="AC90">
        <v>5.2820463186959143</v>
      </c>
      <c r="AD90">
        <v>199.87200000000001</v>
      </c>
      <c r="AE90">
        <v>0.06</v>
      </c>
      <c r="AF90">
        <v>1429</v>
      </c>
      <c r="AG90">
        <v>3745</v>
      </c>
      <c r="AH90">
        <v>3948</v>
      </c>
      <c r="AI90">
        <v>4162</v>
      </c>
      <c r="AJ90" s="9">
        <f>(AF90-exterior_study!AF90)/exterior_study!AF90</f>
        <v>-4.6697798532354902E-2</v>
      </c>
      <c r="AK90" s="9">
        <f>(AG90-exterior_study!AG90)/exterior_study!AG90</f>
        <v>-3.4793814432989692E-2</v>
      </c>
      <c r="AL90" s="9">
        <f>(AH90-exterior_study!AH90)/exterior_study!AH90</f>
        <v>-3.3063923585598821E-2</v>
      </c>
      <c r="AM90" s="9">
        <f>(AI90-exterior_study!AI90)/exterior_study!AI90</f>
        <v>-3.1191806331471134E-2</v>
      </c>
    </row>
    <row r="91" spans="2:39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5.79E-3</v>
      </c>
      <c r="Q91">
        <v>4.7999999999999996E-3</v>
      </c>
      <c r="R91">
        <v>9.9399999999999992E-3</v>
      </c>
      <c r="S91">
        <v>2.5500000000000002E-3</v>
      </c>
      <c r="T91">
        <v>1.99E-3</v>
      </c>
      <c r="U91">
        <v>2.15E-3</v>
      </c>
      <c r="V91">
        <v>3.3600000000000001E-3</v>
      </c>
      <c r="W91">
        <v>7.9600000000000001E-3</v>
      </c>
      <c r="X91">
        <v>7.9600000000000001E-3</v>
      </c>
      <c r="Y91">
        <v>1.99E-3</v>
      </c>
      <c r="Z91">
        <v>1.99E-3</v>
      </c>
      <c r="AA91">
        <v>1.99E-3</v>
      </c>
      <c r="AB91">
        <v>0.4824740956919864</v>
      </c>
      <c r="AC91">
        <v>5.2820463186959143</v>
      </c>
      <c r="AD91">
        <v>199.87200000000001</v>
      </c>
      <c r="AE91">
        <v>6.5000000000000002E-2</v>
      </c>
      <c r="AF91">
        <v>1361</v>
      </c>
      <c r="AG91">
        <v>3457</v>
      </c>
      <c r="AH91">
        <v>3644</v>
      </c>
      <c r="AI91">
        <v>3842</v>
      </c>
      <c r="AJ91" s="9">
        <f>(AF91-exterior_study!AF91)/exterior_study!AF91</f>
        <v>-4.7585724282715187E-2</v>
      </c>
      <c r="AK91" s="9">
        <f>(AG91-exterior_study!AG91)/exterior_study!AG91</f>
        <v>-3.4627199106394863E-2</v>
      </c>
      <c r="AL91" s="9">
        <f>(AH91-exterior_study!AH91)/exterior_study!AH91</f>
        <v>-3.3165295834438842E-2</v>
      </c>
      <c r="AM91" s="9">
        <f>(AI91-exterior_study!AI91)/exterior_study!AI91</f>
        <v>-3.1265758951084216E-2</v>
      </c>
    </row>
    <row r="92" spans="2:39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5.79E-3</v>
      </c>
      <c r="Q92">
        <v>4.7999999999999996E-3</v>
      </c>
      <c r="R92">
        <v>9.9399999999999992E-3</v>
      </c>
      <c r="S92">
        <v>2.5500000000000002E-3</v>
      </c>
      <c r="T92">
        <v>1.99E-3</v>
      </c>
      <c r="U92">
        <v>2.15E-3</v>
      </c>
      <c r="V92">
        <v>3.3600000000000001E-3</v>
      </c>
      <c r="W92">
        <v>7.9600000000000001E-3</v>
      </c>
      <c r="X92">
        <v>7.9600000000000001E-3</v>
      </c>
      <c r="Y92">
        <v>1.99E-3</v>
      </c>
      <c r="Z92">
        <v>1.99E-3</v>
      </c>
      <c r="AA92">
        <v>1.99E-3</v>
      </c>
      <c r="AB92">
        <v>0.4824740956919864</v>
      </c>
      <c r="AC92">
        <v>5.2820463186959143</v>
      </c>
      <c r="AD92">
        <v>199.87200000000001</v>
      </c>
      <c r="AE92">
        <v>7.0000000000000007E-2</v>
      </c>
      <c r="AF92">
        <v>1298</v>
      </c>
      <c r="AG92">
        <v>3210</v>
      </c>
      <c r="AH92">
        <v>3384</v>
      </c>
      <c r="AI92">
        <v>3568</v>
      </c>
      <c r="AJ92" s="9">
        <f>(AF92-exterior_study!AF92)/exterior_study!AF92</f>
        <v>-4.8387096774193547E-2</v>
      </c>
      <c r="AK92" s="9">
        <f>(AG92-exterior_study!AG92)/exterior_study!AG92</f>
        <v>-3.4586466165413533E-2</v>
      </c>
      <c r="AL92" s="9">
        <f>(AH92-exterior_study!AH92)/exterior_study!AH92</f>
        <v>-3.2866533295227207E-2</v>
      </c>
      <c r="AM92" s="9">
        <f>(AI92-exterior_study!AI92)/exterior_study!AI92</f>
        <v>-3.1224545207711105E-2</v>
      </c>
    </row>
    <row r="93" spans="2:39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5.3400000000000001E-3</v>
      </c>
      <c r="Q93">
        <v>4.4400000000000004E-3</v>
      </c>
      <c r="R93">
        <v>9.1500000000000001E-3</v>
      </c>
      <c r="S93">
        <v>2.3600000000000001E-3</v>
      </c>
      <c r="T93">
        <v>1.98E-3</v>
      </c>
      <c r="U93">
        <v>1.98E-3</v>
      </c>
      <c r="V93">
        <v>3.1199999999999999E-3</v>
      </c>
      <c r="W93">
        <v>7.4000000000000003E-3</v>
      </c>
      <c r="X93">
        <v>7.4000000000000003E-3</v>
      </c>
      <c r="Y93">
        <v>1.98E-3</v>
      </c>
      <c r="Z93">
        <v>1.98E-3</v>
      </c>
      <c r="AA93">
        <v>1.98E-3</v>
      </c>
      <c r="AB93">
        <v>0.48479061267364082</v>
      </c>
      <c r="AC93">
        <v>5.1706709895644529</v>
      </c>
      <c r="AD93">
        <v>214.27199999999999</v>
      </c>
      <c r="AE93">
        <v>0.03</v>
      </c>
      <c r="AF93">
        <v>1882</v>
      </c>
      <c r="AG93">
        <v>7139</v>
      </c>
      <c r="AH93">
        <v>7517</v>
      </c>
      <c r="AI93">
        <v>7916</v>
      </c>
      <c r="AJ93" s="9">
        <f>(AF93-exterior_study!AF93)/exterior_study!AF93</f>
        <v>-3.9305768249106685E-2</v>
      </c>
      <c r="AK93" s="9">
        <f>(AG93-exterior_study!AG93)/exterior_study!AG93</f>
        <v>-3.5009462016761285E-2</v>
      </c>
      <c r="AL93" s="9">
        <f>(AH93-exterior_study!AH93)/exterior_study!AH93</f>
        <v>-3.3431914620033434E-2</v>
      </c>
      <c r="AM93" s="9">
        <f>(AI93-exterior_study!AI93)/exterior_study!AI93</f>
        <v>-3.1681957186544339E-2</v>
      </c>
    </row>
    <row r="94" spans="2:39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5.3400000000000001E-3</v>
      </c>
      <c r="Q94">
        <v>4.4400000000000004E-3</v>
      </c>
      <c r="R94">
        <v>9.1500000000000001E-3</v>
      </c>
      <c r="S94">
        <v>2.3600000000000001E-3</v>
      </c>
      <c r="T94">
        <v>1.98E-3</v>
      </c>
      <c r="U94">
        <v>1.98E-3</v>
      </c>
      <c r="V94">
        <v>3.1199999999999999E-3</v>
      </c>
      <c r="W94">
        <v>7.4000000000000003E-3</v>
      </c>
      <c r="X94">
        <v>7.4000000000000003E-3</v>
      </c>
      <c r="Y94">
        <v>1.98E-3</v>
      </c>
      <c r="Z94">
        <v>1.98E-3</v>
      </c>
      <c r="AA94">
        <v>1.98E-3</v>
      </c>
      <c r="AB94">
        <v>0.48479061267364082</v>
      </c>
      <c r="AC94">
        <v>5.1706709895644529</v>
      </c>
      <c r="AD94">
        <v>214.27199999999999</v>
      </c>
      <c r="AE94">
        <v>3.5000000000000003E-2</v>
      </c>
      <c r="AF94">
        <v>1779</v>
      </c>
      <c r="AG94">
        <v>6119</v>
      </c>
      <c r="AH94">
        <v>6444</v>
      </c>
      <c r="AI94">
        <v>6785</v>
      </c>
      <c r="AJ94" s="9">
        <f>(AF94-exterior_study!AF94)/exterior_study!AF94</f>
        <v>-4.0970350404312669E-2</v>
      </c>
      <c r="AK94" s="9">
        <f>(AG94-exterior_study!AG94)/exterior_study!AG94</f>
        <v>-3.5010250749093204E-2</v>
      </c>
      <c r="AL94" s="9">
        <f>(AH94-exterior_study!AH94)/exterior_study!AH94</f>
        <v>-3.3303330333033301E-2</v>
      </c>
      <c r="AM94" s="9">
        <f>(AI94-exterior_study!AI94)/exterior_study!AI94</f>
        <v>-3.1682603111174538E-2</v>
      </c>
    </row>
    <row r="95" spans="2:39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5.3400000000000001E-3</v>
      </c>
      <c r="Q95">
        <v>4.4400000000000004E-3</v>
      </c>
      <c r="R95">
        <v>9.1500000000000001E-3</v>
      </c>
      <c r="S95">
        <v>2.3600000000000001E-3</v>
      </c>
      <c r="T95">
        <v>1.98E-3</v>
      </c>
      <c r="U95">
        <v>1.98E-3</v>
      </c>
      <c r="V95">
        <v>3.1199999999999999E-3</v>
      </c>
      <c r="W95">
        <v>7.4000000000000003E-3</v>
      </c>
      <c r="X95">
        <v>7.4000000000000003E-3</v>
      </c>
      <c r="Y95">
        <v>1.98E-3</v>
      </c>
      <c r="Z95">
        <v>1.98E-3</v>
      </c>
      <c r="AA95">
        <v>1.98E-3</v>
      </c>
      <c r="AB95">
        <v>0.48479061267364082</v>
      </c>
      <c r="AC95">
        <v>5.1706709895644529</v>
      </c>
      <c r="AD95">
        <v>214.27199999999999</v>
      </c>
      <c r="AE95">
        <v>0.04</v>
      </c>
      <c r="AF95">
        <v>1685</v>
      </c>
      <c r="AG95">
        <v>5354</v>
      </c>
      <c r="AH95">
        <v>5638</v>
      </c>
      <c r="AI95">
        <v>5937</v>
      </c>
      <c r="AJ95" s="9">
        <f>(AF95-exterior_study!AF95)/exterior_study!AF95</f>
        <v>-4.261363636363636E-2</v>
      </c>
      <c r="AK95" s="9">
        <f>(AG95-exterior_study!AG95)/exterior_study!AG95</f>
        <v>-3.5141466930978554E-2</v>
      </c>
      <c r="AL95" s="9">
        <f>(AH95-exterior_study!AH95)/exterior_study!AH95</f>
        <v>-3.3430481741813817E-2</v>
      </c>
      <c r="AM95" s="9">
        <f>(AI95-exterior_study!AI95)/exterior_study!AI95</f>
        <v>-3.1642472679823848E-2</v>
      </c>
    </row>
    <row r="96" spans="2:39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5.3400000000000001E-3</v>
      </c>
      <c r="Q96">
        <v>4.4400000000000004E-3</v>
      </c>
      <c r="R96">
        <v>9.1500000000000001E-3</v>
      </c>
      <c r="S96">
        <v>2.3600000000000001E-3</v>
      </c>
      <c r="T96">
        <v>1.98E-3</v>
      </c>
      <c r="U96">
        <v>1.98E-3</v>
      </c>
      <c r="V96">
        <v>3.1199999999999999E-3</v>
      </c>
      <c r="W96">
        <v>7.4000000000000003E-3</v>
      </c>
      <c r="X96">
        <v>7.4000000000000003E-3</v>
      </c>
      <c r="Y96">
        <v>1.98E-3</v>
      </c>
      <c r="Z96">
        <v>1.98E-3</v>
      </c>
      <c r="AA96">
        <v>1.98E-3</v>
      </c>
      <c r="AB96">
        <v>0.48479061267364082</v>
      </c>
      <c r="AC96">
        <v>5.1706709895644529</v>
      </c>
      <c r="AD96">
        <v>214.27199999999999</v>
      </c>
      <c r="AE96">
        <v>4.4999999999999998E-2</v>
      </c>
      <c r="AF96">
        <v>1597</v>
      </c>
      <c r="AG96">
        <v>4759</v>
      </c>
      <c r="AH96">
        <v>5012</v>
      </c>
      <c r="AI96">
        <v>5278</v>
      </c>
      <c r="AJ96" s="9">
        <f>(AF96-exterior_study!AF96)/exterior_study!AF96</f>
        <v>-4.4284859365649312E-2</v>
      </c>
      <c r="AK96" s="9">
        <f>(AG96-exterior_study!AG96)/exterior_study!AG96</f>
        <v>-3.5077047850770482E-2</v>
      </c>
      <c r="AL96" s="9">
        <f>(AH96-exterior_study!AH96)/exterior_study!AH96</f>
        <v>-3.3365477338476376E-2</v>
      </c>
      <c r="AM96" s="9">
        <f>(AI96-exterior_study!AI96)/exterior_study!AI96</f>
        <v>-3.1559633027522939E-2</v>
      </c>
    </row>
    <row r="97" spans="2:39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5.3400000000000001E-3</v>
      </c>
      <c r="Q97">
        <v>4.4400000000000004E-3</v>
      </c>
      <c r="R97">
        <v>9.1500000000000001E-3</v>
      </c>
      <c r="S97">
        <v>2.3600000000000001E-3</v>
      </c>
      <c r="T97">
        <v>1.98E-3</v>
      </c>
      <c r="U97">
        <v>1.98E-3</v>
      </c>
      <c r="V97">
        <v>3.1199999999999999E-3</v>
      </c>
      <c r="W97">
        <v>7.4000000000000003E-3</v>
      </c>
      <c r="X97">
        <v>7.4000000000000003E-3</v>
      </c>
      <c r="Y97">
        <v>1.98E-3</v>
      </c>
      <c r="Z97">
        <v>1.98E-3</v>
      </c>
      <c r="AA97">
        <v>1.98E-3</v>
      </c>
      <c r="AB97">
        <v>0.48479061267364082</v>
      </c>
      <c r="AC97">
        <v>5.1706709895644529</v>
      </c>
      <c r="AD97">
        <v>214.27199999999999</v>
      </c>
      <c r="AE97">
        <v>0.05</v>
      </c>
      <c r="AF97">
        <v>1517</v>
      </c>
      <c r="AG97">
        <v>4283</v>
      </c>
      <c r="AH97">
        <v>4510</v>
      </c>
      <c r="AI97">
        <v>4750</v>
      </c>
      <c r="AJ97" s="9">
        <f>(AF97-exterior_study!AF97)/exterior_study!AF97</f>
        <v>-4.4710327455919394E-2</v>
      </c>
      <c r="AK97" s="9">
        <f>(AG97-exterior_study!AG97)/exterior_study!AG97</f>
        <v>-3.5143050236539762E-2</v>
      </c>
      <c r="AL97" s="9">
        <f>(AH97-exterior_study!AH97)/exterior_study!AH97</f>
        <v>-3.3433347621088724E-2</v>
      </c>
      <c r="AM97" s="9">
        <f>(AI97-exterior_study!AI97)/exterior_study!AI97</f>
        <v>-3.1600407747196739E-2</v>
      </c>
    </row>
    <row r="98" spans="2:39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5.3400000000000001E-3</v>
      </c>
      <c r="Q98">
        <v>4.4400000000000004E-3</v>
      </c>
      <c r="R98">
        <v>9.1500000000000001E-3</v>
      </c>
      <c r="S98">
        <v>2.3600000000000001E-3</v>
      </c>
      <c r="T98">
        <v>1.98E-3</v>
      </c>
      <c r="U98">
        <v>1.98E-3</v>
      </c>
      <c r="V98">
        <v>3.1199999999999999E-3</v>
      </c>
      <c r="W98">
        <v>7.4000000000000003E-3</v>
      </c>
      <c r="X98">
        <v>7.4000000000000003E-3</v>
      </c>
      <c r="Y98">
        <v>1.98E-3</v>
      </c>
      <c r="Z98">
        <v>1.98E-3</v>
      </c>
      <c r="AA98">
        <v>1.98E-3</v>
      </c>
      <c r="AB98">
        <v>0.48479061267364082</v>
      </c>
      <c r="AC98">
        <v>5.1706709895644529</v>
      </c>
      <c r="AD98">
        <v>214.27199999999999</v>
      </c>
      <c r="AE98">
        <v>5.5E-2</v>
      </c>
      <c r="AF98">
        <v>1442</v>
      </c>
      <c r="AG98">
        <v>3894</v>
      </c>
      <c r="AH98">
        <v>4100</v>
      </c>
      <c r="AI98">
        <v>4318</v>
      </c>
      <c r="AJ98" s="9">
        <f>(AF98-exterior_study!AF98)/exterior_study!AF98</f>
        <v>-4.6296296296296294E-2</v>
      </c>
      <c r="AK98" s="9">
        <f>(AG98-exterior_study!AG98)/exterior_study!AG98</f>
        <v>-3.4944237918215611E-2</v>
      </c>
      <c r="AL98" s="9">
        <f>(AH98-exterior_study!AH98)/exterior_study!AH98</f>
        <v>-3.3474776049033476E-2</v>
      </c>
      <c r="AM98" s="9">
        <f>(AI98-exterior_study!AI98)/exterior_study!AI98</f>
        <v>-3.1621439784705094E-2</v>
      </c>
    </row>
    <row r="99" spans="2:39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5.3400000000000001E-3</v>
      </c>
      <c r="Q99">
        <v>4.4400000000000004E-3</v>
      </c>
      <c r="R99">
        <v>9.1500000000000001E-3</v>
      </c>
      <c r="S99">
        <v>2.3600000000000001E-3</v>
      </c>
      <c r="T99">
        <v>1.98E-3</v>
      </c>
      <c r="U99">
        <v>1.98E-3</v>
      </c>
      <c r="V99">
        <v>3.1199999999999999E-3</v>
      </c>
      <c r="W99">
        <v>7.4000000000000003E-3</v>
      </c>
      <c r="X99">
        <v>7.4000000000000003E-3</v>
      </c>
      <c r="Y99">
        <v>1.98E-3</v>
      </c>
      <c r="Z99">
        <v>1.98E-3</v>
      </c>
      <c r="AA99">
        <v>1.98E-3</v>
      </c>
      <c r="AB99">
        <v>0.48479061267364082</v>
      </c>
      <c r="AC99">
        <v>5.1706709895644529</v>
      </c>
      <c r="AD99">
        <v>214.27199999999999</v>
      </c>
      <c r="AE99">
        <v>0.06</v>
      </c>
      <c r="AF99">
        <v>1372</v>
      </c>
      <c r="AG99">
        <v>3569</v>
      </c>
      <c r="AH99">
        <v>3759</v>
      </c>
      <c r="AI99">
        <v>3958</v>
      </c>
      <c r="AJ99" s="9">
        <f>(AF99-exterior_study!AF99)/exterior_study!AF99</f>
        <v>-4.7883414295628035E-2</v>
      </c>
      <c r="AK99" s="9">
        <f>(AG99-exterior_study!AG99)/exterior_study!AG99</f>
        <v>-3.5144633684779672E-2</v>
      </c>
      <c r="AL99" s="9">
        <f>(AH99-exterior_study!AH99)/exterior_study!AH99</f>
        <v>-3.3179012345679014E-2</v>
      </c>
      <c r="AM99" s="9">
        <f>(AI99-exterior_study!AI99)/exterior_study!AI99</f>
        <v>-3.1563494005382921E-2</v>
      </c>
    </row>
    <row r="100" spans="2:39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5.3400000000000001E-3</v>
      </c>
      <c r="Q100">
        <v>4.4400000000000004E-3</v>
      </c>
      <c r="R100">
        <v>9.1500000000000001E-3</v>
      </c>
      <c r="S100">
        <v>2.3600000000000001E-3</v>
      </c>
      <c r="T100">
        <v>1.98E-3</v>
      </c>
      <c r="U100">
        <v>1.98E-3</v>
      </c>
      <c r="V100">
        <v>3.1199999999999999E-3</v>
      </c>
      <c r="W100">
        <v>7.4000000000000003E-3</v>
      </c>
      <c r="X100">
        <v>7.4000000000000003E-3</v>
      </c>
      <c r="Y100">
        <v>1.98E-3</v>
      </c>
      <c r="Z100">
        <v>1.98E-3</v>
      </c>
      <c r="AA100">
        <v>1.98E-3</v>
      </c>
      <c r="AB100">
        <v>0.48479061267364082</v>
      </c>
      <c r="AC100">
        <v>5.1706709895644529</v>
      </c>
      <c r="AD100">
        <v>214.27199999999999</v>
      </c>
      <c r="AE100">
        <v>6.5000000000000002E-2</v>
      </c>
      <c r="AF100">
        <v>1308</v>
      </c>
      <c r="AG100">
        <v>3295</v>
      </c>
      <c r="AH100">
        <v>3470</v>
      </c>
      <c r="AI100">
        <v>3654</v>
      </c>
      <c r="AJ100" s="9">
        <f>(AF100-exterior_study!AF100)/exterior_study!AF100</f>
        <v>-4.872727272727273E-2</v>
      </c>
      <c r="AK100" s="9">
        <f>(AG100-exterior_study!AG100)/exterior_study!AG100</f>
        <v>-3.5139092240117131E-2</v>
      </c>
      <c r="AL100" s="9">
        <f>(AH100-exterior_study!AH100)/exterior_study!AH100</f>
        <v>-3.3156868208414597E-2</v>
      </c>
      <c r="AM100" s="9">
        <f>(AI100-exterior_study!AI100)/exterior_study!AI100</f>
        <v>-3.1539888682745827E-2</v>
      </c>
    </row>
    <row r="101" spans="2:39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5.3400000000000001E-3</v>
      </c>
      <c r="Q101">
        <v>4.4400000000000004E-3</v>
      </c>
      <c r="R101">
        <v>9.1500000000000001E-3</v>
      </c>
      <c r="S101">
        <v>2.3600000000000001E-3</v>
      </c>
      <c r="T101">
        <v>1.98E-3</v>
      </c>
      <c r="U101">
        <v>1.98E-3</v>
      </c>
      <c r="V101">
        <v>3.1199999999999999E-3</v>
      </c>
      <c r="W101">
        <v>7.4000000000000003E-3</v>
      </c>
      <c r="X101">
        <v>7.4000000000000003E-3</v>
      </c>
      <c r="Y101">
        <v>1.98E-3</v>
      </c>
      <c r="Z101">
        <v>1.98E-3</v>
      </c>
      <c r="AA101">
        <v>1.98E-3</v>
      </c>
      <c r="AB101">
        <v>0.48479061267364082</v>
      </c>
      <c r="AC101">
        <v>5.1706709895644529</v>
      </c>
      <c r="AD101">
        <v>214.27199999999999</v>
      </c>
      <c r="AE101">
        <v>7.0000000000000007E-2</v>
      </c>
      <c r="AF101">
        <v>1248</v>
      </c>
      <c r="AG101">
        <v>3059</v>
      </c>
      <c r="AH101">
        <v>3222</v>
      </c>
      <c r="AI101">
        <v>3393</v>
      </c>
      <c r="AJ101" s="9">
        <f>(AF101-exterior_study!AF101)/exterior_study!AF101</f>
        <v>-4.9504950495049507E-2</v>
      </c>
      <c r="AK101" s="9">
        <f>(AG101-exterior_study!AG101)/exterior_study!AG101</f>
        <v>-3.5320088300220751E-2</v>
      </c>
      <c r="AL101" s="9">
        <f>(AH101-exterior_study!AH101)/exterior_study!AH101</f>
        <v>-3.3303330333033301E-2</v>
      </c>
      <c r="AM101" s="9">
        <f>(AI101-exterior_study!AI101)/exterior_study!AI101</f>
        <v>-3.1401655723665427E-2</v>
      </c>
    </row>
    <row r="102" spans="2:39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5.28E-3</v>
      </c>
      <c r="Q102">
        <v>4.3899999999999998E-3</v>
      </c>
      <c r="R102">
        <v>9.0600000000000003E-3</v>
      </c>
      <c r="S102">
        <v>2.3400000000000001E-3</v>
      </c>
      <c r="T102">
        <v>1.98E-3</v>
      </c>
      <c r="U102">
        <v>1.98E-3</v>
      </c>
      <c r="V102">
        <v>3.0899999999999999E-3</v>
      </c>
      <c r="W102">
        <v>7.3099999999999997E-3</v>
      </c>
      <c r="X102">
        <v>7.3099999999999997E-3</v>
      </c>
      <c r="Y102">
        <v>1.98E-3</v>
      </c>
      <c r="Z102">
        <v>1.98E-3</v>
      </c>
      <c r="AA102">
        <v>1.98E-3</v>
      </c>
      <c r="AB102">
        <v>0.48542970759732462</v>
      </c>
      <c r="AC102">
        <v>5.7187178896249229</v>
      </c>
      <c r="AD102">
        <v>214.27199999999999</v>
      </c>
      <c r="AE102">
        <v>0.03</v>
      </c>
      <c r="AF102">
        <v>1674</v>
      </c>
      <c r="AG102">
        <v>6424</v>
      </c>
      <c r="AH102">
        <v>6802</v>
      </c>
      <c r="AI102">
        <v>7202</v>
      </c>
      <c r="AJ102" s="9">
        <f>(AF102-exterior_study!AF102)/exterior_study!AF102</f>
        <v>-4.0687679083094556E-2</v>
      </c>
      <c r="AK102" s="9">
        <f>(AG102-exterior_study!AG102)/exterior_study!AG102</f>
        <v>-3.702593314345675E-2</v>
      </c>
      <c r="AL102" s="9">
        <f>(AH102-exterior_study!AH102)/exterior_study!AH102</f>
        <v>-3.5177304964539004E-2</v>
      </c>
      <c r="AM102" s="9">
        <f>(AI102-exterior_study!AI102)/exterior_study!AI102</f>
        <v>-3.3288590604026842E-2</v>
      </c>
    </row>
    <row r="103" spans="2:39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5.28E-3</v>
      </c>
      <c r="Q103">
        <v>4.3899999999999998E-3</v>
      </c>
      <c r="R103">
        <v>9.0600000000000003E-3</v>
      </c>
      <c r="S103">
        <v>2.3400000000000001E-3</v>
      </c>
      <c r="T103">
        <v>1.98E-3</v>
      </c>
      <c r="U103">
        <v>1.98E-3</v>
      </c>
      <c r="V103">
        <v>3.0899999999999999E-3</v>
      </c>
      <c r="W103">
        <v>7.3099999999999997E-3</v>
      </c>
      <c r="X103">
        <v>7.3099999999999997E-3</v>
      </c>
      <c r="Y103">
        <v>1.98E-3</v>
      </c>
      <c r="Z103">
        <v>1.98E-3</v>
      </c>
      <c r="AA103">
        <v>1.98E-3</v>
      </c>
      <c r="AB103">
        <v>0.48542970759732462</v>
      </c>
      <c r="AC103">
        <v>5.7187178896249229</v>
      </c>
      <c r="AD103">
        <v>214.27199999999999</v>
      </c>
      <c r="AE103">
        <v>3.5000000000000003E-2</v>
      </c>
      <c r="AF103">
        <v>1575</v>
      </c>
      <c r="AG103">
        <v>5506</v>
      </c>
      <c r="AH103">
        <v>5830</v>
      </c>
      <c r="AI103">
        <v>6173</v>
      </c>
      <c r="AJ103" s="9">
        <f>(AF103-exterior_study!AF103)/exterior_study!AF103</f>
        <v>-4.2553191489361701E-2</v>
      </c>
      <c r="AK103" s="9">
        <f>(AG103-exterior_study!AG103)/exterior_study!AG103</f>
        <v>-3.7075900664568028E-2</v>
      </c>
      <c r="AL103" s="9">
        <f>(AH103-exterior_study!AH103)/exterior_study!AH103</f>
        <v>-3.5247393678636441E-2</v>
      </c>
      <c r="AM103" s="9">
        <f>(AI103-exterior_study!AI103)/exterior_study!AI103</f>
        <v>-3.3202819107282691E-2</v>
      </c>
    </row>
    <row r="104" spans="2:39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5.28E-3</v>
      </c>
      <c r="Q104">
        <v>4.3899999999999998E-3</v>
      </c>
      <c r="R104">
        <v>9.0600000000000003E-3</v>
      </c>
      <c r="S104">
        <v>2.3400000000000001E-3</v>
      </c>
      <c r="T104">
        <v>1.98E-3</v>
      </c>
      <c r="U104">
        <v>1.98E-3</v>
      </c>
      <c r="V104">
        <v>3.0899999999999999E-3</v>
      </c>
      <c r="W104">
        <v>7.3099999999999997E-3</v>
      </c>
      <c r="X104">
        <v>7.3099999999999997E-3</v>
      </c>
      <c r="Y104">
        <v>1.98E-3</v>
      </c>
      <c r="Z104">
        <v>1.98E-3</v>
      </c>
      <c r="AA104">
        <v>1.98E-3</v>
      </c>
      <c r="AB104">
        <v>0.48542970759732462</v>
      </c>
      <c r="AC104">
        <v>5.7187178896249229</v>
      </c>
      <c r="AD104">
        <v>214.27199999999999</v>
      </c>
      <c r="AE104">
        <v>0.04</v>
      </c>
      <c r="AF104">
        <v>1485</v>
      </c>
      <c r="AG104">
        <v>4818</v>
      </c>
      <c r="AH104">
        <v>5101</v>
      </c>
      <c r="AI104">
        <v>5402</v>
      </c>
      <c r="AJ104" s="9">
        <f>(AF104-exterior_study!AF104)/exterior_study!AF104</f>
        <v>-4.3786220218931103E-2</v>
      </c>
      <c r="AK104" s="9">
        <f>(AG104-exterior_study!AG104)/exterior_study!AG104</f>
        <v>-3.6977813312012789E-2</v>
      </c>
      <c r="AL104" s="9">
        <f>(AH104-exterior_study!AH104)/exterior_study!AH104</f>
        <v>-3.5180631738225839E-2</v>
      </c>
      <c r="AM104" s="9">
        <f>(AI104-exterior_study!AI104)/exterior_study!AI104</f>
        <v>-3.3112582781456956E-2</v>
      </c>
    </row>
    <row r="105" spans="2:39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5.28E-3</v>
      </c>
      <c r="Q105">
        <v>4.3899999999999998E-3</v>
      </c>
      <c r="R105">
        <v>9.0600000000000003E-3</v>
      </c>
      <c r="S105">
        <v>2.3400000000000001E-3</v>
      </c>
      <c r="T105">
        <v>1.98E-3</v>
      </c>
      <c r="U105">
        <v>1.98E-3</v>
      </c>
      <c r="V105">
        <v>3.0899999999999999E-3</v>
      </c>
      <c r="W105">
        <v>7.3099999999999997E-3</v>
      </c>
      <c r="X105">
        <v>7.3099999999999997E-3</v>
      </c>
      <c r="Y105">
        <v>1.98E-3</v>
      </c>
      <c r="Z105">
        <v>1.98E-3</v>
      </c>
      <c r="AA105">
        <v>1.98E-3</v>
      </c>
      <c r="AB105">
        <v>0.48542970759732462</v>
      </c>
      <c r="AC105">
        <v>5.7187178896249229</v>
      </c>
      <c r="AD105">
        <v>214.27199999999999</v>
      </c>
      <c r="AE105">
        <v>4.4999999999999998E-2</v>
      </c>
      <c r="AF105">
        <v>1402</v>
      </c>
      <c r="AG105">
        <v>4282</v>
      </c>
      <c r="AH105">
        <v>4535</v>
      </c>
      <c r="AI105">
        <v>4801</v>
      </c>
      <c r="AJ105" s="9">
        <f>(AF105-exterior_study!AF105)/exterior_study!AF105</f>
        <v>-4.4959128065395093E-2</v>
      </c>
      <c r="AK105" s="9">
        <f>(AG105-exterior_study!AG105)/exterior_study!AG105</f>
        <v>-3.7103665392399371E-2</v>
      </c>
      <c r="AL105" s="9">
        <f>(AH105-exterior_study!AH105)/exterior_study!AH105</f>
        <v>-3.5106382978723406E-2</v>
      </c>
      <c r="AM105" s="9">
        <f>(AI105-exterior_study!AI105)/exterior_study!AI105</f>
        <v>-3.322593636729762E-2</v>
      </c>
    </row>
    <row r="106" spans="2:39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5.28E-3</v>
      </c>
      <c r="Q106">
        <v>4.3899999999999998E-3</v>
      </c>
      <c r="R106">
        <v>9.0600000000000003E-3</v>
      </c>
      <c r="S106">
        <v>2.3400000000000001E-3</v>
      </c>
      <c r="T106">
        <v>1.98E-3</v>
      </c>
      <c r="U106">
        <v>1.98E-3</v>
      </c>
      <c r="V106">
        <v>3.0899999999999999E-3</v>
      </c>
      <c r="W106">
        <v>7.3099999999999997E-3</v>
      </c>
      <c r="X106">
        <v>7.3099999999999997E-3</v>
      </c>
      <c r="Y106">
        <v>1.98E-3</v>
      </c>
      <c r="Z106">
        <v>1.98E-3</v>
      </c>
      <c r="AA106">
        <v>1.98E-3</v>
      </c>
      <c r="AB106">
        <v>0.48542970759732462</v>
      </c>
      <c r="AC106">
        <v>5.7187178896249229</v>
      </c>
      <c r="AD106">
        <v>214.27199999999999</v>
      </c>
      <c r="AE106">
        <v>0.05</v>
      </c>
      <c r="AF106">
        <v>1325</v>
      </c>
      <c r="AG106">
        <v>3854</v>
      </c>
      <c r="AH106">
        <v>4081</v>
      </c>
      <c r="AI106">
        <v>4321</v>
      </c>
      <c r="AJ106" s="9">
        <f>(AF106-exterior_study!AF106)/exterior_study!AF106</f>
        <v>-4.6762589928057555E-2</v>
      </c>
      <c r="AK106" s="9">
        <f>(AG106-exterior_study!AG106)/exterior_study!AG106</f>
        <v>-3.7222083437421935E-2</v>
      </c>
      <c r="AL106" s="9">
        <f>(AH106-exterior_study!AH106)/exterior_study!AH106</f>
        <v>-3.5224586288416078E-2</v>
      </c>
      <c r="AM106" s="9">
        <f>(AI106-exterior_study!AI106)/exterior_study!AI106</f>
        <v>-3.3333333333333333E-2</v>
      </c>
    </row>
    <row r="107" spans="2:39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5.28E-3</v>
      </c>
      <c r="Q107">
        <v>4.3899999999999998E-3</v>
      </c>
      <c r="R107">
        <v>9.0600000000000003E-3</v>
      </c>
      <c r="S107">
        <v>2.3400000000000001E-3</v>
      </c>
      <c r="T107">
        <v>1.98E-3</v>
      </c>
      <c r="U107">
        <v>1.98E-3</v>
      </c>
      <c r="V107">
        <v>3.0899999999999999E-3</v>
      </c>
      <c r="W107">
        <v>7.3099999999999997E-3</v>
      </c>
      <c r="X107">
        <v>7.3099999999999997E-3</v>
      </c>
      <c r="Y107">
        <v>1.98E-3</v>
      </c>
      <c r="Z107">
        <v>1.98E-3</v>
      </c>
      <c r="AA107">
        <v>1.98E-3</v>
      </c>
      <c r="AB107">
        <v>0.48542970759732462</v>
      </c>
      <c r="AC107">
        <v>5.7187178896249229</v>
      </c>
      <c r="AD107">
        <v>214.27199999999999</v>
      </c>
      <c r="AE107">
        <v>5.5E-2</v>
      </c>
      <c r="AF107">
        <v>1255</v>
      </c>
      <c r="AG107">
        <v>3504</v>
      </c>
      <c r="AH107">
        <v>3710</v>
      </c>
      <c r="AI107">
        <v>3928</v>
      </c>
      <c r="AJ107" s="9">
        <f>(AF107-exterior_study!AF107)/exterior_study!AF107</f>
        <v>-4.8521607278241091E-2</v>
      </c>
      <c r="AK107" s="9">
        <f>(AG107-exterior_study!AG107)/exterior_study!AG107</f>
        <v>-3.7098103874690848E-2</v>
      </c>
      <c r="AL107" s="9">
        <f>(AH107-exterior_study!AH107)/exterior_study!AH107</f>
        <v>-3.5110533159947985E-2</v>
      </c>
      <c r="AM107" s="9">
        <f>(AI107-exterior_study!AI107)/exterior_study!AI107</f>
        <v>-3.3226679793256213E-2</v>
      </c>
    </row>
    <row r="108" spans="2:39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5.28E-3</v>
      </c>
      <c r="Q108">
        <v>4.3899999999999998E-3</v>
      </c>
      <c r="R108">
        <v>9.0600000000000003E-3</v>
      </c>
      <c r="S108">
        <v>2.3400000000000001E-3</v>
      </c>
      <c r="T108">
        <v>1.98E-3</v>
      </c>
      <c r="U108">
        <v>1.98E-3</v>
      </c>
      <c r="V108">
        <v>3.0899999999999999E-3</v>
      </c>
      <c r="W108">
        <v>7.3099999999999997E-3</v>
      </c>
      <c r="X108">
        <v>7.3099999999999997E-3</v>
      </c>
      <c r="Y108">
        <v>1.98E-3</v>
      </c>
      <c r="Z108">
        <v>1.98E-3</v>
      </c>
      <c r="AA108">
        <v>1.98E-3</v>
      </c>
      <c r="AB108">
        <v>0.48542970759732462</v>
      </c>
      <c r="AC108">
        <v>5.7187178896249229</v>
      </c>
      <c r="AD108">
        <v>214.27199999999999</v>
      </c>
      <c r="AE108">
        <v>0.06</v>
      </c>
      <c r="AF108">
        <v>1191</v>
      </c>
      <c r="AG108">
        <v>3212</v>
      </c>
      <c r="AH108">
        <v>3401</v>
      </c>
      <c r="AI108">
        <v>3601</v>
      </c>
      <c r="AJ108" s="9">
        <f>(AF108-exterior_study!AF108)/exterior_study!AF108</f>
        <v>-4.8722044728434506E-2</v>
      </c>
      <c r="AK108" s="9">
        <f>(AG108-exterior_study!AG108)/exterior_study!AG108</f>
        <v>-3.7170263788968823E-2</v>
      </c>
      <c r="AL108" s="9">
        <f>(AH108-exterior_study!AH108)/exterior_study!AH108</f>
        <v>-3.5177304964539004E-2</v>
      </c>
      <c r="AM108" s="9">
        <f>(AI108-exterior_study!AI108)/exterior_study!AI108</f>
        <v>-3.3288590604026842E-2</v>
      </c>
    </row>
    <row r="109" spans="2:39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5.28E-3</v>
      </c>
      <c r="Q109">
        <v>4.3899999999999998E-3</v>
      </c>
      <c r="R109">
        <v>9.0600000000000003E-3</v>
      </c>
      <c r="S109">
        <v>2.3400000000000001E-3</v>
      </c>
      <c r="T109">
        <v>1.98E-3</v>
      </c>
      <c r="U109">
        <v>1.98E-3</v>
      </c>
      <c r="V109">
        <v>3.0899999999999999E-3</v>
      </c>
      <c r="W109">
        <v>7.3099999999999997E-3</v>
      </c>
      <c r="X109">
        <v>7.3099999999999997E-3</v>
      </c>
      <c r="Y109">
        <v>1.98E-3</v>
      </c>
      <c r="Z109">
        <v>1.98E-3</v>
      </c>
      <c r="AA109">
        <v>1.98E-3</v>
      </c>
      <c r="AB109">
        <v>0.48542970759732462</v>
      </c>
      <c r="AC109">
        <v>5.7187178896249229</v>
      </c>
      <c r="AD109">
        <v>214.27199999999999</v>
      </c>
      <c r="AE109">
        <v>6.5000000000000002E-2</v>
      </c>
      <c r="AF109">
        <v>1131</v>
      </c>
      <c r="AG109">
        <v>2965</v>
      </c>
      <c r="AH109">
        <v>3139</v>
      </c>
      <c r="AI109">
        <v>3324</v>
      </c>
      <c r="AJ109" s="9">
        <f>(AF109-exterior_study!AF109)/exterior_study!AF109</f>
        <v>-5.0377833753148617E-2</v>
      </c>
      <c r="AK109" s="9">
        <f>(AG109-exterior_study!AG109)/exterior_study!AG109</f>
        <v>-3.7025008119519323E-2</v>
      </c>
      <c r="AL109" s="9">
        <f>(AH109-exterior_study!AH109)/exterior_study!AH109</f>
        <v>-3.5341118623232942E-2</v>
      </c>
      <c r="AM109" s="9">
        <f>(AI109-exterior_study!AI109)/exterior_study!AI109</f>
        <v>-3.3158813263525308E-2</v>
      </c>
    </row>
    <row r="110" spans="2:39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5.28E-3</v>
      </c>
      <c r="Q110">
        <v>4.3899999999999998E-3</v>
      </c>
      <c r="R110">
        <v>9.0600000000000003E-3</v>
      </c>
      <c r="S110">
        <v>2.3400000000000001E-3</v>
      </c>
      <c r="T110">
        <v>1.98E-3</v>
      </c>
      <c r="U110">
        <v>1.98E-3</v>
      </c>
      <c r="V110">
        <v>3.0899999999999999E-3</v>
      </c>
      <c r="W110">
        <v>7.3099999999999997E-3</v>
      </c>
      <c r="X110">
        <v>7.3099999999999997E-3</v>
      </c>
      <c r="Y110">
        <v>1.98E-3</v>
      </c>
      <c r="Z110">
        <v>1.98E-3</v>
      </c>
      <c r="AA110">
        <v>1.98E-3</v>
      </c>
      <c r="AB110">
        <v>0.48542970759732462</v>
      </c>
      <c r="AC110">
        <v>5.7187178896249229</v>
      </c>
      <c r="AD110">
        <v>214.27199999999999</v>
      </c>
      <c r="AE110">
        <v>7.0000000000000007E-2</v>
      </c>
      <c r="AF110">
        <v>1076</v>
      </c>
      <c r="AG110">
        <v>2753</v>
      </c>
      <c r="AH110">
        <v>2915</v>
      </c>
      <c r="AI110">
        <v>3087</v>
      </c>
      <c r="AJ110" s="9">
        <f>(AF110-exterior_study!AF110)/exterior_study!AF110</f>
        <v>-5.114638447971781E-2</v>
      </c>
      <c r="AK110" s="9">
        <f>(AG110-exterior_study!AG110)/exterior_study!AG110</f>
        <v>-3.7075900664568028E-2</v>
      </c>
      <c r="AL110" s="9">
        <f>(AH110-exterior_study!AH110)/exterior_study!AH110</f>
        <v>-3.5087719298245612E-2</v>
      </c>
      <c r="AM110" s="9">
        <f>(AI110-exterior_study!AI110)/exterior_study!AI110</f>
        <v>-3.3197619793297842E-2</v>
      </c>
    </row>
    <row r="111" spans="2:39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5.2399999999999999E-3</v>
      </c>
      <c r="Q111">
        <v>4.3499999999999997E-3</v>
      </c>
      <c r="R111">
        <v>8.9700000000000005E-3</v>
      </c>
      <c r="S111">
        <v>2.31E-3</v>
      </c>
      <c r="T111">
        <v>1.98E-3</v>
      </c>
      <c r="U111">
        <v>1.98E-3</v>
      </c>
      <c r="V111">
        <v>3.0500000000000002E-3</v>
      </c>
      <c r="W111">
        <v>7.2300000000000003E-3</v>
      </c>
      <c r="X111">
        <v>7.2300000000000003E-3</v>
      </c>
      <c r="Y111">
        <v>1.98E-3</v>
      </c>
      <c r="Z111">
        <v>1.98E-3</v>
      </c>
      <c r="AA111">
        <v>1.98E-3</v>
      </c>
      <c r="AB111">
        <v>0.48617277268050069</v>
      </c>
      <c r="AC111">
        <v>5.7230931416860482</v>
      </c>
      <c r="AD111">
        <v>214.27199999999999</v>
      </c>
      <c r="AE111">
        <v>0.03</v>
      </c>
      <c r="AF111">
        <v>1674</v>
      </c>
      <c r="AG111">
        <v>6424</v>
      </c>
      <c r="AH111">
        <v>6802</v>
      </c>
      <c r="AI111">
        <v>7202</v>
      </c>
      <c r="AJ111" s="9">
        <f>(AF111-exterior_study!AF111)/exterior_study!AF111</f>
        <v>-4.0687679083094556E-2</v>
      </c>
      <c r="AK111" s="9">
        <f>(AG111-exterior_study!AG111)/exterior_study!AG111</f>
        <v>-3.702593314345675E-2</v>
      </c>
      <c r="AL111" s="9">
        <f>(AH111-exterior_study!AH111)/exterior_study!AH111</f>
        <v>-3.5177304964539004E-2</v>
      </c>
      <c r="AM111" s="9">
        <f>(AI111-exterior_study!AI111)/exterior_study!AI111</f>
        <v>-3.3288590604026842E-2</v>
      </c>
    </row>
    <row r="112" spans="2:39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5.2399999999999999E-3</v>
      </c>
      <c r="Q112">
        <v>4.3499999999999997E-3</v>
      </c>
      <c r="R112">
        <v>8.9700000000000005E-3</v>
      </c>
      <c r="S112">
        <v>2.31E-3</v>
      </c>
      <c r="T112">
        <v>1.98E-3</v>
      </c>
      <c r="U112">
        <v>1.98E-3</v>
      </c>
      <c r="V112">
        <v>3.0500000000000002E-3</v>
      </c>
      <c r="W112">
        <v>7.2300000000000003E-3</v>
      </c>
      <c r="X112">
        <v>7.2300000000000003E-3</v>
      </c>
      <c r="Y112">
        <v>1.98E-3</v>
      </c>
      <c r="Z112">
        <v>1.98E-3</v>
      </c>
      <c r="AA112">
        <v>1.98E-3</v>
      </c>
      <c r="AB112">
        <v>0.48617277268050069</v>
      </c>
      <c r="AC112">
        <v>5.7230931416860482</v>
      </c>
      <c r="AD112">
        <v>214.27199999999999</v>
      </c>
      <c r="AE112">
        <v>3.5000000000000003E-2</v>
      </c>
      <c r="AF112">
        <v>1575</v>
      </c>
      <c r="AG112">
        <v>5506</v>
      </c>
      <c r="AH112">
        <v>5830</v>
      </c>
      <c r="AI112">
        <v>6173</v>
      </c>
      <c r="AJ112" s="9">
        <f>(AF112-exterior_study!AF112)/exterior_study!AF112</f>
        <v>-4.2553191489361701E-2</v>
      </c>
      <c r="AK112" s="9">
        <f>(AG112-exterior_study!AG112)/exterior_study!AG112</f>
        <v>-3.7075900664568028E-2</v>
      </c>
      <c r="AL112" s="9">
        <f>(AH112-exterior_study!AH112)/exterior_study!AH112</f>
        <v>-3.5247393678636441E-2</v>
      </c>
      <c r="AM112" s="9">
        <f>(AI112-exterior_study!AI112)/exterior_study!AI112</f>
        <v>-3.3202819107282691E-2</v>
      </c>
    </row>
    <row r="113" spans="2:39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5.2399999999999999E-3</v>
      </c>
      <c r="Q113">
        <v>4.3499999999999997E-3</v>
      </c>
      <c r="R113">
        <v>8.9700000000000005E-3</v>
      </c>
      <c r="S113">
        <v>2.31E-3</v>
      </c>
      <c r="T113">
        <v>1.98E-3</v>
      </c>
      <c r="U113">
        <v>1.98E-3</v>
      </c>
      <c r="V113">
        <v>3.0500000000000002E-3</v>
      </c>
      <c r="W113">
        <v>7.2300000000000003E-3</v>
      </c>
      <c r="X113">
        <v>7.2300000000000003E-3</v>
      </c>
      <c r="Y113">
        <v>1.98E-3</v>
      </c>
      <c r="Z113">
        <v>1.98E-3</v>
      </c>
      <c r="AA113">
        <v>1.98E-3</v>
      </c>
      <c r="AB113">
        <v>0.48617277268050069</v>
      </c>
      <c r="AC113">
        <v>5.7230931416860482</v>
      </c>
      <c r="AD113">
        <v>214.27199999999999</v>
      </c>
      <c r="AE113">
        <v>0.04</v>
      </c>
      <c r="AF113">
        <v>1485</v>
      </c>
      <c r="AG113">
        <v>4818</v>
      </c>
      <c r="AH113">
        <v>5101</v>
      </c>
      <c r="AI113">
        <v>5402</v>
      </c>
      <c r="AJ113" s="9">
        <f>(AF113-exterior_study!AF113)/exterior_study!AF113</f>
        <v>-4.3786220218931103E-2</v>
      </c>
      <c r="AK113" s="9">
        <f>(AG113-exterior_study!AG113)/exterior_study!AG113</f>
        <v>-3.6977813312012789E-2</v>
      </c>
      <c r="AL113" s="9">
        <f>(AH113-exterior_study!AH113)/exterior_study!AH113</f>
        <v>-3.5180631738225839E-2</v>
      </c>
      <c r="AM113" s="9">
        <f>(AI113-exterior_study!AI113)/exterior_study!AI113</f>
        <v>-3.3112582781456956E-2</v>
      </c>
    </row>
    <row r="114" spans="2:39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5.2399999999999999E-3</v>
      </c>
      <c r="Q114">
        <v>4.3499999999999997E-3</v>
      </c>
      <c r="R114">
        <v>8.9700000000000005E-3</v>
      </c>
      <c r="S114">
        <v>2.31E-3</v>
      </c>
      <c r="T114">
        <v>1.98E-3</v>
      </c>
      <c r="U114">
        <v>1.98E-3</v>
      </c>
      <c r="V114">
        <v>3.0500000000000002E-3</v>
      </c>
      <c r="W114">
        <v>7.2300000000000003E-3</v>
      </c>
      <c r="X114">
        <v>7.2300000000000003E-3</v>
      </c>
      <c r="Y114">
        <v>1.98E-3</v>
      </c>
      <c r="Z114">
        <v>1.98E-3</v>
      </c>
      <c r="AA114">
        <v>1.98E-3</v>
      </c>
      <c r="AB114">
        <v>0.48617277268050069</v>
      </c>
      <c r="AC114">
        <v>5.7230931416860482</v>
      </c>
      <c r="AD114">
        <v>214.27199999999999</v>
      </c>
      <c r="AE114">
        <v>4.4999999999999998E-2</v>
      </c>
      <c r="AF114">
        <v>1402</v>
      </c>
      <c r="AG114">
        <v>4282</v>
      </c>
      <c r="AH114">
        <v>4535</v>
      </c>
      <c r="AI114">
        <v>4801</v>
      </c>
      <c r="AJ114" s="9">
        <f>(AF114-exterior_study!AF114)/exterior_study!AF114</f>
        <v>-4.4959128065395093E-2</v>
      </c>
      <c r="AK114" s="9">
        <f>(AG114-exterior_study!AG114)/exterior_study!AG114</f>
        <v>-3.7103665392399371E-2</v>
      </c>
      <c r="AL114" s="9">
        <f>(AH114-exterior_study!AH114)/exterior_study!AH114</f>
        <v>-3.5106382978723406E-2</v>
      </c>
      <c r="AM114" s="9">
        <f>(AI114-exterior_study!AI114)/exterior_study!AI114</f>
        <v>-3.322593636729762E-2</v>
      </c>
    </row>
    <row r="115" spans="2:39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5.2399999999999999E-3</v>
      </c>
      <c r="Q115">
        <v>4.3499999999999997E-3</v>
      </c>
      <c r="R115">
        <v>8.9700000000000005E-3</v>
      </c>
      <c r="S115">
        <v>2.31E-3</v>
      </c>
      <c r="T115">
        <v>1.98E-3</v>
      </c>
      <c r="U115">
        <v>1.98E-3</v>
      </c>
      <c r="V115">
        <v>3.0500000000000002E-3</v>
      </c>
      <c r="W115">
        <v>7.2300000000000003E-3</v>
      </c>
      <c r="X115">
        <v>7.2300000000000003E-3</v>
      </c>
      <c r="Y115">
        <v>1.98E-3</v>
      </c>
      <c r="Z115">
        <v>1.98E-3</v>
      </c>
      <c r="AA115">
        <v>1.98E-3</v>
      </c>
      <c r="AB115">
        <v>0.48617277268050069</v>
      </c>
      <c r="AC115">
        <v>5.7230931416860482</v>
      </c>
      <c r="AD115">
        <v>214.27199999999999</v>
      </c>
      <c r="AE115">
        <v>0.05</v>
      </c>
      <c r="AF115">
        <v>1325</v>
      </c>
      <c r="AG115">
        <v>3854</v>
      </c>
      <c r="AH115">
        <v>4081</v>
      </c>
      <c r="AI115">
        <v>4321</v>
      </c>
      <c r="AJ115" s="9">
        <f>(AF115-exterior_study!AF115)/exterior_study!AF115</f>
        <v>-4.6762589928057555E-2</v>
      </c>
      <c r="AK115" s="9">
        <f>(AG115-exterior_study!AG115)/exterior_study!AG115</f>
        <v>-3.7222083437421935E-2</v>
      </c>
      <c r="AL115" s="9">
        <f>(AH115-exterior_study!AH115)/exterior_study!AH115</f>
        <v>-3.5224586288416078E-2</v>
      </c>
      <c r="AM115" s="9">
        <f>(AI115-exterior_study!AI115)/exterior_study!AI115</f>
        <v>-3.3333333333333333E-2</v>
      </c>
    </row>
    <row r="116" spans="2:39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5.2399999999999999E-3</v>
      </c>
      <c r="Q116">
        <v>4.3499999999999997E-3</v>
      </c>
      <c r="R116">
        <v>8.9700000000000005E-3</v>
      </c>
      <c r="S116">
        <v>2.31E-3</v>
      </c>
      <c r="T116">
        <v>1.98E-3</v>
      </c>
      <c r="U116">
        <v>1.98E-3</v>
      </c>
      <c r="V116">
        <v>3.0500000000000002E-3</v>
      </c>
      <c r="W116">
        <v>7.2300000000000003E-3</v>
      </c>
      <c r="X116">
        <v>7.2300000000000003E-3</v>
      </c>
      <c r="Y116">
        <v>1.98E-3</v>
      </c>
      <c r="Z116">
        <v>1.98E-3</v>
      </c>
      <c r="AA116">
        <v>1.98E-3</v>
      </c>
      <c r="AB116">
        <v>0.48617277268050069</v>
      </c>
      <c r="AC116">
        <v>5.7230931416860482</v>
      </c>
      <c r="AD116">
        <v>214.27199999999999</v>
      </c>
      <c r="AE116">
        <v>5.5E-2</v>
      </c>
      <c r="AF116">
        <v>1255</v>
      </c>
      <c r="AG116">
        <v>3504</v>
      </c>
      <c r="AH116">
        <v>3710</v>
      </c>
      <c r="AI116">
        <v>3928</v>
      </c>
      <c r="AJ116" s="9">
        <f>(AF116-exterior_study!AF116)/exterior_study!AF116</f>
        <v>-4.8521607278241091E-2</v>
      </c>
      <c r="AK116" s="9">
        <f>(AG116-exterior_study!AG116)/exterior_study!AG116</f>
        <v>-3.7098103874690848E-2</v>
      </c>
      <c r="AL116" s="9">
        <f>(AH116-exterior_study!AH116)/exterior_study!AH116</f>
        <v>-3.5110533159947985E-2</v>
      </c>
      <c r="AM116" s="9">
        <f>(AI116-exterior_study!AI116)/exterior_study!AI116</f>
        <v>-3.3226679793256213E-2</v>
      </c>
    </row>
    <row r="117" spans="2:39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5.2399999999999999E-3</v>
      </c>
      <c r="Q117">
        <v>4.3499999999999997E-3</v>
      </c>
      <c r="R117">
        <v>8.9700000000000005E-3</v>
      </c>
      <c r="S117">
        <v>2.31E-3</v>
      </c>
      <c r="T117">
        <v>1.98E-3</v>
      </c>
      <c r="U117">
        <v>1.98E-3</v>
      </c>
      <c r="V117">
        <v>3.0500000000000002E-3</v>
      </c>
      <c r="W117">
        <v>7.2300000000000003E-3</v>
      </c>
      <c r="X117">
        <v>7.2300000000000003E-3</v>
      </c>
      <c r="Y117">
        <v>1.98E-3</v>
      </c>
      <c r="Z117">
        <v>1.98E-3</v>
      </c>
      <c r="AA117">
        <v>1.98E-3</v>
      </c>
      <c r="AB117">
        <v>0.48617277268050069</v>
      </c>
      <c r="AC117">
        <v>5.7230931416860482</v>
      </c>
      <c r="AD117">
        <v>214.27199999999999</v>
      </c>
      <c r="AE117">
        <v>0.06</v>
      </c>
      <c r="AF117">
        <v>1191</v>
      </c>
      <c r="AG117">
        <v>3212</v>
      </c>
      <c r="AH117">
        <v>3401</v>
      </c>
      <c r="AI117">
        <v>3601</v>
      </c>
      <c r="AJ117" s="9">
        <f>(AF117-exterior_study!AF117)/exterior_study!AF117</f>
        <v>-4.8722044728434506E-2</v>
      </c>
      <c r="AK117" s="9">
        <f>(AG117-exterior_study!AG117)/exterior_study!AG117</f>
        <v>-3.7170263788968823E-2</v>
      </c>
      <c r="AL117" s="9">
        <f>(AH117-exterior_study!AH117)/exterior_study!AH117</f>
        <v>-3.5177304964539004E-2</v>
      </c>
      <c r="AM117" s="9">
        <f>(AI117-exterior_study!AI117)/exterior_study!AI117</f>
        <v>-3.3288590604026842E-2</v>
      </c>
    </row>
    <row r="118" spans="2:39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5.2399999999999999E-3</v>
      </c>
      <c r="Q118">
        <v>4.3499999999999997E-3</v>
      </c>
      <c r="R118">
        <v>8.9700000000000005E-3</v>
      </c>
      <c r="S118">
        <v>2.31E-3</v>
      </c>
      <c r="T118">
        <v>1.98E-3</v>
      </c>
      <c r="U118">
        <v>1.98E-3</v>
      </c>
      <c r="V118">
        <v>3.0500000000000002E-3</v>
      </c>
      <c r="W118">
        <v>7.2300000000000003E-3</v>
      </c>
      <c r="X118">
        <v>7.2300000000000003E-3</v>
      </c>
      <c r="Y118">
        <v>1.98E-3</v>
      </c>
      <c r="Z118">
        <v>1.98E-3</v>
      </c>
      <c r="AA118">
        <v>1.98E-3</v>
      </c>
      <c r="AB118">
        <v>0.48617277268050069</v>
      </c>
      <c r="AC118">
        <v>5.7230931416860482</v>
      </c>
      <c r="AD118">
        <v>214.27199999999999</v>
      </c>
      <c r="AE118">
        <v>6.5000000000000002E-2</v>
      </c>
      <c r="AF118">
        <v>1131</v>
      </c>
      <c r="AG118">
        <v>2965</v>
      </c>
      <c r="AH118">
        <v>3139</v>
      </c>
      <c r="AI118">
        <v>3324</v>
      </c>
      <c r="AJ118" s="9">
        <f>(AF118-exterior_study!AF118)/exterior_study!AF118</f>
        <v>-5.0377833753148617E-2</v>
      </c>
      <c r="AK118" s="9">
        <f>(AG118-exterior_study!AG118)/exterior_study!AG118</f>
        <v>-3.7025008119519323E-2</v>
      </c>
      <c r="AL118" s="9">
        <f>(AH118-exterior_study!AH118)/exterior_study!AH118</f>
        <v>-3.5341118623232942E-2</v>
      </c>
      <c r="AM118" s="9">
        <f>(AI118-exterior_study!AI118)/exterior_study!AI118</f>
        <v>-3.3158813263525308E-2</v>
      </c>
    </row>
    <row r="119" spans="2:39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5.2399999999999999E-3</v>
      </c>
      <c r="Q119">
        <v>4.3499999999999997E-3</v>
      </c>
      <c r="R119">
        <v>8.9700000000000005E-3</v>
      </c>
      <c r="S119">
        <v>2.31E-3</v>
      </c>
      <c r="T119">
        <v>1.98E-3</v>
      </c>
      <c r="U119">
        <v>1.98E-3</v>
      </c>
      <c r="V119">
        <v>3.0500000000000002E-3</v>
      </c>
      <c r="W119">
        <v>7.2300000000000003E-3</v>
      </c>
      <c r="X119">
        <v>7.2300000000000003E-3</v>
      </c>
      <c r="Y119">
        <v>1.98E-3</v>
      </c>
      <c r="Z119">
        <v>1.98E-3</v>
      </c>
      <c r="AA119">
        <v>1.98E-3</v>
      </c>
      <c r="AB119">
        <v>0.48617277268050069</v>
      </c>
      <c r="AC119">
        <v>5.7230931416860482</v>
      </c>
      <c r="AD119">
        <v>214.27199999999999</v>
      </c>
      <c r="AE119">
        <v>7.0000000000000007E-2</v>
      </c>
      <c r="AF119">
        <v>1076</v>
      </c>
      <c r="AG119">
        <v>2753</v>
      </c>
      <c r="AH119">
        <v>2915</v>
      </c>
      <c r="AI119">
        <v>3087</v>
      </c>
      <c r="AJ119" s="9">
        <f>(AF119-exterior_study!AF119)/exterior_study!AF119</f>
        <v>-5.114638447971781E-2</v>
      </c>
      <c r="AK119" s="9">
        <f>(AG119-exterior_study!AG119)/exterior_study!AG119</f>
        <v>-3.7075900664568028E-2</v>
      </c>
      <c r="AL119" s="9">
        <f>(AH119-exterior_study!AH119)/exterior_study!AH119</f>
        <v>-3.5087719298245612E-2</v>
      </c>
      <c r="AM119" s="9">
        <f>(AI119-exterior_study!AI119)/exterior_study!AI119</f>
        <v>-3.3197619793297842E-2</v>
      </c>
    </row>
    <row r="120" spans="2:39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5.1700000000000001E-3</v>
      </c>
      <c r="Q120">
        <v>4.3E-3</v>
      </c>
      <c r="R120">
        <v>8.8800000000000007E-3</v>
      </c>
      <c r="S120">
        <v>2.2899999999999999E-3</v>
      </c>
      <c r="T120">
        <v>1.98E-3</v>
      </c>
      <c r="U120">
        <v>1.98E-3</v>
      </c>
      <c r="V120">
        <v>3.0200000000000001E-3</v>
      </c>
      <c r="W120">
        <v>7.1399999999999996E-3</v>
      </c>
      <c r="X120">
        <v>7.1399999999999996E-3</v>
      </c>
      <c r="Y120">
        <v>1.98E-3</v>
      </c>
      <c r="Z120">
        <v>1.98E-3</v>
      </c>
      <c r="AA120">
        <v>1.98E-3</v>
      </c>
      <c r="AB120">
        <v>0.48705651903618591</v>
      </c>
      <c r="AC120">
        <v>5.7282923904159473</v>
      </c>
      <c r="AD120">
        <v>214.27199999999999</v>
      </c>
      <c r="AE120">
        <v>0.03</v>
      </c>
      <c r="AF120">
        <v>1671</v>
      </c>
      <c r="AG120">
        <v>6412</v>
      </c>
      <c r="AH120">
        <v>6790</v>
      </c>
      <c r="AI120">
        <v>7190</v>
      </c>
      <c r="AJ120" s="9">
        <f>(AF120-exterior_study!AF120)/exterior_study!AF120</f>
        <v>-4.0757749712973593E-2</v>
      </c>
      <c r="AK120" s="9">
        <f>(AG120-exterior_study!AG120)/exterior_study!AG120</f>
        <v>-3.694803244217483E-2</v>
      </c>
      <c r="AL120" s="9">
        <f>(AH120-exterior_study!AH120)/exterior_study!AH120</f>
        <v>-3.5100184737814406E-2</v>
      </c>
      <c r="AM120" s="9">
        <f>(AI120-exterior_study!AI120)/exterior_study!AI120</f>
        <v>-3.3212316794406345E-2</v>
      </c>
    </row>
    <row r="121" spans="2:39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5.1700000000000001E-3</v>
      </c>
      <c r="Q121">
        <v>4.3E-3</v>
      </c>
      <c r="R121">
        <v>8.8800000000000007E-3</v>
      </c>
      <c r="S121">
        <v>2.2899999999999999E-3</v>
      </c>
      <c r="T121">
        <v>1.98E-3</v>
      </c>
      <c r="U121">
        <v>1.98E-3</v>
      </c>
      <c r="V121">
        <v>3.0200000000000001E-3</v>
      </c>
      <c r="W121">
        <v>7.1399999999999996E-3</v>
      </c>
      <c r="X121">
        <v>7.1399999999999996E-3</v>
      </c>
      <c r="Y121">
        <v>1.98E-3</v>
      </c>
      <c r="Z121">
        <v>1.98E-3</v>
      </c>
      <c r="AA121">
        <v>1.98E-3</v>
      </c>
      <c r="AB121">
        <v>0.48705651903618591</v>
      </c>
      <c r="AC121">
        <v>5.7282923904159473</v>
      </c>
      <c r="AD121">
        <v>214.27199999999999</v>
      </c>
      <c r="AE121">
        <v>3.5000000000000003E-2</v>
      </c>
      <c r="AF121">
        <v>1572</v>
      </c>
      <c r="AG121">
        <v>5496</v>
      </c>
      <c r="AH121">
        <v>5820</v>
      </c>
      <c r="AI121">
        <v>6163</v>
      </c>
      <c r="AJ121" s="9">
        <f>(AF121-exterior_study!AF121)/exterior_study!AF121</f>
        <v>-4.2047531992687383E-2</v>
      </c>
      <c r="AK121" s="9">
        <f>(AG121-exterior_study!AG121)/exterior_study!AG121</f>
        <v>-3.6972139477834239E-2</v>
      </c>
      <c r="AL121" s="9">
        <f>(AH121-exterior_study!AH121)/exterior_study!AH121</f>
        <v>-3.5145888594164454E-2</v>
      </c>
      <c r="AM121" s="9">
        <f>(AI121-exterior_study!AI121)/exterior_study!AI121</f>
        <v>-3.3254901960784317E-2</v>
      </c>
    </row>
    <row r="122" spans="2:39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5.1700000000000001E-3</v>
      </c>
      <c r="Q122">
        <v>4.3E-3</v>
      </c>
      <c r="R122">
        <v>8.8800000000000007E-3</v>
      </c>
      <c r="S122">
        <v>2.2899999999999999E-3</v>
      </c>
      <c r="T122">
        <v>1.98E-3</v>
      </c>
      <c r="U122">
        <v>1.98E-3</v>
      </c>
      <c r="V122">
        <v>3.0200000000000001E-3</v>
      </c>
      <c r="W122">
        <v>7.1399999999999996E-3</v>
      </c>
      <c r="X122">
        <v>7.1399999999999996E-3</v>
      </c>
      <c r="Y122">
        <v>1.98E-3</v>
      </c>
      <c r="Z122">
        <v>1.98E-3</v>
      </c>
      <c r="AA122">
        <v>1.98E-3</v>
      </c>
      <c r="AB122">
        <v>0.48705651903618591</v>
      </c>
      <c r="AC122">
        <v>5.7282923904159473</v>
      </c>
      <c r="AD122">
        <v>214.27199999999999</v>
      </c>
      <c r="AE122">
        <v>0.04</v>
      </c>
      <c r="AF122">
        <v>1482</v>
      </c>
      <c r="AG122">
        <v>4809</v>
      </c>
      <c r="AH122">
        <v>5092</v>
      </c>
      <c r="AI122">
        <v>5393</v>
      </c>
      <c r="AJ122" s="9">
        <f>(AF122-exterior_study!AF122)/exterior_study!AF122</f>
        <v>-4.3870967741935482E-2</v>
      </c>
      <c r="AK122" s="9">
        <f>(AG122-exterior_study!AG122)/exterior_study!AG122</f>
        <v>-3.7044453344012816E-2</v>
      </c>
      <c r="AL122" s="9">
        <f>(AH122-exterior_study!AH122)/exterior_study!AH122</f>
        <v>-3.5240621447518002E-2</v>
      </c>
      <c r="AM122" s="9">
        <f>(AI122-exterior_study!AI122)/exterior_study!AI122</f>
        <v>-3.3166009322337757E-2</v>
      </c>
    </row>
    <row r="123" spans="2:39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5.1700000000000001E-3</v>
      </c>
      <c r="Q123">
        <v>4.3E-3</v>
      </c>
      <c r="R123">
        <v>8.8800000000000007E-3</v>
      </c>
      <c r="S123">
        <v>2.2899999999999999E-3</v>
      </c>
      <c r="T123">
        <v>1.98E-3</v>
      </c>
      <c r="U123">
        <v>1.98E-3</v>
      </c>
      <c r="V123">
        <v>3.0200000000000001E-3</v>
      </c>
      <c r="W123">
        <v>7.1399999999999996E-3</v>
      </c>
      <c r="X123">
        <v>7.1399999999999996E-3</v>
      </c>
      <c r="Y123">
        <v>1.98E-3</v>
      </c>
      <c r="Z123">
        <v>1.98E-3</v>
      </c>
      <c r="AA123">
        <v>1.98E-3</v>
      </c>
      <c r="AB123">
        <v>0.48705651903618591</v>
      </c>
      <c r="AC123">
        <v>5.7282923904159473</v>
      </c>
      <c r="AD123">
        <v>214.27199999999999</v>
      </c>
      <c r="AE123">
        <v>4.4999999999999998E-2</v>
      </c>
      <c r="AF123">
        <v>1399</v>
      </c>
      <c r="AG123">
        <v>4274</v>
      </c>
      <c r="AH123">
        <v>4526</v>
      </c>
      <c r="AI123">
        <v>4793</v>
      </c>
      <c r="AJ123" s="9">
        <f>(AF123-exterior_study!AF123)/exterior_study!AF123</f>
        <v>-4.5051194539249148E-2</v>
      </c>
      <c r="AK123" s="9">
        <f>(AG123-exterior_study!AG123)/exterior_study!AG123</f>
        <v>-3.7170533904032438E-2</v>
      </c>
      <c r="AL123" s="9">
        <f>(AH123-exterior_study!AH123)/exterior_study!AH123</f>
        <v>-3.5173736943082498E-2</v>
      </c>
      <c r="AM123" s="9">
        <f>(AI123-exterior_study!AI123)/exterior_study!AI123</f>
        <v>-3.3279548204921336E-2</v>
      </c>
    </row>
    <row r="124" spans="2:39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5.1700000000000001E-3</v>
      </c>
      <c r="Q124">
        <v>4.3E-3</v>
      </c>
      <c r="R124">
        <v>8.8800000000000007E-3</v>
      </c>
      <c r="S124">
        <v>2.2899999999999999E-3</v>
      </c>
      <c r="T124">
        <v>1.98E-3</v>
      </c>
      <c r="U124">
        <v>1.98E-3</v>
      </c>
      <c r="V124">
        <v>3.0200000000000001E-3</v>
      </c>
      <c r="W124">
        <v>7.1399999999999996E-3</v>
      </c>
      <c r="X124">
        <v>7.1399999999999996E-3</v>
      </c>
      <c r="Y124">
        <v>1.98E-3</v>
      </c>
      <c r="Z124">
        <v>1.98E-3</v>
      </c>
      <c r="AA124">
        <v>1.98E-3</v>
      </c>
      <c r="AB124">
        <v>0.48705651903618591</v>
      </c>
      <c r="AC124">
        <v>5.7282923904159473</v>
      </c>
      <c r="AD124">
        <v>214.27199999999999</v>
      </c>
      <c r="AE124">
        <v>0.05</v>
      </c>
      <c r="AF124">
        <v>1322</v>
      </c>
      <c r="AG124">
        <v>3847</v>
      </c>
      <c r="AH124">
        <v>4074</v>
      </c>
      <c r="AI124">
        <v>4314</v>
      </c>
      <c r="AJ124" s="9">
        <f>(AF124-exterior_study!AF124)/exterior_study!AF124</f>
        <v>-4.686373467916366E-2</v>
      </c>
      <c r="AK124" s="9">
        <f>(AG124-exterior_study!AG124)/exterior_study!AG124</f>
        <v>-3.7046307884856071E-2</v>
      </c>
      <c r="AL124" s="9">
        <f>(AH124-exterior_study!AH124)/exterior_study!AH124</f>
        <v>-3.5054476551397443E-2</v>
      </c>
      <c r="AM124" s="9">
        <f>(AI124-exterior_study!AI124)/exterior_study!AI124</f>
        <v>-3.3168982519049754E-2</v>
      </c>
    </row>
    <row r="125" spans="2:39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5.1700000000000001E-3</v>
      </c>
      <c r="Q125">
        <v>4.3E-3</v>
      </c>
      <c r="R125">
        <v>8.8800000000000007E-3</v>
      </c>
      <c r="S125">
        <v>2.2899999999999999E-3</v>
      </c>
      <c r="T125">
        <v>1.98E-3</v>
      </c>
      <c r="U125">
        <v>1.98E-3</v>
      </c>
      <c r="V125">
        <v>3.0200000000000001E-3</v>
      </c>
      <c r="W125">
        <v>7.1399999999999996E-3</v>
      </c>
      <c r="X125">
        <v>7.1399999999999996E-3</v>
      </c>
      <c r="Y125">
        <v>1.98E-3</v>
      </c>
      <c r="Z125">
        <v>1.98E-3</v>
      </c>
      <c r="AA125">
        <v>1.98E-3</v>
      </c>
      <c r="AB125">
        <v>0.48705651903618591</v>
      </c>
      <c r="AC125">
        <v>5.7282923904159473</v>
      </c>
      <c r="AD125">
        <v>214.27199999999999</v>
      </c>
      <c r="AE125">
        <v>5.5E-2</v>
      </c>
      <c r="AF125">
        <v>1252</v>
      </c>
      <c r="AG125">
        <v>3497</v>
      </c>
      <c r="AH125">
        <v>3703</v>
      </c>
      <c r="AI125">
        <v>3922</v>
      </c>
      <c r="AJ125" s="9">
        <f>(AF125-exterior_study!AF125)/exterior_study!AF125</f>
        <v>-4.7908745247148291E-2</v>
      </c>
      <c r="AK125" s="9">
        <f>(AG125-exterior_study!AG125)/exterior_study!AG125</f>
        <v>-3.7169603524229072E-2</v>
      </c>
      <c r="AL125" s="9">
        <f>(AH125-exterior_study!AH125)/exterior_study!AH125</f>
        <v>-3.5174570088587806E-2</v>
      </c>
      <c r="AM125" s="9">
        <f>(AI125-exterior_study!AI125)/exterior_study!AI125</f>
        <v>-3.3275819571111656E-2</v>
      </c>
    </row>
    <row r="126" spans="2:39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5.1700000000000001E-3</v>
      </c>
      <c r="Q126">
        <v>4.3E-3</v>
      </c>
      <c r="R126">
        <v>8.8800000000000007E-3</v>
      </c>
      <c r="S126">
        <v>2.2899999999999999E-3</v>
      </c>
      <c r="T126">
        <v>1.98E-3</v>
      </c>
      <c r="U126">
        <v>1.98E-3</v>
      </c>
      <c r="V126">
        <v>3.0200000000000001E-3</v>
      </c>
      <c r="W126">
        <v>7.1399999999999996E-3</v>
      </c>
      <c r="X126">
        <v>7.1399999999999996E-3</v>
      </c>
      <c r="Y126">
        <v>1.98E-3</v>
      </c>
      <c r="Z126">
        <v>1.98E-3</v>
      </c>
      <c r="AA126">
        <v>1.98E-3</v>
      </c>
      <c r="AB126">
        <v>0.48705651903618591</v>
      </c>
      <c r="AC126">
        <v>5.7282923904159473</v>
      </c>
      <c r="AD126">
        <v>214.27199999999999</v>
      </c>
      <c r="AE126">
        <v>0.06</v>
      </c>
      <c r="AF126">
        <v>1188</v>
      </c>
      <c r="AG126">
        <v>3206</v>
      </c>
      <c r="AH126">
        <v>3395</v>
      </c>
      <c r="AI126">
        <v>3595</v>
      </c>
      <c r="AJ126" s="9">
        <f>(AF126-exterior_study!AF126)/exterior_study!AF126</f>
        <v>-4.8839071257005602E-2</v>
      </c>
      <c r="AK126" s="9">
        <f>(AG126-exterior_study!AG126)/exterior_study!AG126</f>
        <v>-3.694803244217483E-2</v>
      </c>
      <c r="AL126" s="9">
        <f>(AH126-exterior_study!AH126)/exterior_study!AH126</f>
        <v>-3.4963047185901083E-2</v>
      </c>
      <c r="AM126" s="9">
        <f>(AI126-exterior_study!AI126)/exterior_study!AI126</f>
        <v>-3.3342296316214035E-2</v>
      </c>
    </row>
    <row r="127" spans="2:39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5.1700000000000001E-3</v>
      </c>
      <c r="Q127">
        <v>4.3E-3</v>
      </c>
      <c r="R127">
        <v>8.8800000000000007E-3</v>
      </c>
      <c r="S127">
        <v>2.2899999999999999E-3</v>
      </c>
      <c r="T127">
        <v>1.98E-3</v>
      </c>
      <c r="U127">
        <v>1.98E-3</v>
      </c>
      <c r="V127">
        <v>3.0200000000000001E-3</v>
      </c>
      <c r="W127">
        <v>7.1399999999999996E-3</v>
      </c>
      <c r="X127">
        <v>7.1399999999999996E-3</v>
      </c>
      <c r="Y127">
        <v>1.98E-3</v>
      </c>
      <c r="Z127">
        <v>1.98E-3</v>
      </c>
      <c r="AA127">
        <v>1.98E-3</v>
      </c>
      <c r="AB127">
        <v>0.48705651903618591</v>
      </c>
      <c r="AC127">
        <v>5.7282923904159473</v>
      </c>
      <c r="AD127">
        <v>214.27199999999999</v>
      </c>
      <c r="AE127">
        <v>6.5000000000000002E-2</v>
      </c>
      <c r="AF127">
        <v>1128</v>
      </c>
      <c r="AG127">
        <v>2959</v>
      </c>
      <c r="AH127">
        <v>3134</v>
      </c>
      <c r="AI127">
        <v>3319</v>
      </c>
      <c r="AJ127" s="9">
        <f>(AF127-exterior_study!AF127)/exterior_study!AF127</f>
        <v>-5.0505050505050504E-2</v>
      </c>
      <c r="AK127" s="9">
        <f>(AG127-exterior_study!AG127)/exterior_study!AG127</f>
        <v>-3.709729905629678E-2</v>
      </c>
      <c r="AL127" s="9">
        <f>(AH127-exterior_study!AH127)/exterior_study!AH127</f>
        <v>-3.5098522167487683E-2</v>
      </c>
      <c r="AM127" s="9">
        <f>(AI127-exterior_study!AI127)/exterior_study!AI127</f>
        <v>-3.2925407925407928E-2</v>
      </c>
    </row>
    <row r="128" spans="2:39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5.1700000000000001E-3</v>
      </c>
      <c r="Q128">
        <v>4.3E-3</v>
      </c>
      <c r="R128">
        <v>8.8800000000000007E-3</v>
      </c>
      <c r="S128">
        <v>2.2899999999999999E-3</v>
      </c>
      <c r="T128">
        <v>1.98E-3</v>
      </c>
      <c r="U128">
        <v>1.98E-3</v>
      </c>
      <c r="V128">
        <v>3.0200000000000001E-3</v>
      </c>
      <c r="W128">
        <v>7.1399999999999996E-3</v>
      </c>
      <c r="X128">
        <v>7.1399999999999996E-3</v>
      </c>
      <c r="Y128">
        <v>1.98E-3</v>
      </c>
      <c r="Z128">
        <v>1.98E-3</v>
      </c>
      <c r="AA128">
        <v>1.98E-3</v>
      </c>
      <c r="AB128">
        <v>0.48705651903618591</v>
      </c>
      <c r="AC128">
        <v>5.7282923904159473</v>
      </c>
      <c r="AD128">
        <v>214.27199999999999</v>
      </c>
      <c r="AE128">
        <v>7.0000000000000007E-2</v>
      </c>
      <c r="AF128">
        <v>1073</v>
      </c>
      <c r="AG128">
        <v>2748</v>
      </c>
      <c r="AH128">
        <v>2910</v>
      </c>
      <c r="AI128">
        <v>3081</v>
      </c>
      <c r="AJ128" s="9">
        <f>(AF128-exterior_study!AF128)/exterior_study!AF128</f>
        <v>-5.128205128205128E-2</v>
      </c>
      <c r="AK128" s="9">
        <f>(AG128-exterior_study!AG128)/exterior_study!AG128</f>
        <v>-3.7140854940434481E-2</v>
      </c>
      <c r="AL128" s="9">
        <f>(AH128-exterior_study!AH128)/exterior_study!AH128</f>
        <v>-3.5145888594164454E-2</v>
      </c>
      <c r="AM128" s="9">
        <f>(AI128-exterior_study!AI128)/exterior_study!AI128</f>
        <v>-3.3260119234389707E-2</v>
      </c>
    </row>
    <row r="129" spans="2:39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5.13E-3</v>
      </c>
      <c r="Q129">
        <v>4.2599999999999999E-3</v>
      </c>
      <c r="R129">
        <v>8.77E-3</v>
      </c>
      <c r="S129">
        <v>2.2699999999999999E-3</v>
      </c>
      <c r="T129">
        <v>1.98E-3</v>
      </c>
      <c r="U129">
        <v>1.98E-3</v>
      </c>
      <c r="V129">
        <v>2.98E-3</v>
      </c>
      <c r="W129">
        <v>7.0600000000000003E-3</v>
      </c>
      <c r="X129">
        <v>7.0600000000000003E-3</v>
      </c>
      <c r="Y129">
        <v>1.98E-3</v>
      </c>
      <c r="Z129">
        <v>1.98E-3</v>
      </c>
      <c r="AA129">
        <v>1.98E-3</v>
      </c>
      <c r="AB129">
        <v>0.48824413694049063</v>
      </c>
      <c r="AC129">
        <v>5.7352719506274097</v>
      </c>
      <c r="AD129">
        <v>214.27199999999999</v>
      </c>
      <c r="AE129">
        <v>0.03</v>
      </c>
      <c r="AF129">
        <v>1668</v>
      </c>
      <c r="AG129">
        <v>6400</v>
      </c>
      <c r="AH129">
        <v>6778</v>
      </c>
      <c r="AI129">
        <v>7178</v>
      </c>
      <c r="AJ129" s="9">
        <f>(AF129-exterior_study!AF129)/exterior_study!AF129</f>
        <v>-4.2479908151549943E-2</v>
      </c>
      <c r="AK129" s="9">
        <f>(AG129-exterior_study!AG129)/exterior_study!AG129</f>
        <v>-3.8750375488134578E-2</v>
      </c>
      <c r="AL129" s="9">
        <f>(AH129-exterior_study!AH129)/exterior_study!AH129</f>
        <v>-3.6805456870825634E-2</v>
      </c>
      <c r="AM129" s="9">
        <f>(AI129-exterior_study!AI129)/exterior_study!AI129</f>
        <v>-3.482587064676617E-2</v>
      </c>
    </row>
    <row r="130" spans="2:39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5.13E-3</v>
      </c>
      <c r="Q130">
        <v>4.2599999999999999E-3</v>
      </c>
      <c r="R130">
        <v>8.77E-3</v>
      </c>
      <c r="S130">
        <v>2.2699999999999999E-3</v>
      </c>
      <c r="T130">
        <v>1.98E-3</v>
      </c>
      <c r="U130">
        <v>1.98E-3</v>
      </c>
      <c r="V130">
        <v>2.98E-3</v>
      </c>
      <c r="W130">
        <v>7.0600000000000003E-3</v>
      </c>
      <c r="X130">
        <v>7.0600000000000003E-3</v>
      </c>
      <c r="Y130">
        <v>1.98E-3</v>
      </c>
      <c r="Z130">
        <v>1.98E-3</v>
      </c>
      <c r="AA130">
        <v>1.98E-3</v>
      </c>
      <c r="AB130">
        <v>0.48824413694049063</v>
      </c>
      <c r="AC130">
        <v>5.7352719506274097</v>
      </c>
      <c r="AD130">
        <v>214.27199999999999</v>
      </c>
      <c r="AE130">
        <v>3.5000000000000003E-2</v>
      </c>
      <c r="AF130">
        <v>1569</v>
      </c>
      <c r="AG130">
        <v>5485</v>
      </c>
      <c r="AH130">
        <v>5809</v>
      </c>
      <c r="AI130">
        <v>6153</v>
      </c>
      <c r="AJ130" s="9">
        <f>(AF130-exterior_study!AF130)/exterior_study!AF130</f>
        <v>-4.3875685557586835E-2</v>
      </c>
      <c r="AK130" s="9">
        <f>(AG130-exterior_study!AG130)/exterior_study!AG130</f>
        <v>-3.8899596986157352E-2</v>
      </c>
      <c r="AL130" s="9">
        <f>(AH130-exterior_study!AH130)/exterior_study!AH130</f>
        <v>-3.6969496021220162E-2</v>
      </c>
      <c r="AM130" s="9">
        <f>(AI130-exterior_study!AI130)/exterior_study!AI130</f>
        <v>-3.4823529411764705E-2</v>
      </c>
    </row>
    <row r="131" spans="2:39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5.13E-3</v>
      </c>
      <c r="Q131">
        <v>4.2599999999999999E-3</v>
      </c>
      <c r="R131">
        <v>8.77E-3</v>
      </c>
      <c r="S131">
        <v>2.2699999999999999E-3</v>
      </c>
      <c r="T131">
        <v>1.98E-3</v>
      </c>
      <c r="U131">
        <v>1.98E-3</v>
      </c>
      <c r="V131">
        <v>2.98E-3</v>
      </c>
      <c r="W131">
        <v>7.0600000000000003E-3</v>
      </c>
      <c r="X131">
        <v>7.0600000000000003E-3</v>
      </c>
      <c r="Y131">
        <v>1.98E-3</v>
      </c>
      <c r="Z131">
        <v>1.98E-3</v>
      </c>
      <c r="AA131">
        <v>1.98E-3</v>
      </c>
      <c r="AB131">
        <v>0.48824413694049063</v>
      </c>
      <c r="AC131">
        <v>5.7352719506274097</v>
      </c>
      <c r="AD131">
        <v>214.27199999999999</v>
      </c>
      <c r="AE131">
        <v>0.04</v>
      </c>
      <c r="AF131">
        <v>1478</v>
      </c>
      <c r="AG131">
        <v>4800</v>
      </c>
      <c r="AH131">
        <v>5083</v>
      </c>
      <c r="AI131">
        <v>5384</v>
      </c>
      <c r="AJ131" s="9">
        <f>(AF131-exterior_study!AF131)/exterior_study!AF131</f>
        <v>-4.645161290322581E-2</v>
      </c>
      <c r="AK131" s="9">
        <f>(AG131-exterior_study!AG131)/exterior_study!AG131</f>
        <v>-3.8846615939126951E-2</v>
      </c>
      <c r="AL131" s="9">
        <f>(AH131-exterior_study!AH131)/exterior_study!AH131</f>
        <v>-3.6945812807881777E-2</v>
      </c>
      <c r="AM131" s="9">
        <f>(AI131-exterior_study!AI131)/exterior_study!AI131</f>
        <v>-3.4779490856937968E-2</v>
      </c>
    </row>
    <row r="132" spans="2:39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5.13E-3</v>
      </c>
      <c r="Q132">
        <v>4.2599999999999999E-3</v>
      </c>
      <c r="R132">
        <v>8.77E-3</v>
      </c>
      <c r="S132">
        <v>2.2699999999999999E-3</v>
      </c>
      <c r="T132">
        <v>1.98E-3</v>
      </c>
      <c r="U132">
        <v>1.98E-3</v>
      </c>
      <c r="V132">
        <v>2.98E-3</v>
      </c>
      <c r="W132">
        <v>7.0600000000000003E-3</v>
      </c>
      <c r="X132">
        <v>7.0600000000000003E-3</v>
      </c>
      <c r="Y132">
        <v>1.98E-3</v>
      </c>
      <c r="Z132">
        <v>1.98E-3</v>
      </c>
      <c r="AA132">
        <v>1.98E-3</v>
      </c>
      <c r="AB132">
        <v>0.48824413694049063</v>
      </c>
      <c r="AC132">
        <v>5.7352719506274097</v>
      </c>
      <c r="AD132">
        <v>214.27199999999999</v>
      </c>
      <c r="AE132">
        <v>4.4999999999999998E-2</v>
      </c>
      <c r="AF132">
        <v>1395</v>
      </c>
      <c r="AG132">
        <v>4266</v>
      </c>
      <c r="AH132">
        <v>4518</v>
      </c>
      <c r="AI132">
        <v>4785</v>
      </c>
      <c r="AJ132" s="9">
        <f>(AF132-exterior_study!AF132)/exterior_study!AF132</f>
        <v>-4.778156996587031E-2</v>
      </c>
      <c r="AK132" s="9">
        <f>(AG132-exterior_study!AG132)/exterior_study!AG132</f>
        <v>-3.8972741608470376E-2</v>
      </c>
      <c r="AL132" s="9">
        <f>(AH132-exterior_study!AH132)/exterior_study!AH132</f>
        <v>-3.687913024941377E-2</v>
      </c>
      <c r="AM132" s="9">
        <f>(AI132-exterior_study!AI132)/exterior_study!AI132</f>
        <v>-3.4893102057281161E-2</v>
      </c>
    </row>
    <row r="133" spans="2:39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5.13E-3</v>
      </c>
      <c r="Q133">
        <v>4.2599999999999999E-3</v>
      </c>
      <c r="R133">
        <v>8.77E-3</v>
      </c>
      <c r="S133">
        <v>2.2699999999999999E-3</v>
      </c>
      <c r="T133">
        <v>1.98E-3</v>
      </c>
      <c r="U133">
        <v>1.98E-3</v>
      </c>
      <c r="V133">
        <v>2.98E-3</v>
      </c>
      <c r="W133">
        <v>7.0600000000000003E-3</v>
      </c>
      <c r="X133">
        <v>7.0600000000000003E-3</v>
      </c>
      <c r="Y133">
        <v>1.98E-3</v>
      </c>
      <c r="Z133">
        <v>1.98E-3</v>
      </c>
      <c r="AA133">
        <v>1.98E-3</v>
      </c>
      <c r="AB133">
        <v>0.48824413694049063</v>
      </c>
      <c r="AC133">
        <v>5.7352719506274097</v>
      </c>
      <c r="AD133">
        <v>214.27199999999999</v>
      </c>
      <c r="AE133">
        <v>0.05</v>
      </c>
      <c r="AF133">
        <v>1319</v>
      </c>
      <c r="AG133">
        <v>3840</v>
      </c>
      <c r="AH133">
        <v>4067</v>
      </c>
      <c r="AI133">
        <v>4307</v>
      </c>
      <c r="AJ133" s="9">
        <f>(AF133-exterior_study!AF133)/exterior_study!AF133</f>
        <v>-4.9026676279740444E-2</v>
      </c>
      <c r="AK133" s="9">
        <f>(AG133-exterior_study!AG133)/exterior_study!AG133</f>
        <v>-3.8798498122653319E-2</v>
      </c>
      <c r="AL133" s="9">
        <f>(AH133-exterior_study!AH133)/exterior_study!AH133</f>
        <v>-3.6712458550450022E-2</v>
      </c>
      <c r="AM133" s="9">
        <f>(AI133-exterior_study!AI133)/exterior_study!AI133</f>
        <v>-3.4737785746302104E-2</v>
      </c>
    </row>
    <row r="134" spans="2:39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5.13E-3</v>
      </c>
      <c r="Q134">
        <v>4.2599999999999999E-3</v>
      </c>
      <c r="R134">
        <v>8.77E-3</v>
      </c>
      <c r="S134">
        <v>2.2699999999999999E-3</v>
      </c>
      <c r="T134">
        <v>1.98E-3</v>
      </c>
      <c r="U134">
        <v>1.98E-3</v>
      </c>
      <c r="V134">
        <v>2.98E-3</v>
      </c>
      <c r="W134">
        <v>7.0600000000000003E-3</v>
      </c>
      <c r="X134">
        <v>7.0600000000000003E-3</v>
      </c>
      <c r="Y134">
        <v>1.98E-3</v>
      </c>
      <c r="Z134">
        <v>1.98E-3</v>
      </c>
      <c r="AA134">
        <v>1.98E-3</v>
      </c>
      <c r="AB134">
        <v>0.48824413694049063</v>
      </c>
      <c r="AC134">
        <v>5.7352719506274097</v>
      </c>
      <c r="AD134">
        <v>214.27199999999999</v>
      </c>
      <c r="AE134">
        <v>5.5E-2</v>
      </c>
      <c r="AF134">
        <v>1249</v>
      </c>
      <c r="AG134">
        <v>3491</v>
      </c>
      <c r="AH134">
        <v>3697</v>
      </c>
      <c r="AI134">
        <v>3915</v>
      </c>
      <c r="AJ134" s="9">
        <f>(AF134-exterior_study!AF134)/exterior_study!AF134</f>
        <v>-5.0190114068441066E-2</v>
      </c>
      <c r="AK134" s="9">
        <f>(AG134-exterior_study!AG134)/exterior_study!AG134</f>
        <v>-3.8821585903083704E-2</v>
      </c>
      <c r="AL134" s="9">
        <f>(AH134-exterior_study!AH134)/exterior_study!AH134</f>
        <v>-3.6737884314747261E-2</v>
      </c>
      <c r="AM134" s="9">
        <f>(AI134-exterior_study!AI134)/exterior_study!AI134</f>
        <v>-3.5001232437761896E-2</v>
      </c>
    </row>
    <row r="135" spans="2:39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5.13E-3</v>
      </c>
      <c r="Q135">
        <v>4.2599999999999999E-3</v>
      </c>
      <c r="R135">
        <v>8.77E-3</v>
      </c>
      <c r="S135">
        <v>2.2699999999999999E-3</v>
      </c>
      <c r="T135">
        <v>1.98E-3</v>
      </c>
      <c r="U135">
        <v>1.98E-3</v>
      </c>
      <c r="V135">
        <v>2.98E-3</v>
      </c>
      <c r="W135">
        <v>7.0600000000000003E-3</v>
      </c>
      <c r="X135">
        <v>7.0600000000000003E-3</v>
      </c>
      <c r="Y135">
        <v>1.98E-3</v>
      </c>
      <c r="Z135">
        <v>1.98E-3</v>
      </c>
      <c r="AA135">
        <v>1.98E-3</v>
      </c>
      <c r="AB135">
        <v>0.48824413694049063</v>
      </c>
      <c r="AC135">
        <v>5.7352719506274097</v>
      </c>
      <c r="AD135">
        <v>214.27199999999999</v>
      </c>
      <c r="AE135">
        <v>0.06</v>
      </c>
      <c r="AF135">
        <v>1185</v>
      </c>
      <c r="AG135">
        <v>3200</v>
      </c>
      <c r="AH135">
        <v>3389</v>
      </c>
      <c r="AI135">
        <v>3589</v>
      </c>
      <c r="AJ135" s="9">
        <f>(AF135-exterior_study!AF135)/exterior_study!AF135</f>
        <v>-5.1240992794235385E-2</v>
      </c>
      <c r="AK135" s="9">
        <f>(AG135-exterior_study!AG135)/exterior_study!AG135</f>
        <v>-3.8750375488134578E-2</v>
      </c>
      <c r="AL135" s="9">
        <f>(AH135-exterior_study!AH135)/exterior_study!AH135</f>
        <v>-3.6668561682774305E-2</v>
      </c>
      <c r="AM135" s="9">
        <f>(AI135-exterior_study!AI135)/exterior_study!AI135</f>
        <v>-3.4955633234740519E-2</v>
      </c>
    </row>
    <row r="136" spans="2:39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5.13E-3</v>
      </c>
      <c r="Q136">
        <v>4.2599999999999999E-3</v>
      </c>
      <c r="R136">
        <v>8.77E-3</v>
      </c>
      <c r="S136">
        <v>2.2699999999999999E-3</v>
      </c>
      <c r="T136">
        <v>1.98E-3</v>
      </c>
      <c r="U136">
        <v>1.98E-3</v>
      </c>
      <c r="V136">
        <v>2.98E-3</v>
      </c>
      <c r="W136">
        <v>7.0600000000000003E-3</v>
      </c>
      <c r="X136">
        <v>7.0600000000000003E-3</v>
      </c>
      <c r="Y136">
        <v>1.98E-3</v>
      </c>
      <c r="Z136">
        <v>1.98E-3</v>
      </c>
      <c r="AA136">
        <v>1.98E-3</v>
      </c>
      <c r="AB136">
        <v>0.48824413694049063</v>
      </c>
      <c r="AC136">
        <v>5.7352719506274097</v>
      </c>
      <c r="AD136">
        <v>214.27199999999999</v>
      </c>
      <c r="AE136">
        <v>6.5000000000000002E-2</v>
      </c>
      <c r="AF136">
        <v>1125</v>
      </c>
      <c r="AG136">
        <v>2954</v>
      </c>
      <c r="AH136">
        <v>3128</v>
      </c>
      <c r="AI136">
        <v>3313</v>
      </c>
      <c r="AJ136" s="9">
        <f>(AF136-exterior_study!AF136)/exterior_study!AF136</f>
        <v>-5.3030303030303032E-2</v>
      </c>
      <c r="AK136" s="9">
        <f>(AG136-exterior_study!AG136)/exterior_study!AG136</f>
        <v>-3.8724373576309798E-2</v>
      </c>
      <c r="AL136" s="9">
        <f>(AH136-exterior_study!AH136)/exterior_study!AH136</f>
        <v>-3.6945812807881777E-2</v>
      </c>
      <c r="AM136" s="9">
        <f>(AI136-exterior_study!AI136)/exterior_study!AI136</f>
        <v>-3.4673659673659672E-2</v>
      </c>
    </row>
    <row r="137" spans="2:39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5.13E-3</v>
      </c>
      <c r="Q137">
        <v>4.2599999999999999E-3</v>
      </c>
      <c r="R137">
        <v>8.77E-3</v>
      </c>
      <c r="S137">
        <v>2.2699999999999999E-3</v>
      </c>
      <c r="T137">
        <v>1.98E-3</v>
      </c>
      <c r="U137">
        <v>1.98E-3</v>
      </c>
      <c r="V137">
        <v>2.98E-3</v>
      </c>
      <c r="W137">
        <v>7.0600000000000003E-3</v>
      </c>
      <c r="X137">
        <v>7.0600000000000003E-3</v>
      </c>
      <c r="Y137">
        <v>1.98E-3</v>
      </c>
      <c r="Z137">
        <v>1.98E-3</v>
      </c>
      <c r="AA137">
        <v>1.98E-3</v>
      </c>
      <c r="AB137">
        <v>0.48824413694049063</v>
      </c>
      <c r="AC137">
        <v>5.7352719506274097</v>
      </c>
      <c r="AD137">
        <v>214.27199999999999</v>
      </c>
      <c r="AE137">
        <v>7.0000000000000007E-2</v>
      </c>
      <c r="AF137">
        <v>1070</v>
      </c>
      <c r="AG137">
        <v>2743</v>
      </c>
      <c r="AH137">
        <v>2905</v>
      </c>
      <c r="AI137">
        <v>3076</v>
      </c>
      <c r="AJ137" s="9">
        <f>(AF137-exterior_study!AF137)/exterior_study!AF137</f>
        <v>-5.3934571175950484E-2</v>
      </c>
      <c r="AK137" s="9">
        <f>(AG137-exterior_study!AG137)/exterior_study!AG137</f>
        <v>-3.8892782060266293E-2</v>
      </c>
      <c r="AL137" s="9">
        <f>(AH137-exterior_study!AH137)/exterior_study!AH137</f>
        <v>-3.6803713527851459E-2</v>
      </c>
      <c r="AM137" s="9">
        <f>(AI137-exterior_study!AI137)/exterior_study!AI137</f>
        <v>-3.4828992783181675E-2</v>
      </c>
    </row>
    <row r="138" spans="2:39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4.79E-3</v>
      </c>
      <c r="Q138">
        <v>3.98E-3</v>
      </c>
      <c r="R138">
        <v>8.1899999999999994E-3</v>
      </c>
      <c r="S138">
        <v>2.1099999999999999E-3</v>
      </c>
      <c r="T138">
        <v>1.9599999999999999E-3</v>
      </c>
      <c r="U138">
        <v>1.9599999999999999E-3</v>
      </c>
      <c r="V138">
        <v>2.9399999999999999E-3</v>
      </c>
      <c r="W138">
        <v>6.62E-3</v>
      </c>
      <c r="X138">
        <v>6.62E-3</v>
      </c>
      <c r="Y138">
        <v>1.9599999999999999E-3</v>
      </c>
      <c r="Z138">
        <v>1.9599999999999999E-3</v>
      </c>
      <c r="AA138">
        <v>1.9599999999999999E-3</v>
      </c>
      <c r="AB138">
        <v>0.49713289760348578</v>
      </c>
      <c r="AC138">
        <v>5.6211750106528644</v>
      </c>
      <c r="AD138">
        <v>228.672</v>
      </c>
      <c r="AE138">
        <v>0.03</v>
      </c>
      <c r="AF138">
        <v>1602</v>
      </c>
      <c r="AG138">
        <v>6134</v>
      </c>
      <c r="AH138">
        <v>6488</v>
      </c>
      <c r="AI138">
        <v>6863</v>
      </c>
      <c r="AJ138" s="9">
        <f>(AF138-exterior_study!AF138)/exterior_study!AF138</f>
        <v>-4.0718562874251497E-2</v>
      </c>
      <c r="AK138" s="9">
        <f>(AG138-exterior_study!AG138)/exterior_study!AG138</f>
        <v>-3.7350910232266166E-2</v>
      </c>
      <c r="AL138" s="9">
        <f>(AH138-exterior_study!AH138)/exterior_study!AH138</f>
        <v>-3.5528467370298793E-2</v>
      </c>
      <c r="AM138" s="9">
        <f>(AI138-exterior_study!AI138)/exterior_study!AI138</f>
        <v>-3.3516406139980283E-2</v>
      </c>
    </row>
    <row r="139" spans="2:39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4.79E-3</v>
      </c>
      <c r="Q139">
        <v>3.98E-3</v>
      </c>
      <c r="R139">
        <v>8.1899999999999994E-3</v>
      </c>
      <c r="S139">
        <v>2.1099999999999999E-3</v>
      </c>
      <c r="T139">
        <v>1.9599999999999999E-3</v>
      </c>
      <c r="U139">
        <v>1.9599999999999999E-3</v>
      </c>
      <c r="V139">
        <v>2.9399999999999999E-3</v>
      </c>
      <c r="W139">
        <v>6.62E-3</v>
      </c>
      <c r="X139">
        <v>6.62E-3</v>
      </c>
      <c r="Y139">
        <v>1.9599999999999999E-3</v>
      </c>
      <c r="Z139">
        <v>1.9599999999999999E-3</v>
      </c>
      <c r="AA139">
        <v>1.9599999999999999E-3</v>
      </c>
      <c r="AB139">
        <v>0.49713289760348578</v>
      </c>
      <c r="AC139">
        <v>5.6211750106528644</v>
      </c>
      <c r="AD139">
        <v>228.672</v>
      </c>
      <c r="AE139">
        <v>3.5000000000000003E-2</v>
      </c>
      <c r="AF139">
        <v>1508</v>
      </c>
      <c r="AG139">
        <v>5257</v>
      </c>
      <c r="AH139">
        <v>5561</v>
      </c>
      <c r="AI139">
        <v>5883</v>
      </c>
      <c r="AJ139" s="9">
        <f>(AF139-exterior_study!AF139)/exterior_study!AF139</f>
        <v>-4.3147208121827409E-2</v>
      </c>
      <c r="AK139" s="9">
        <f>(AG139-exterior_study!AG139)/exterior_study!AG139</f>
        <v>-3.7532039545953862E-2</v>
      </c>
      <c r="AL139" s="9">
        <f>(AH139-exterior_study!AH139)/exterior_study!AH139</f>
        <v>-3.5553243149497052E-2</v>
      </c>
      <c r="AM139" s="9">
        <f>(AI139-exterior_study!AI139)/exterior_study!AI139</f>
        <v>-3.351404632824051E-2</v>
      </c>
    </row>
    <row r="140" spans="2:39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4.79E-3</v>
      </c>
      <c r="Q140">
        <v>3.98E-3</v>
      </c>
      <c r="R140">
        <v>8.1899999999999994E-3</v>
      </c>
      <c r="S140">
        <v>2.1099999999999999E-3</v>
      </c>
      <c r="T140">
        <v>1.9599999999999999E-3</v>
      </c>
      <c r="U140">
        <v>1.9599999999999999E-3</v>
      </c>
      <c r="V140">
        <v>2.9399999999999999E-3</v>
      </c>
      <c r="W140">
        <v>6.62E-3</v>
      </c>
      <c r="X140">
        <v>6.62E-3</v>
      </c>
      <c r="Y140">
        <v>1.9599999999999999E-3</v>
      </c>
      <c r="Z140">
        <v>1.9599999999999999E-3</v>
      </c>
      <c r="AA140">
        <v>1.9599999999999999E-3</v>
      </c>
      <c r="AB140">
        <v>0.49713289760348578</v>
      </c>
      <c r="AC140">
        <v>5.6211750106528644</v>
      </c>
      <c r="AD140">
        <v>228.672</v>
      </c>
      <c r="AE140">
        <v>0.04</v>
      </c>
      <c r="AF140">
        <v>1423</v>
      </c>
      <c r="AG140">
        <v>4600</v>
      </c>
      <c r="AH140">
        <v>4866</v>
      </c>
      <c r="AI140">
        <v>5147</v>
      </c>
      <c r="AJ140" s="9">
        <f>(AF140-exterior_study!AF140)/exterior_study!AF140</f>
        <v>-4.4325050369375417E-2</v>
      </c>
      <c r="AK140" s="9">
        <f>(AG140-exterior_study!AG140)/exterior_study!AG140</f>
        <v>-3.7455534630675871E-2</v>
      </c>
      <c r="AL140" s="9">
        <f>(AH140-exterior_study!AH140)/exterior_study!AH140</f>
        <v>-3.5480673934588702E-2</v>
      </c>
      <c r="AM140" s="9">
        <f>(AI140-exterior_study!AI140)/exterior_study!AI140</f>
        <v>-3.3608711978971084E-2</v>
      </c>
    </row>
    <row r="141" spans="2:39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4.79E-3</v>
      </c>
      <c r="Q141">
        <v>3.98E-3</v>
      </c>
      <c r="R141">
        <v>8.1899999999999994E-3</v>
      </c>
      <c r="S141">
        <v>2.1099999999999999E-3</v>
      </c>
      <c r="T141">
        <v>1.9599999999999999E-3</v>
      </c>
      <c r="U141">
        <v>1.9599999999999999E-3</v>
      </c>
      <c r="V141">
        <v>2.9399999999999999E-3</v>
      </c>
      <c r="W141">
        <v>6.62E-3</v>
      </c>
      <c r="X141">
        <v>6.62E-3</v>
      </c>
      <c r="Y141">
        <v>1.9599999999999999E-3</v>
      </c>
      <c r="Z141">
        <v>1.9599999999999999E-3</v>
      </c>
      <c r="AA141">
        <v>1.9599999999999999E-3</v>
      </c>
      <c r="AB141">
        <v>0.49713289760348578</v>
      </c>
      <c r="AC141">
        <v>5.6211750106528644</v>
      </c>
      <c r="AD141">
        <v>228.672</v>
      </c>
      <c r="AE141">
        <v>4.4999999999999998E-2</v>
      </c>
      <c r="AF141">
        <v>1344</v>
      </c>
      <c r="AG141">
        <v>4089</v>
      </c>
      <c r="AH141">
        <v>4325</v>
      </c>
      <c r="AI141">
        <v>4575</v>
      </c>
      <c r="AJ141" s="9">
        <f>(AF141-exterior_study!AF141)/exterior_study!AF141</f>
        <v>-4.6132008516678494E-2</v>
      </c>
      <c r="AK141" s="9">
        <f>(AG141-exterior_study!AG141)/exterior_study!AG141</f>
        <v>-3.7429378531073448E-2</v>
      </c>
      <c r="AL141" s="9">
        <f>(AH141-exterior_study!AH141)/exterior_study!AH141</f>
        <v>-3.5459411239964315E-2</v>
      </c>
      <c r="AM141" s="9">
        <f>(AI141-exterior_study!AI141)/exterior_study!AI141</f>
        <v>-3.3586818757921418E-2</v>
      </c>
    </row>
    <row r="142" spans="2:39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4.79E-3</v>
      </c>
      <c r="Q142">
        <v>3.98E-3</v>
      </c>
      <c r="R142">
        <v>8.1899999999999994E-3</v>
      </c>
      <c r="S142">
        <v>2.1099999999999999E-3</v>
      </c>
      <c r="T142">
        <v>1.9599999999999999E-3</v>
      </c>
      <c r="U142">
        <v>1.9599999999999999E-3</v>
      </c>
      <c r="V142">
        <v>2.9399999999999999E-3</v>
      </c>
      <c r="W142">
        <v>6.62E-3</v>
      </c>
      <c r="X142">
        <v>6.62E-3</v>
      </c>
      <c r="Y142">
        <v>1.9599999999999999E-3</v>
      </c>
      <c r="Z142">
        <v>1.9599999999999999E-3</v>
      </c>
      <c r="AA142">
        <v>1.9599999999999999E-3</v>
      </c>
      <c r="AB142">
        <v>0.49713289760348578</v>
      </c>
      <c r="AC142">
        <v>5.6211750106528644</v>
      </c>
      <c r="AD142">
        <v>228.672</v>
      </c>
      <c r="AE142">
        <v>0.05</v>
      </c>
      <c r="AF142">
        <v>1272</v>
      </c>
      <c r="AG142">
        <v>3680</v>
      </c>
      <c r="AH142">
        <v>3893</v>
      </c>
      <c r="AI142">
        <v>4118</v>
      </c>
      <c r="AJ142" s="9">
        <f>(AF142-exterior_study!AF142)/exterior_study!AF142</f>
        <v>-4.7191011235955059E-2</v>
      </c>
      <c r="AK142" s="9">
        <f>(AG142-exterior_study!AG142)/exterior_study!AG142</f>
        <v>-3.7405179178655504E-2</v>
      </c>
      <c r="AL142" s="9">
        <f>(AH142-exterior_study!AH142)/exterior_study!AH142</f>
        <v>-3.5431119920713579E-2</v>
      </c>
      <c r="AM142" s="9">
        <f>(AI142-exterior_study!AI142)/exterior_study!AI142</f>
        <v>-3.3560197136822345E-2</v>
      </c>
    </row>
    <row r="143" spans="2:39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4.79E-3</v>
      </c>
      <c r="Q143">
        <v>3.98E-3</v>
      </c>
      <c r="R143">
        <v>8.1899999999999994E-3</v>
      </c>
      <c r="S143">
        <v>2.1099999999999999E-3</v>
      </c>
      <c r="T143">
        <v>1.9599999999999999E-3</v>
      </c>
      <c r="U143">
        <v>1.9599999999999999E-3</v>
      </c>
      <c r="V143">
        <v>2.9399999999999999E-3</v>
      </c>
      <c r="W143">
        <v>6.62E-3</v>
      </c>
      <c r="X143">
        <v>6.62E-3</v>
      </c>
      <c r="Y143">
        <v>1.9599999999999999E-3</v>
      </c>
      <c r="Z143">
        <v>1.9599999999999999E-3</v>
      </c>
      <c r="AA143">
        <v>1.9599999999999999E-3</v>
      </c>
      <c r="AB143">
        <v>0.49713289760348578</v>
      </c>
      <c r="AC143">
        <v>5.6211750106528644</v>
      </c>
      <c r="AD143">
        <v>228.672</v>
      </c>
      <c r="AE143">
        <v>5.5E-2</v>
      </c>
      <c r="AF143">
        <v>1205</v>
      </c>
      <c r="AG143">
        <v>3346</v>
      </c>
      <c r="AH143">
        <v>3539</v>
      </c>
      <c r="AI143">
        <v>3744</v>
      </c>
      <c r="AJ143" s="9">
        <f>(AF143-exterior_study!AF143)/exterior_study!AF143</f>
        <v>-4.8934490923441203E-2</v>
      </c>
      <c r="AK143" s="9">
        <f>(AG143-exterior_study!AG143)/exterior_study!AG143</f>
        <v>-3.7399309551208286E-2</v>
      </c>
      <c r="AL143" s="9">
        <f>(AH143-exterior_study!AH143)/exterior_study!AH143</f>
        <v>-3.5431997819569364E-2</v>
      </c>
      <c r="AM143" s="9">
        <f>(AI143-exterior_study!AI143)/exterior_study!AI143</f>
        <v>-3.3307513555383424E-2</v>
      </c>
    </row>
    <row r="144" spans="2:39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4.79E-3</v>
      </c>
      <c r="Q144">
        <v>3.98E-3</v>
      </c>
      <c r="R144">
        <v>8.1899999999999994E-3</v>
      </c>
      <c r="S144">
        <v>2.1099999999999999E-3</v>
      </c>
      <c r="T144">
        <v>1.9599999999999999E-3</v>
      </c>
      <c r="U144">
        <v>1.9599999999999999E-3</v>
      </c>
      <c r="V144">
        <v>2.9399999999999999E-3</v>
      </c>
      <c r="W144">
        <v>6.62E-3</v>
      </c>
      <c r="X144">
        <v>6.62E-3</v>
      </c>
      <c r="Y144">
        <v>1.9599999999999999E-3</v>
      </c>
      <c r="Z144">
        <v>1.9599999999999999E-3</v>
      </c>
      <c r="AA144">
        <v>1.9599999999999999E-3</v>
      </c>
      <c r="AB144">
        <v>0.49713289760348578</v>
      </c>
      <c r="AC144">
        <v>5.6211750106528644</v>
      </c>
      <c r="AD144">
        <v>228.672</v>
      </c>
      <c r="AE144">
        <v>0.06</v>
      </c>
      <c r="AF144">
        <v>1144</v>
      </c>
      <c r="AG144">
        <v>3067</v>
      </c>
      <c r="AH144">
        <v>3244</v>
      </c>
      <c r="AI144">
        <v>3432</v>
      </c>
      <c r="AJ144" s="9">
        <f>(AF144-exterior_study!AF144)/exterior_study!AF144</f>
        <v>-4.9833887043189369E-2</v>
      </c>
      <c r="AK144" s="9">
        <f>(AG144-exterior_study!AG144)/exterior_study!AG144</f>
        <v>-3.7350910232266166E-2</v>
      </c>
      <c r="AL144" s="9">
        <f>(AH144-exterior_study!AH144)/exterior_study!AH144</f>
        <v>-3.5385072851620576E-2</v>
      </c>
      <c r="AM144" s="9">
        <f>(AI144-exterior_study!AI144)/exterior_study!AI144</f>
        <v>-3.3511686848774994E-2</v>
      </c>
    </row>
    <row r="145" spans="2:39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4.79E-3</v>
      </c>
      <c r="Q145">
        <v>3.98E-3</v>
      </c>
      <c r="R145">
        <v>8.1899999999999994E-3</v>
      </c>
      <c r="S145">
        <v>2.1099999999999999E-3</v>
      </c>
      <c r="T145">
        <v>1.9599999999999999E-3</v>
      </c>
      <c r="U145">
        <v>1.9599999999999999E-3</v>
      </c>
      <c r="V145">
        <v>2.9399999999999999E-3</v>
      </c>
      <c r="W145">
        <v>6.62E-3</v>
      </c>
      <c r="X145">
        <v>6.62E-3</v>
      </c>
      <c r="Y145">
        <v>1.9599999999999999E-3</v>
      </c>
      <c r="Z145">
        <v>1.9599999999999999E-3</v>
      </c>
      <c r="AA145">
        <v>1.9599999999999999E-3</v>
      </c>
      <c r="AB145">
        <v>0.49713289760348578</v>
      </c>
      <c r="AC145">
        <v>5.6211750106528644</v>
      </c>
      <c r="AD145">
        <v>228.672</v>
      </c>
      <c r="AE145">
        <v>6.5000000000000002E-2</v>
      </c>
      <c r="AF145">
        <v>1087</v>
      </c>
      <c r="AG145">
        <v>2831</v>
      </c>
      <c r="AH145">
        <v>2994</v>
      </c>
      <c r="AI145">
        <v>3168</v>
      </c>
      <c r="AJ145" s="9">
        <f>(AF145-exterior_study!AF145)/exterior_study!AF145</f>
        <v>-5.1483420593368238E-2</v>
      </c>
      <c r="AK145" s="9">
        <f>(AG145-exterior_study!AG145)/exterior_study!AG145</f>
        <v>-3.7402244134648079E-2</v>
      </c>
      <c r="AL145" s="9">
        <f>(AH145-exterior_study!AH145)/exterior_study!AH145</f>
        <v>-3.5748792270531404E-2</v>
      </c>
      <c r="AM145" s="9">
        <f>(AI145-exterior_study!AI145)/exterior_study!AI145</f>
        <v>-3.3557046979865772E-2</v>
      </c>
    </row>
    <row r="146" spans="2:39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4.79E-3</v>
      </c>
      <c r="Q146">
        <v>3.98E-3</v>
      </c>
      <c r="R146">
        <v>8.1899999999999994E-3</v>
      </c>
      <c r="S146">
        <v>2.1099999999999999E-3</v>
      </c>
      <c r="T146">
        <v>1.9599999999999999E-3</v>
      </c>
      <c r="U146">
        <v>1.9599999999999999E-3</v>
      </c>
      <c r="V146">
        <v>2.9399999999999999E-3</v>
      </c>
      <c r="W146">
        <v>6.62E-3</v>
      </c>
      <c r="X146">
        <v>6.62E-3</v>
      </c>
      <c r="Y146">
        <v>1.9599999999999999E-3</v>
      </c>
      <c r="Z146">
        <v>1.9599999999999999E-3</v>
      </c>
      <c r="AA146">
        <v>1.9599999999999999E-3</v>
      </c>
      <c r="AB146">
        <v>0.49713289760348578</v>
      </c>
      <c r="AC146">
        <v>5.6211750106528644</v>
      </c>
      <c r="AD146">
        <v>228.672</v>
      </c>
      <c r="AE146">
        <v>7.0000000000000007E-2</v>
      </c>
      <c r="AF146">
        <v>1035</v>
      </c>
      <c r="AG146">
        <v>2629</v>
      </c>
      <c r="AH146">
        <v>2781</v>
      </c>
      <c r="AI146">
        <v>2941</v>
      </c>
      <c r="AJ146" s="9">
        <f>(AF146-exterior_study!AF146)/exterior_study!AF146</f>
        <v>-5.21978021978022E-2</v>
      </c>
      <c r="AK146" s="9">
        <f>(AG146-exterior_study!AG146)/exterior_study!AG146</f>
        <v>-3.7348956426217501E-2</v>
      </c>
      <c r="AL146" s="9">
        <f>(AH146-exterior_study!AH146)/exterior_study!AH146</f>
        <v>-3.5379812695109258E-2</v>
      </c>
      <c r="AM146" s="9">
        <f>(AI146-exterior_study!AI146)/exterior_study!AI146</f>
        <v>-3.3519553072625698E-2</v>
      </c>
    </row>
    <row r="147" spans="2:39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4.7400000000000003E-3</v>
      </c>
      <c r="Q147">
        <v>3.9300000000000003E-3</v>
      </c>
      <c r="R147">
        <v>8.1200000000000005E-3</v>
      </c>
      <c r="S147">
        <v>2.0899999999999998E-3</v>
      </c>
      <c r="T147">
        <v>1.9599999999999999E-3</v>
      </c>
      <c r="U147">
        <v>1.9599999999999999E-3</v>
      </c>
      <c r="V147">
        <v>2.9399999999999999E-3</v>
      </c>
      <c r="W147">
        <v>6.5399999999999998E-3</v>
      </c>
      <c r="X147">
        <v>6.5399999999999998E-3</v>
      </c>
      <c r="Y147">
        <v>1.9599999999999999E-3</v>
      </c>
      <c r="Z147">
        <v>1.9599999999999999E-3</v>
      </c>
      <c r="AA147">
        <v>1.9599999999999999E-3</v>
      </c>
      <c r="AB147">
        <v>0.49968518518518518</v>
      </c>
      <c r="AC147">
        <v>6.2288057282052467</v>
      </c>
      <c r="AD147">
        <v>228.672</v>
      </c>
      <c r="AE147">
        <v>0.03</v>
      </c>
      <c r="AF147">
        <v>1418</v>
      </c>
      <c r="AG147">
        <v>5248</v>
      </c>
      <c r="AH147">
        <v>5833</v>
      </c>
      <c r="AI147">
        <v>6208</v>
      </c>
      <c r="AJ147" s="9">
        <f>(AF147-exterior_study!AF147)/exterior_study!AF147</f>
        <v>-4.1891891891891894E-2</v>
      </c>
      <c r="AK147" s="9">
        <f>(AG147-exterior_study!AG147)/exterior_study!AG147</f>
        <v>-7.8489903424056193E-2</v>
      </c>
      <c r="AL147" s="9">
        <f>(AH147-exterior_study!AH147)/exterior_study!AH147</f>
        <v>-3.7140970617365467E-2</v>
      </c>
      <c r="AM147" s="9">
        <f>(AI147-exterior_study!AI147)/exterior_study!AI147</f>
        <v>-3.4975905487330948E-2</v>
      </c>
    </row>
    <row r="148" spans="2:39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4.7400000000000003E-3</v>
      </c>
      <c r="Q148">
        <v>3.9300000000000003E-3</v>
      </c>
      <c r="R148">
        <v>8.1200000000000005E-3</v>
      </c>
      <c r="S148">
        <v>2.0899999999999998E-3</v>
      </c>
      <c r="T148">
        <v>1.9599999999999999E-3</v>
      </c>
      <c r="U148">
        <v>1.9599999999999999E-3</v>
      </c>
      <c r="V148">
        <v>2.9399999999999999E-3</v>
      </c>
      <c r="W148">
        <v>6.5399999999999998E-3</v>
      </c>
      <c r="X148">
        <v>6.5399999999999998E-3</v>
      </c>
      <c r="Y148">
        <v>1.9599999999999999E-3</v>
      </c>
      <c r="Z148">
        <v>1.9599999999999999E-3</v>
      </c>
      <c r="AA148">
        <v>1.9599999999999999E-3</v>
      </c>
      <c r="AB148">
        <v>0.49968518518518518</v>
      </c>
      <c r="AC148">
        <v>6.2288057282052467</v>
      </c>
      <c r="AD148">
        <v>228.672</v>
      </c>
      <c r="AE148">
        <v>3.5000000000000003E-2</v>
      </c>
      <c r="AF148">
        <v>1329</v>
      </c>
      <c r="AG148">
        <v>4513</v>
      </c>
      <c r="AH148">
        <v>5000</v>
      </c>
      <c r="AI148">
        <v>5321</v>
      </c>
      <c r="AJ148" s="9">
        <f>(AF148-exterior_study!AF148)/exterior_study!AF148</f>
        <v>-4.3196544276457881E-2</v>
      </c>
      <c r="AK148" s="9">
        <f>(AG148-exterior_study!AG148)/exterior_study!AG148</f>
        <v>-7.5394386396230278E-2</v>
      </c>
      <c r="AL148" s="9">
        <f>(AH148-exterior_study!AH148)/exterior_study!AH148</f>
        <v>-3.6979969183359017E-2</v>
      </c>
      <c r="AM148" s="9">
        <f>(AI148-exterior_study!AI148)/exterior_study!AI148</f>
        <v>-3.5001813565469712E-2</v>
      </c>
    </row>
    <row r="149" spans="2:39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4.7400000000000003E-3</v>
      </c>
      <c r="Q149">
        <v>3.9300000000000003E-3</v>
      </c>
      <c r="R149">
        <v>8.1200000000000005E-3</v>
      </c>
      <c r="S149">
        <v>2.0899999999999998E-3</v>
      </c>
      <c r="T149">
        <v>1.9599999999999999E-3</v>
      </c>
      <c r="U149">
        <v>1.9599999999999999E-3</v>
      </c>
      <c r="V149">
        <v>2.9399999999999999E-3</v>
      </c>
      <c r="W149">
        <v>6.5399999999999998E-3</v>
      </c>
      <c r="X149">
        <v>6.5399999999999998E-3</v>
      </c>
      <c r="Y149">
        <v>1.9599999999999999E-3</v>
      </c>
      <c r="Z149">
        <v>1.9599999999999999E-3</v>
      </c>
      <c r="AA149">
        <v>1.9599999999999999E-3</v>
      </c>
      <c r="AB149">
        <v>0.49968518518518518</v>
      </c>
      <c r="AC149">
        <v>6.2288057282052467</v>
      </c>
      <c r="AD149">
        <v>228.672</v>
      </c>
      <c r="AE149">
        <v>0.04</v>
      </c>
      <c r="AF149">
        <v>1247</v>
      </c>
      <c r="AG149">
        <v>3960</v>
      </c>
      <c r="AH149">
        <v>4375</v>
      </c>
      <c r="AI149">
        <v>4656</v>
      </c>
      <c r="AJ149" s="9">
        <f>(AF149-exterior_study!AF149)/exterior_study!AF149</f>
        <v>-4.5176110260336903E-2</v>
      </c>
      <c r="AK149" s="9">
        <f>(AG149-exterior_study!AG149)/exterior_study!AG149</f>
        <v>-7.3033707865168537E-2</v>
      </c>
      <c r="AL149" s="9">
        <f>(AH149-exterior_study!AH149)/exterior_study!AH149</f>
        <v>-3.6979969183359017E-2</v>
      </c>
      <c r="AM149" s="9">
        <f>(AI149-exterior_study!AI149)/exterior_study!AI149</f>
        <v>-3.5025906735751296E-2</v>
      </c>
    </row>
    <row r="150" spans="2:39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4.7400000000000003E-3</v>
      </c>
      <c r="Q150">
        <v>3.9300000000000003E-3</v>
      </c>
      <c r="R150">
        <v>8.1200000000000005E-3</v>
      </c>
      <c r="S150">
        <v>2.0899999999999998E-3</v>
      </c>
      <c r="T150">
        <v>1.9599999999999999E-3</v>
      </c>
      <c r="U150">
        <v>1.9599999999999999E-3</v>
      </c>
      <c r="V150">
        <v>2.9399999999999999E-3</v>
      </c>
      <c r="W150">
        <v>6.5399999999999998E-3</v>
      </c>
      <c r="X150">
        <v>6.5399999999999998E-3</v>
      </c>
      <c r="Y150">
        <v>1.9599999999999999E-3</v>
      </c>
      <c r="Z150">
        <v>1.9599999999999999E-3</v>
      </c>
      <c r="AA150">
        <v>1.9599999999999999E-3</v>
      </c>
      <c r="AB150">
        <v>0.49968518518518518</v>
      </c>
      <c r="AC150">
        <v>6.2288057282052467</v>
      </c>
      <c r="AD150">
        <v>228.672</v>
      </c>
      <c r="AE150">
        <v>4.4999999999999998E-2</v>
      </c>
      <c r="AF150">
        <v>1173</v>
      </c>
      <c r="AG150">
        <v>3529</v>
      </c>
      <c r="AH150">
        <v>3889</v>
      </c>
      <c r="AI150">
        <v>4139</v>
      </c>
      <c r="AJ150" s="9">
        <f>(AF150-exterior_study!AF150)/exterior_study!AF150</f>
        <v>-4.6341463414634146E-2</v>
      </c>
      <c r="AK150" s="9">
        <f>(AG150-exterior_study!AG150)/exterior_study!AG150</f>
        <v>-7.0826750921537646E-2</v>
      </c>
      <c r="AL150" s="9">
        <f>(AH150-exterior_study!AH150)/exterior_study!AH150</f>
        <v>-3.6899455175829619E-2</v>
      </c>
      <c r="AM150" s="9">
        <f>(AI150-exterior_study!AI150)/exterior_study!AI150</f>
        <v>-3.4973187223128935E-2</v>
      </c>
    </row>
    <row r="151" spans="2:39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4.7400000000000003E-3</v>
      </c>
      <c r="Q151">
        <v>3.9300000000000003E-3</v>
      </c>
      <c r="R151">
        <v>8.1200000000000005E-3</v>
      </c>
      <c r="S151">
        <v>2.0899999999999998E-3</v>
      </c>
      <c r="T151">
        <v>1.9599999999999999E-3</v>
      </c>
      <c r="U151">
        <v>1.9599999999999999E-3</v>
      </c>
      <c r="V151">
        <v>2.9399999999999999E-3</v>
      </c>
      <c r="W151">
        <v>6.5399999999999998E-3</v>
      </c>
      <c r="X151">
        <v>6.5399999999999998E-3</v>
      </c>
      <c r="Y151">
        <v>1.9599999999999999E-3</v>
      </c>
      <c r="Z151">
        <v>1.9599999999999999E-3</v>
      </c>
      <c r="AA151">
        <v>1.9599999999999999E-3</v>
      </c>
      <c r="AB151">
        <v>0.49968518518518518</v>
      </c>
      <c r="AC151">
        <v>6.2288057282052467</v>
      </c>
      <c r="AD151">
        <v>228.672</v>
      </c>
      <c r="AE151">
        <v>0.05</v>
      </c>
      <c r="AF151">
        <v>1105</v>
      </c>
      <c r="AG151">
        <v>3182</v>
      </c>
      <c r="AH151">
        <v>3500</v>
      </c>
      <c r="AI151">
        <v>3725</v>
      </c>
      <c r="AJ151" s="9">
        <f>(AF151-exterior_study!AF151)/exterior_study!AF151</f>
        <v>-4.8234280792420328E-2</v>
      </c>
      <c r="AK151" s="9">
        <f>(AG151-exterior_study!AG151)/exterior_study!AG151</f>
        <v>-6.904622586307782E-2</v>
      </c>
      <c r="AL151" s="9">
        <f>(AH151-exterior_study!AH151)/exterior_study!AH151</f>
        <v>-3.7138927097661624E-2</v>
      </c>
      <c r="AM151" s="9">
        <f>(AI151-exterior_study!AI151)/exterior_study!AI151</f>
        <v>-3.4974093264248704E-2</v>
      </c>
    </row>
    <row r="152" spans="2:39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4.7400000000000003E-3</v>
      </c>
      <c r="Q152">
        <v>3.9300000000000003E-3</v>
      </c>
      <c r="R152">
        <v>8.1200000000000005E-3</v>
      </c>
      <c r="S152">
        <v>2.0899999999999998E-3</v>
      </c>
      <c r="T152">
        <v>1.9599999999999999E-3</v>
      </c>
      <c r="U152">
        <v>1.9599999999999999E-3</v>
      </c>
      <c r="V152">
        <v>2.9399999999999999E-3</v>
      </c>
      <c r="W152">
        <v>6.5399999999999998E-3</v>
      </c>
      <c r="X152">
        <v>6.5399999999999998E-3</v>
      </c>
      <c r="Y152">
        <v>1.9599999999999999E-3</v>
      </c>
      <c r="Z152">
        <v>1.9599999999999999E-3</v>
      </c>
      <c r="AA152">
        <v>1.9599999999999999E-3</v>
      </c>
      <c r="AB152">
        <v>0.49968518518518518</v>
      </c>
      <c r="AC152">
        <v>6.2288057282052467</v>
      </c>
      <c r="AD152">
        <v>228.672</v>
      </c>
      <c r="AE152">
        <v>5.5E-2</v>
      </c>
      <c r="AF152">
        <v>1043</v>
      </c>
      <c r="AG152">
        <v>2898</v>
      </c>
      <c r="AH152">
        <v>3182</v>
      </c>
      <c r="AI152">
        <v>3386</v>
      </c>
      <c r="AJ152" s="9">
        <f>(AF152-exterior_study!AF152)/exterior_study!AF152</f>
        <v>-4.9225159525979945E-2</v>
      </c>
      <c r="AK152" s="9">
        <f>(AG152-exterior_study!AG152)/exterior_study!AG152</f>
        <v>-6.7267460572899909E-2</v>
      </c>
      <c r="AL152" s="9">
        <f>(AH152-exterior_study!AH152)/exterior_study!AH152</f>
        <v>-3.6924939467312345E-2</v>
      </c>
      <c r="AM152" s="9">
        <f>(AI152-exterior_study!AI152)/exterior_study!AI152</f>
        <v>-3.5052721573097752E-2</v>
      </c>
    </row>
    <row r="153" spans="2:39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4.7400000000000003E-3</v>
      </c>
      <c r="Q153">
        <v>3.9300000000000003E-3</v>
      </c>
      <c r="R153">
        <v>8.1200000000000005E-3</v>
      </c>
      <c r="S153">
        <v>2.0899999999999998E-3</v>
      </c>
      <c r="T153">
        <v>1.9599999999999999E-3</v>
      </c>
      <c r="U153">
        <v>1.9599999999999999E-3</v>
      </c>
      <c r="V153">
        <v>2.9399999999999999E-3</v>
      </c>
      <c r="W153">
        <v>6.5399999999999998E-3</v>
      </c>
      <c r="X153">
        <v>6.5399999999999998E-3</v>
      </c>
      <c r="Y153">
        <v>1.9599999999999999E-3</v>
      </c>
      <c r="Z153">
        <v>1.9599999999999999E-3</v>
      </c>
      <c r="AA153">
        <v>1.9599999999999999E-3</v>
      </c>
      <c r="AB153">
        <v>0.49968518518518518</v>
      </c>
      <c r="AC153">
        <v>6.2288057282052467</v>
      </c>
      <c r="AD153">
        <v>228.672</v>
      </c>
      <c r="AE153">
        <v>0.06</v>
      </c>
      <c r="AF153">
        <v>986</v>
      </c>
      <c r="AG153">
        <v>2660</v>
      </c>
      <c r="AH153">
        <v>2917</v>
      </c>
      <c r="AI153">
        <v>3104</v>
      </c>
      <c r="AJ153" s="9">
        <f>(AF153-exterior_study!AF153)/exterior_study!AF153</f>
        <v>-5.1010587102983639E-2</v>
      </c>
      <c r="AK153" s="9">
        <f>(AG153-exterior_study!AG153)/exterior_study!AG153</f>
        <v>-6.6011235955056174E-2</v>
      </c>
      <c r="AL153" s="9">
        <f>(AH153-exterior_study!AH153)/exterior_study!AH153</f>
        <v>-3.6975899636843841E-2</v>
      </c>
      <c r="AM153" s="9">
        <f>(AI153-exterior_study!AI153)/exterior_study!AI153</f>
        <v>-3.482587064676617E-2</v>
      </c>
    </row>
    <row r="154" spans="2:39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4.7400000000000003E-3</v>
      </c>
      <c r="Q154">
        <v>3.9300000000000003E-3</v>
      </c>
      <c r="R154">
        <v>8.1200000000000005E-3</v>
      </c>
      <c r="S154">
        <v>2.0899999999999998E-3</v>
      </c>
      <c r="T154">
        <v>1.9599999999999999E-3</v>
      </c>
      <c r="U154">
        <v>1.9599999999999999E-3</v>
      </c>
      <c r="V154">
        <v>2.9399999999999999E-3</v>
      </c>
      <c r="W154">
        <v>6.5399999999999998E-3</v>
      </c>
      <c r="X154">
        <v>6.5399999999999998E-3</v>
      </c>
      <c r="Y154">
        <v>1.9599999999999999E-3</v>
      </c>
      <c r="Z154">
        <v>1.9599999999999999E-3</v>
      </c>
      <c r="AA154">
        <v>1.9599999999999999E-3</v>
      </c>
      <c r="AB154">
        <v>0.49968518518518518</v>
      </c>
      <c r="AC154">
        <v>6.2288057282052467</v>
      </c>
      <c r="AD154">
        <v>228.672</v>
      </c>
      <c r="AE154">
        <v>6.5000000000000002E-2</v>
      </c>
      <c r="AF154">
        <v>934</v>
      </c>
      <c r="AG154">
        <v>2460</v>
      </c>
      <c r="AH154">
        <v>2692</v>
      </c>
      <c r="AI154">
        <v>2865</v>
      </c>
      <c r="AJ154" s="9">
        <f>(AF154-exterior_study!AF154)/exterior_study!AF154</f>
        <v>-5.1776649746192893E-2</v>
      </c>
      <c r="AK154" s="9">
        <f>(AG154-exterior_study!AG154)/exterior_study!AG154</f>
        <v>-6.4638783269961975E-2</v>
      </c>
      <c r="AL154" s="9">
        <f>(AH154-exterior_study!AH154)/exterior_study!AH154</f>
        <v>-3.7195994277539342E-2</v>
      </c>
      <c r="AM154" s="9">
        <f>(AI154-exterior_study!AI154)/exterior_study!AI154</f>
        <v>-3.5028629168070056E-2</v>
      </c>
    </row>
    <row r="155" spans="2:39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4.7400000000000003E-3</v>
      </c>
      <c r="Q155">
        <v>3.9300000000000003E-3</v>
      </c>
      <c r="R155">
        <v>8.1200000000000005E-3</v>
      </c>
      <c r="S155">
        <v>2.0899999999999998E-3</v>
      </c>
      <c r="T155">
        <v>1.9599999999999999E-3</v>
      </c>
      <c r="U155">
        <v>1.9599999999999999E-3</v>
      </c>
      <c r="V155">
        <v>2.9399999999999999E-3</v>
      </c>
      <c r="W155">
        <v>6.5399999999999998E-3</v>
      </c>
      <c r="X155">
        <v>6.5399999999999998E-3</v>
      </c>
      <c r="Y155">
        <v>1.9599999999999999E-3</v>
      </c>
      <c r="Z155">
        <v>1.9599999999999999E-3</v>
      </c>
      <c r="AA155">
        <v>1.9599999999999999E-3</v>
      </c>
      <c r="AB155">
        <v>0.49968518518518518</v>
      </c>
      <c r="AC155">
        <v>6.2288057282052467</v>
      </c>
      <c r="AD155">
        <v>228.672</v>
      </c>
      <c r="AE155">
        <v>7.0000000000000007E-2</v>
      </c>
      <c r="AF155">
        <v>886</v>
      </c>
      <c r="AG155">
        <v>2286</v>
      </c>
      <c r="AH155">
        <v>2500</v>
      </c>
      <c r="AI155">
        <v>2661</v>
      </c>
      <c r="AJ155" s="9">
        <f>(AF155-exterior_study!AF155)/exterior_study!AF155</f>
        <v>-5.3418803418803416E-2</v>
      </c>
      <c r="AK155" s="9">
        <f>(AG155-exterior_study!AG155)/exterior_study!AG155</f>
        <v>-6.3882063882063883E-2</v>
      </c>
      <c r="AL155" s="9">
        <f>(AH155-exterior_study!AH155)/exterior_study!AH155</f>
        <v>-3.6979969183359017E-2</v>
      </c>
      <c r="AM155" s="9">
        <f>(AI155-exterior_study!AI155)/exterior_study!AI155</f>
        <v>-3.4820457018498369E-2</v>
      </c>
    </row>
    <row r="156" spans="2:39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4.6899999999999997E-3</v>
      </c>
      <c r="Q156">
        <v>3.8999999999999998E-3</v>
      </c>
      <c r="R156">
        <v>8.0199999999999994E-3</v>
      </c>
      <c r="S156">
        <v>2.0699999999999998E-3</v>
      </c>
      <c r="T156">
        <v>1.9599999999999999E-3</v>
      </c>
      <c r="U156">
        <v>1.9599999999999999E-3</v>
      </c>
      <c r="V156">
        <v>2.9399999999999999E-3</v>
      </c>
      <c r="W156">
        <v>6.4599999999999996E-3</v>
      </c>
      <c r="X156">
        <v>6.4599999999999996E-3</v>
      </c>
      <c r="Y156">
        <v>1.9599999999999999E-3</v>
      </c>
      <c r="Z156">
        <v>1.9599999999999999E-3</v>
      </c>
      <c r="AA156">
        <v>1.9599999999999999E-3</v>
      </c>
      <c r="AB156">
        <v>0.50270479302832249</v>
      </c>
      <c r="AC156">
        <v>6.2475977812880927</v>
      </c>
      <c r="AD156">
        <v>228.672</v>
      </c>
      <c r="AE156">
        <v>0.03</v>
      </c>
      <c r="AF156">
        <v>1413</v>
      </c>
      <c r="AG156">
        <v>5207</v>
      </c>
      <c r="AH156">
        <v>5813</v>
      </c>
      <c r="AI156">
        <v>6188</v>
      </c>
      <c r="AJ156" s="9">
        <f>(AF156-exterior_study!AF156)/exterior_study!AF156</f>
        <v>-4.1383989145183174E-2</v>
      </c>
      <c r="AK156" s="9">
        <f>(AG156-exterior_study!AG156)/exterior_study!AG156</f>
        <v>-7.9059073222497347E-2</v>
      </c>
      <c r="AL156" s="9">
        <f>(AH156-exterior_study!AH156)/exterior_study!AH156</f>
        <v>-3.7104522113632597E-2</v>
      </c>
      <c r="AM156" s="9">
        <f>(AI156-exterior_study!AI156)/exterior_study!AI156</f>
        <v>-3.4934497816593885E-2</v>
      </c>
    </row>
    <row r="157" spans="2:39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4.6899999999999997E-3</v>
      </c>
      <c r="Q157">
        <v>3.8999999999999998E-3</v>
      </c>
      <c r="R157">
        <v>8.0199999999999994E-3</v>
      </c>
      <c r="S157">
        <v>2.0699999999999998E-3</v>
      </c>
      <c r="T157">
        <v>1.9599999999999999E-3</v>
      </c>
      <c r="U157">
        <v>1.9599999999999999E-3</v>
      </c>
      <c r="V157">
        <v>2.9399999999999999E-3</v>
      </c>
      <c r="W157">
        <v>6.4599999999999996E-3</v>
      </c>
      <c r="X157">
        <v>6.4599999999999996E-3</v>
      </c>
      <c r="Y157">
        <v>1.9599999999999999E-3</v>
      </c>
      <c r="Z157">
        <v>1.9599999999999999E-3</v>
      </c>
      <c r="AA157">
        <v>1.9599999999999999E-3</v>
      </c>
      <c r="AB157">
        <v>0.50270479302832249</v>
      </c>
      <c r="AC157">
        <v>6.2475977812880927</v>
      </c>
      <c r="AD157">
        <v>228.672</v>
      </c>
      <c r="AE157">
        <v>3.5000000000000003E-2</v>
      </c>
      <c r="AF157">
        <v>1323</v>
      </c>
      <c r="AG157">
        <v>4479</v>
      </c>
      <c r="AH157">
        <v>4983</v>
      </c>
      <c r="AI157">
        <v>5304</v>
      </c>
      <c r="AJ157" s="9">
        <f>(AF157-exterior_study!AF157)/exterior_study!AF157</f>
        <v>-4.4075144508670519E-2</v>
      </c>
      <c r="AK157" s="9">
        <f>(AG157-exterior_study!AG157)/exterior_study!AG157</f>
        <v>-7.6113861386138612E-2</v>
      </c>
      <c r="AL157" s="9">
        <f>(AH157-exterior_study!AH157)/exterior_study!AH157</f>
        <v>-3.6915345960572089E-2</v>
      </c>
      <c r="AM157" s="9">
        <f>(AI157-exterior_study!AI157)/exterior_study!AI157</f>
        <v>-3.4934497816593885E-2</v>
      </c>
    </row>
    <row r="158" spans="2:39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4.6899999999999997E-3</v>
      </c>
      <c r="Q158">
        <v>3.8999999999999998E-3</v>
      </c>
      <c r="R158">
        <v>8.0199999999999994E-3</v>
      </c>
      <c r="S158">
        <v>2.0699999999999998E-3</v>
      </c>
      <c r="T158">
        <v>1.9599999999999999E-3</v>
      </c>
      <c r="U158">
        <v>1.9599999999999999E-3</v>
      </c>
      <c r="V158">
        <v>2.9399999999999999E-3</v>
      </c>
      <c r="W158">
        <v>6.4599999999999996E-3</v>
      </c>
      <c r="X158">
        <v>6.4599999999999996E-3</v>
      </c>
      <c r="Y158">
        <v>1.9599999999999999E-3</v>
      </c>
      <c r="Z158">
        <v>1.9599999999999999E-3</v>
      </c>
      <c r="AA158">
        <v>1.9599999999999999E-3</v>
      </c>
      <c r="AB158">
        <v>0.50270479302832249</v>
      </c>
      <c r="AC158">
        <v>6.2475977812880927</v>
      </c>
      <c r="AD158">
        <v>228.672</v>
      </c>
      <c r="AE158">
        <v>0.04</v>
      </c>
      <c r="AF158">
        <v>1242</v>
      </c>
      <c r="AG158">
        <v>3932</v>
      </c>
      <c r="AH158">
        <v>4360</v>
      </c>
      <c r="AI158">
        <v>4641</v>
      </c>
      <c r="AJ158" s="9">
        <f>(AF158-exterior_study!AF158)/exterior_study!AF158</f>
        <v>-4.5349730976172176E-2</v>
      </c>
      <c r="AK158" s="9">
        <f>(AG158-exterior_study!AG158)/exterior_study!AG158</f>
        <v>-7.3297195380626914E-2</v>
      </c>
      <c r="AL158" s="9">
        <f>(AH158-exterior_study!AH158)/exterior_study!AH158</f>
        <v>-3.7102473498233215E-2</v>
      </c>
      <c r="AM158" s="9">
        <f>(AI158-exterior_study!AI158)/exterior_study!AI158</f>
        <v>-3.4934497816593885E-2</v>
      </c>
    </row>
    <row r="159" spans="2:39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4.6899999999999997E-3</v>
      </c>
      <c r="Q159">
        <v>3.8999999999999998E-3</v>
      </c>
      <c r="R159">
        <v>8.0199999999999994E-3</v>
      </c>
      <c r="S159">
        <v>2.0699999999999998E-3</v>
      </c>
      <c r="T159">
        <v>1.9599999999999999E-3</v>
      </c>
      <c r="U159">
        <v>1.9599999999999999E-3</v>
      </c>
      <c r="V159">
        <v>2.9399999999999999E-3</v>
      </c>
      <c r="W159">
        <v>6.4599999999999996E-3</v>
      </c>
      <c r="X159">
        <v>6.4599999999999996E-3</v>
      </c>
      <c r="Y159">
        <v>1.9599999999999999E-3</v>
      </c>
      <c r="Z159">
        <v>1.9599999999999999E-3</v>
      </c>
      <c r="AA159">
        <v>1.9599999999999999E-3</v>
      </c>
      <c r="AB159">
        <v>0.50270479302832249</v>
      </c>
      <c r="AC159">
        <v>6.2475977812880927</v>
      </c>
      <c r="AD159">
        <v>228.672</v>
      </c>
      <c r="AE159">
        <v>4.4999999999999998E-2</v>
      </c>
      <c r="AF159">
        <v>1168</v>
      </c>
      <c r="AG159">
        <v>3504</v>
      </c>
      <c r="AH159">
        <v>3876</v>
      </c>
      <c r="AI159">
        <v>4125</v>
      </c>
      <c r="AJ159" s="9">
        <f>(AF159-exterior_study!AF159)/exterior_study!AF159</f>
        <v>-4.6530612244897962E-2</v>
      </c>
      <c r="AK159" s="9">
        <f>(AG159-exterior_study!AG159)/exterior_study!AG159</f>
        <v>-7.1296050887887624E-2</v>
      </c>
      <c r="AL159" s="9">
        <f>(AH159-exterior_study!AH159)/exterior_study!AH159</f>
        <v>-3.6779324055666002E-2</v>
      </c>
      <c r="AM159" s="9">
        <f>(AI159-exterior_study!AI159)/exterior_study!AI159</f>
        <v>-3.5087719298245612E-2</v>
      </c>
    </row>
    <row r="160" spans="2:39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4.6899999999999997E-3</v>
      </c>
      <c r="Q160">
        <v>3.8999999999999998E-3</v>
      </c>
      <c r="R160">
        <v>8.0199999999999994E-3</v>
      </c>
      <c r="S160">
        <v>2.0699999999999998E-3</v>
      </c>
      <c r="T160">
        <v>1.9599999999999999E-3</v>
      </c>
      <c r="U160">
        <v>1.9599999999999999E-3</v>
      </c>
      <c r="V160">
        <v>2.9399999999999999E-3</v>
      </c>
      <c r="W160">
        <v>6.4599999999999996E-3</v>
      </c>
      <c r="X160">
        <v>6.4599999999999996E-3</v>
      </c>
      <c r="Y160">
        <v>1.9599999999999999E-3</v>
      </c>
      <c r="Z160">
        <v>1.9599999999999999E-3</v>
      </c>
      <c r="AA160">
        <v>1.9599999999999999E-3</v>
      </c>
      <c r="AB160">
        <v>0.50270479302832249</v>
      </c>
      <c r="AC160">
        <v>6.2475977812880927</v>
      </c>
      <c r="AD160">
        <v>228.672</v>
      </c>
      <c r="AE160">
        <v>0.05</v>
      </c>
      <c r="AF160">
        <v>1100</v>
      </c>
      <c r="AG160">
        <v>3161</v>
      </c>
      <c r="AH160">
        <v>3488</v>
      </c>
      <c r="AI160">
        <v>3713</v>
      </c>
      <c r="AJ160" s="9">
        <f>(AF160-exterior_study!AF160)/exterior_study!AF160</f>
        <v>-4.8442906574394463E-2</v>
      </c>
      <c r="AK160" s="9">
        <f>(AG160-exterior_study!AG160)/exterior_study!AG160</f>
        <v>-6.9473064468648801E-2</v>
      </c>
      <c r="AL160" s="9">
        <f>(AH160-exterior_study!AH160)/exterior_study!AH160</f>
        <v>-3.6996134732192161E-2</v>
      </c>
      <c r="AM160" s="9">
        <f>(AI160-exterior_study!AI160)/exterior_study!AI160</f>
        <v>-3.4832336885885107E-2</v>
      </c>
    </row>
    <row r="161" spans="2:39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4.6899999999999997E-3</v>
      </c>
      <c r="Q161">
        <v>3.8999999999999998E-3</v>
      </c>
      <c r="R161">
        <v>8.0199999999999994E-3</v>
      </c>
      <c r="S161">
        <v>2.0699999999999998E-3</v>
      </c>
      <c r="T161">
        <v>1.9599999999999999E-3</v>
      </c>
      <c r="U161">
        <v>1.9599999999999999E-3</v>
      </c>
      <c r="V161">
        <v>2.9399999999999999E-3</v>
      </c>
      <c r="W161">
        <v>6.4599999999999996E-3</v>
      </c>
      <c r="X161">
        <v>6.4599999999999996E-3</v>
      </c>
      <c r="Y161">
        <v>1.9599999999999999E-3</v>
      </c>
      <c r="Z161">
        <v>1.9599999999999999E-3</v>
      </c>
      <c r="AA161">
        <v>1.9599999999999999E-3</v>
      </c>
      <c r="AB161">
        <v>0.50270479302832249</v>
      </c>
      <c r="AC161">
        <v>6.2475977812880927</v>
      </c>
      <c r="AD161">
        <v>228.672</v>
      </c>
      <c r="AE161">
        <v>5.5E-2</v>
      </c>
      <c r="AF161">
        <v>1038</v>
      </c>
      <c r="AG161">
        <v>2879</v>
      </c>
      <c r="AH161">
        <v>3171</v>
      </c>
      <c r="AI161">
        <v>3375</v>
      </c>
      <c r="AJ161" s="9">
        <f>(AF161-exterior_study!AF161)/exterior_study!AF161</f>
        <v>-4.9450549450549448E-2</v>
      </c>
      <c r="AK161" s="9">
        <f>(AG161-exterior_study!AG161)/exterior_study!AG161</f>
        <v>-6.7681347150259072E-2</v>
      </c>
      <c r="AL161" s="9">
        <f>(AH161-exterior_study!AH161)/exterior_study!AH161</f>
        <v>-3.7048284239295473E-2</v>
      </c>
      <c r="AM161" s="9">
        <f>(AI161-exterior_study!AI161)/exterior_study!AI161</f>
        <v>-3.4887046039462397E-2</v>
      </c>
    </row>
    <row r="162" spans="2:39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4.6899999999999997E-3</v>
      </c>
      <c r="Q162">
        <v>3.8999999999999998E-3</v>
      </c>
      <c r="R162">
        <v>8.0199999999999994E-3</v>
      </c>
      <c r="S162">
        <v>2.0699999999999998E-3</v>
      </c>
      <c r="T162">
        <v>1.9599999999999999E-3</v>
      </c>
      <c r="U162">
        <v>1.9599999999999999E-3</v>
      </c>
      <c r="V162">
        <v>2.9399999999999999E-3</v>
      </c>
      <c r="W162">
        <v>6.4599999999999996E-3</v>
      </c>
      <c r="X162">
        <v>6.4599999999999996E-3</v>
      </c>
      <c r="Y162">
        <v>1.9599999999999999E-3</v>
      </c>
      <c r="Z162">
        <v>1.9599999999999999E-3</v>
      </c>
      <c r="AA162">
        <v>1.9599999999999999E-3</v>
      </c>
      <c r="AB162">
        <v>0.50270479302832249</v>
      </c>
      <c r="AC162">
        <v>6.2475977812880927</v>
      </c>
      <c r="AD162">
        <v>228.672</v>
      </c>
      <c r="AE162">
        <v>0.06</v>
      </c>
      <c r="AF162">
        <v>982</v>
      </c>
      <c r="AG162">
        <v>2643</v>
      </c>
      <c r="AH162">
        <v>2907</v>
      </c>
      <c r="AI162">
        <v>3094</v>
      </c>
      <c r="AJ162" s="9">
        <f>(AF162-exterior_study!AF162)/exterior_study!AF162</f>
        <v>-5.0290135396518373E-2</v>
      </c>
      <c r="AK162" s="9">
        <f>(AG162-exterior_study!AG162)/exterior_study!AG162</f>
        <v>-6.6407629812787E-2</v>
      </c>
      <c r="AL162" s="9">
        <f>(AH162-exterior_study!AH162)/exterior_study!AH162</f>
        <v>-3.6779324055666002E-2</v>
      </c>
      <c r="AM162" s="9">
        <f>(AI162-exterior_study!AI162)/exterior_study!AI162</f>
        <v>-3.4934497816593885E-2</v>
      </c>
    </row>
    <row r="163" spans="2:39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4.6899999999999997E-3</v>
      </c>
      <c r="Q163">
        <v>3.8999999999999998E-3</v>
      </c>
      <c r="R163">
        <v>8.0199999999999994E-3</v>
      </c>
      <c r="S163">
        <v>2.0699999999999998E-3</v>
      </c>
      <c r="T163">
        <v>1.9599999999999999E-3</v>
      </c>
      <c r="U163">
        <v>1.9599999999999999E-3</v>
      </c>
      <c r="V163">
        <v>2.9399999999999999E-3</v>
      </c>
      <c r="W163">
        <v>6.4599999999999996E-3</v>
      </c>
      <c r="X163">
        <v>6.4599999999999996E-3</v>
      </c>
      <c r="Y163">
        <v>1.9599999999999999E-3</v>
      </c>
      <c r="Z163">
        <v>1.9599999999999999E-3</v>
      </c>
      <c r="AA163">
        <v>1.9599999999999999E-3</v>
      </c>
      <c r="AB163">
        <v>0.50270479302832249</v>
      </c>
      <c r="AC163">
        <v>6.2475977812880927</v>
      </c>
      <c r="AD163">
        <v>228.672</v>
      </c>
      <c r="AE163">
        <v>6.5000000000000002E-2</v>
      </c>
      <c r="AF163">
        <v>930</v>
      </c>
      <c r="AG163">
        <v>2444</v>
      </c>
      <c r="AH163">
        <v>2683</v>
      </c>
      <c r="AI163">
        <v>2856</v>
      </c>
      <c r="AJ163" s="9">
        <f>(AF163-exterior_study!AF163)/exterior_study!AF163</f>
        <v>-5.1987767584097858E-2</v>
      </c>
      <c r="AK163" s="9">
        <f>(AG163-exterior_study!AG163)/exterior_study!AG163</f>
        <v>-6.5391969407265771E-2</v>
      </c>
      <c r="AL163" s="9">
        <f>(AH163-exterior_study!AH163)/exterior_study!AH163</f>
        <v>-3.6970567121320894E-2</v>
      </c>
      <c r="AM163" s="9">
        <f>(AI163-exterior_study!AI163)/exterior_study!AI163</f>
        <v>-3.4809057113889826E-2</v>
      </c>
    </row>
    <row r="164" spans="2:39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4.6899999999999997E-3</v>
      </c>
      <c r="Q164">
        <v>3.8999999999999998E-3</v>
      </c>
      <c r="R164">
        <v>8.0199999999999994E-3</v>
      </c>
      <c r="S164">
        <v>2.0699999999999998E-3</v>
      </c>
      <c r="T164">
        <v>1.9599999999999999E-3</v>
      </c>
      <c r="U164">
        <v>1.9599999999999999E-3</v>
      </c>
      <c r="V164">
        <v>2.9399999999999999E-3</v>
      </c>
      <c r="W164">
        <v>6.4599999999999996E-3</v>
      </c>
      <c r="X164">
        <v>6.4599999999999996E-3</v>
      </c>
      <c r="Y164">
        <v>1.9599999999999999E-3</v>
      </c>
      <c r="Z164">
        <v>1.9599999999999999E-3</v>
      </c>
      <c r="AA164">
        <v>1.9599999999999999E-3</v>
      </c>
      <c r="AB164">
        <v>0.50270479302832249</v>
      </c>
      <c r="AC164">
        <v>6.2475977812880927</v>
      </c>
      <c r="AD164">
        <v>228.672</v>
      </c>
      <c r="AE164">
        <v>7.0000000000000007E-2</v>
      </c>
      <c r="AF164">
        <v>882</v>
      </c>
      <c r="AG164">
        <v>2272</v>
      </c>
      <c r="AH164">
        <v>2491</v>
      </c>
      <c r="AI164">
        <v>2652</v>
      </c>
      <c r="AJ164" s="9">
        <f>(AF164-exterior_study!AF164)/exterior_study!AF164</f>
        <v>-5.2631578947368418E-2</v>
      </c>
      <c r="AK164" s="9">
        <f>(AG164-exterior_study!AG164)/exterior_study!AG164</f>
        <v>-6.4250411861614495E-2</v>
      </c>
      <c r="AL164" s="9">
        <f>(AH164-exterior_study!AH164)/exterior_study!AH164</f>
        <v>-3.7108620023192887E-2</v>
      </c>
      <c r="AM164" s="9">
        <f>(AI164-exterior_study!AI164)/exterior_study!AI164</f>
        <v>-3.4934497816593885E-2</v>
      </c>
    </row>
    <row r="165" spans="2:39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4.64E-3</v>
      </c>
      <c r="Q165">
        <v>3.8700000000000002E-3</v>
      </c>
      <c r="R165">
        <v>7.9500000000000005E-3</v>
      </c>
      <c r="S165">
        <v>2.0500000000000002E-3</v>
      </c>
      <c r="T165">
        <v>1.9599999999999999E-3</v>
      </c>
      <c r="U165">
        <v>1.9599999999999999E-3</v>
      </c>
      <c r="V165">
        <v>2.9399999999999999E-3</v>
      </c>
      <c r="W165">
        <v>6.3899999999999998E-3</v>
      </c>
      <c r="X165">
        <v>6.3899999999999998E-3</v>
      </c>
      <c r="Y165">
        <v>1.9599999999999999E-3</v>
      </c>
      <c r="Z165">
        <v>1.9599999999999999E-3</v>
      </c>
      <c r="AA165">
        <v>1.9599999999999999E-3</v>
      </c>
      <c r="AB165">
        <v>0.50587494553376899</v>
      </c>
      <c r="AC165">
        <v>6.2672660948317684</v>
      </c>
      <c r="AD165">
        <v>228.672</v>
      </c>
      <c r="AE165">
        <v>0.03</v>
      </c>
      <c r="AF165">
        <v>1407</v>
      </c>
      <c r="AG165">
        <v>5166</v>
      </c>
      <c r="AH165">
        <v>5794</v>
      </c>
      <c r="AI165">
        <v>6168</v>
      </c>
      <c r="AJ165" s="9">
        <f>(AF165-exterior_study!AF165)/exterior_study!AF165</f>
        <v>-4.2205582028590878E-2</v>
      </c>
      <c r="AK165" s="9">
        <f>(AG165-exterior_study!AG165)/exterior_study!AG165</f>
        <v>-7.963655799037947E-2</v>
      </c>
      <c r="AL165" s="9">
        <f>(AH165-exterior_study!AH165)/exterior_study!AH165</f>
        <v>-3.6901595744680854E-2</v>
      </c>
      <c r="AM165" s="9">
        <f>(AI165-exterior_study!AI165)/exterior_study!AI165</f>
        <v>-3.4892818025348146E-2</v>
      </c>
    </row>
    <row r="166" spans="2:39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4.64E-3</v>
      </c>
      <c r="Q166">
        <v>3.8700000000000002E-3</v>
      </c>
      <c r="R166">
        <v>7.9500000000000005E-3</v>
      </c>
      <c r="S166">
        <v>2.0500000000000002E-3</v>
      </c>
      <c r="T166">
        <v>1.9599999999999999E-3</v>
      </c>
      <c r="U166">
        <v>1.9599999999999999E-3</v>
      </c>
      <c r="V166">
        <v>2.9399999999999999E-3</v>
      </c>
      <c r="W166">
        <v>6.3899999999999998E-3</v>
      </c>
      <c r="X166">
        <v>6.3899999999999998E-3</v>
      </c>
      <c r="Y166">
        <v>1.9599999999999999E-3</v>
      </c>
      <c r="Z166">
        <v>1.9599999999999999E-3</v>
      </c>
      <c r="AA166">
        <v>1.9599999999999999E-3</v>
      </c>
      <c r="AB166">
        <v>0.50587494553376899</v>
      </c>
      <c r="AC166">
        <v>6.2672660948317684</v>
      </c>
      <c r="AD166">
        <v>228.672</v>
      </c>
      <c r="AE166">
        <v>3.5000000000000003E-2</v>
      </c>
      <c r="AF166">
        <v>1318</v>
      </c>
      <c r="AG166">
        <v>4445</v>
      </c>
      <c r="AH166">
        <v>4966</v>
      </c>
      <c r="AI166">
        <v>5287</v>
      </c>
      <c r="AJ166" s="9">
        <f>(AF166-exterior_study!AF166)/exterior_study!AF166</f>
        <v>-4.3541364296081277E-2</v>
      </c>
      <c r="AK166" s="9">
        <f>(AG166-exterior_study!AG166)/exterior_study!AG166</f>
        <v>-7.6651433319484832E-2</v>
      </c>
      <c r="AL166" s="9">
        <f>(AH166-exterior_study!AH166)/exterior_study!AH166</f>
        <v>-3.6850271528316526E-2</v>
      </c>
      <c r="AM166" s="9">
        <f>(AI166-exterior_study!AI166)/exterior_study!AI166</f>
        <v>-3.4866739686016793E-2</v>
      </c>
    </row>
    <row r="167" spans="2:39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4.64E-3</v>
      </c>
      <c r="Q167">
        <v>3.8700000000000002E-3</v>
      </c>
      <c r="R167">
        <v>7.9500000000000005E-3</v>
      </c>
      <c r="S167">
        <v>2.0500000000000002E-3</v>
      </c>
      <c r="T167">
        <v>1.9599999999999999E-3</v>
      </c>
      <c r="U167">
        <v>1.9599999999999999E-3</v>
      </c>
      <c r="V167">
        <v>2.9399999999999999E-3</v>
      </c>
      <c r="W167">
        <v>6.3899999999999998E-3</v>
      </c>
      <c r="X167">
        <v>6.3899999999999998E-3</v>
      </c>
      <c r="Y167">
        <v>1.9599999999999999E-3</v>
      </c>
      <c r="Z167">
        <v>1.9599999999999999E-3</v>
      </c>
      <c r="AA167">
        <v>1.9599999999999999E-3</v>
      </c>
      <c r="AB167">
        <v>0.50587494553376899</v>
      </c>
      <c r="AC167">
        <v>6.2672660948317684</v>
      </c>
      <c r="AD167">
        <v>228.672</v>
      </c>
      <c r="AE167">
        <v>0.04</v>
      </c>
      <c r="AF167">
        <v>1237</v>
      </c>
      <c r="AG167">
        <v>3903</v>
      </c>
      <c r="AH167">
        <v>4345</v>
      </c>
      <c r="AI167">
        <v>4626</v>
      </c>
      <c r="AJ167" s="9">
        <f>(AF167-exterior_study!AF167)/exterior_study!AF167</f>
        <v>-4.4787644787644784E-2</v>
      </c>
      <c r="AK167" s="9">
        <f>(AG167-exterior_study!AG167)/exterior_study!AG167</f>
        <v>-7.4021352313167255E-2</v>
      </c>
      <c r="AL167" s="9">
        <f>(AH167-exterior_study!AH167)/exterior_study!AH167</f>
        <v>-3.7012411347517732E-2</v>
      </c>
      <c r="AM167" s="9">
        <f>(AI167-exterior_study!AI167)/exterior_study!AI167</f>
        <v>-3.4842478614646358E-2</v>
      </c>
    </row>
    <row r="168" spans="2:39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4.64E-3</v>
      </c>
      <c r="Q168">
        <v>3.8700000000000002E-3</v>
      </c>
      <c r="R168">
        <v>7.9500000000000005E-3</v>
      </c>
      <c r="S168">
        <v>2.0500000000000002E-3</v>
      </c>
      <c r="T168">
        <v>1.9599999999999999E-3</v>
      </c>
      <c r="U168">
        <v>1.9599999999999999E-3</v>
      </c>
      <c r="V168">
        <v>2.9399999999999999E-3</v>
      </c>
      <c r="W168">
        <v>6.3899999999999998E-3</v>
      </c>
      <c r="X168">
        <v>6.3899999999999998E-3</v>
      </c>
      <c r="Y168">
        <v>1.9599999999999999E-3</v>
      </c>
      <c r="Z168">
        <v>1.9599999999999999E-3</v>
      </c>
      <c r="AA168">
        <v>1.9599999999999999E-3</v>
      </c>
      <c r="AB168">
        <v>0.50587494553376899</v>
      </c>
      <c r="AC168">
        <v>6.2672660948317684</v>
      </c>
      <c r="AD168">
        <v>228.672</v>
      </c>
      <c r="AE168">
        <v>4.4999999999999998E-2</v>
      </c>
      <c r="AF168">
        <v>1163</v>
      </c>
      <c r="AG168">
        <v>3480</v>
      </c>
      <c r="AH168">
        <v>3862</v>
      </c>
      <c r="AI168">
        <v>4112</v>
      </c>
      <c r="AJ168" s="9">
        <f>(AF168-exterior_study!AF168)/exterior_study!AF168</f>
        <v>-4.6721311475409838E-2</v>
      </c>
      <c r="AK168" s="9">
        <f>(AG168-exterior_study!AG168)/exterior_study!AG168</f>
        <v>-7.1752467324619901E-2</v>
      </c>
      <c r="AL168" s="9">
        <f>(AH168-exterior_study!AH168)/exterior_study!AH168</f>
        <v>-3.7147843430565944E-2</v>
      </c>
      <c r="AM168" s="9">
        <f>(AI168-exterior_study!AI168)/exterior_study!AI168</f>
        <v>-3.4968317296409292E-2</v>
      </c>
    </row>
    <row r="169" spans="2:39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4.64E-3</v>
      </c>
      <c r="Q169">
        <v>3.8700000000000002E-3</v>
      </c>
      <c r="R169">
        <v>7.9500000000000005E-3</v>
      </c>
      <c r="S169">
        <v>2.0500000000000002E-3</v>
      </c>
      <c r="T169">
        <v>1.9599999999999999E-3</v>
      </c>
      <c r="U169">
        <v>1.9599999999999999E-3</v>
      </c>
      <c r="V169">
        <v>2.9399999999999999E-3</v>
      </c>
      <c r="W169">
        <v>6.3899999999999998E-3</v>
      </c>
      <c r="X169">
        <v>6.3899999999999998E-3</v>
      </c>
      <c r="Y169">
        <v>1.9599999999999999E-3</v>
      </c>
      <c r="Z169">
        <v>1.9599999999999999E-3</v>
      </c>
      <c r="AA169">
        <v>1.9599999999999999E-3</v>
      </c>
      <c r="AB169">
        <v>0.50587494553376899</v>
      </c>
      <c r="AC169">
        <v>6.2672660948317684</v>
      </c>
      <c r="AD169">
        <v>228.672</v>
      </c>
      <c r="AE169">
        <v>0.05</v>
      </c>
      <c r="AF169">
        <v>1095</v>
      </c>
      <c r="AG169">
        <v>3140</v>
      </c>
      <c r="AH169">
        <v>3476</v>
      </c>
      <c r="AI169">
        <v>3701</v>
      </c>
      <c r="AJ169" s="9">
        <f>(AF169-exterior_study!AF169)/exterior_study!AF169</f>
        <v>-4.8653344917463079E-2</v>
      </c>
      <c r="AK169" s="9">
        <f>(AG169-exterior_study!AG169)/exterior_study!AG169</f>
        <v>-6.9629629629629625E-2</v>
      </c>
      <c r="AL169" s="9">
        <f>(AH169-exterior_study!AH169)/exterior_study!AH169</f>
        <v>-3.7119113573407199E-2</v>
      </c>
      <c r="AM169" s="9">
        <f>(AI169-exterior_study!AI169)/exterior_study!AI169</f>
        <v>-3.4941329856584095E-2</v>
      </c>
    </row>
    <row r="170" spans="2:39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4.64E-3</v>
      </c>
      <c r="Q170">
        <v>3.8700000000000002E-3</v>
      </c>
      <c r="R170">
        <v>7.9500000000000005E-3</v>
      </c>
      <c r="S170">
        <v>2.0500000000000002E-3</v>
      </c>
      <c r="T170">
        <v>1.9599999999999999E-3</v>
      </c>
      <c r="U170">
        <v>1.9599999999999999E-3</v>
      </c>
      <c r="V170">
        <v>2.9399999999999999E-3</v>
      </c>
      <c r="W170">
        <v>6.3899999999999998E-3</v>
      </c>
      <c r="X170">
        <v>6.3899999999999998E-3</v>
      </c>
      <c r="Y170">
        <v>1.9599999999999999E-3</v>
      </c>
      <c r="Z170">
        <v>1.9599999999999999E-3</v>
      </c>
      <c r="AA170">
        <v>1.9599999999999999E-3</v>
      </c>
      <c r="AB170">
        <v>0.50587494553376899</v>
      </c>
      <c r="AC170">
        <v>6.2672660948317684</v>
      </c>
      <c r="AD170">
        <v>228.672</v>
      </c>
      <c r="AE170">
        <v>5.5E-2</v>
      </c>
      <c r="AF170">
        <v>1033</v>
      </c>
      <c r="AG170">
        <v>2860</v>
      </c>
      <c r="AH170">
        <v>3160</v>
      </c>
      <c r="AI170">
        <v>3365</v>
      </c>
      <c r="AJ170" s="9">
        <f>(AF170-exterior_study!AF170)/exterior_study!AF170</f>
        <v>-4.9678012879484819E-2</v>
      </c>
      <c r="AK170" s="9">
        <f>(AG170-exterior_study!AG170)/exterior_study!AG170</f>
        <v>-6.8100358422939072E-2</v>
      </c>
      <c r="AL170" s="9">
        <f>(AH170-exterior_study!AH170)/exterior_study!AH170</f>
        <v>-3.687900030478513E-2</v>
      </c>
      <c r="AM170" s="9">
        <f>(AI170-exterior_study!AI170)/exterior_study!AI170</f>
        <v>-3.4710269650028686E-2</v>
      </c>
    </row>
    <row r="171" spans="2:39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4.64E-3</v>
      </c>
      <c r="Q171">
        <v>3.8700000000000002E-3</v>
      </c>
      <c r="R171">
        <v>7.9500000000000005E-3</v>
      </c>
      <c r="S171">
        <v>2.0500000000000002E-3</v>
      </c>
      <c r="T171">
        <v>1.9599999999999999E-3</v>
      </c>
      <c r="U171">
        <v>1.9599999999999999E-3</v>
      </c>
      <c r="V171">
        <v>2.9399999999999999E-3</v>
      </c>
      <c r="W171">
        <v>6.3899999999999998E-3</v>
      </c>
      <c r="X171">
        <v>6.3899999999999998E-3</v>
      </c>
      <c r="Y171">
        <v>1.9599999999999999E-3</v>
      </c>
      <c r="Z171">
        <v>1.9599999999999999E-3</v>
      </c>
      <c r="AA171">
        <v>1.9599999999999999E-3</v>
      </c>
      <c r="AB171">
        <v>0.50587494553376899</v>
      </c>
      <c r="AC171">
        <v>6.2672660948317684</v>
      </c>
      <c r="AD171">
        <v>228.672</v>
      </c>
      <c r="AE171">
        <v>0.06</v>
      </c>
      <c r="AF171">
        <v>977</v>
      </c>
      <c r="AG171">
        <v>2626</v>
      </c>
      <c r="AH171">
        <v>2897</v>
      </c>
      <c r="AI171">
        <v>3084</v>
      </c>
      <c r="AJ171" s="9">
        <f>(AF171-exterior_study!AF171)/exterior_study!AF171</f>
        <v>-5.0534499514091349E-2</v>
      </c>
      <c r="AK171" s="9">
        <f>(AG171-exterior_study!AG171)/exterior_study!AG171</f>
        <v>-6.6808813077469789E-2</v>
      </c>
      <c r="AL171" s="9">
        <f>(AH171-exterior_study!AH171)/exterior_study!AH171</f>
        <v>-3.6901595744680854E-2</v>
      </c>
      <c r="AM171" s="9">
        <f>(AI171-exterior_study!AI171)/exterior_study!AI171</f>
        <v>-3.5043804755944929E-2</v>
      </c>
    </row>
    <row r="172" spans="2:39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4.64E-3</v>
      </c>
      <c r="Q172">
        <v>3.8700000000000002E-3</v>
      </c>
      <c r="R172">
        <v>7.9500000000000005E-3</v>
      </c>
      <c r="S172">
        <v>2.0500000000000002E-3</v>
      </c>
      <c r="T172">
        <v>1.9599999999999999E-3</v>
      </c>
      <c r="U172">
        <v>1.9599999999999999E-3</v>
      </c>
      <c r="V172">
        <v>2.9399999999999999E-3</v>
      </c>
      <c r="W172">
        <v>6.3899999999999998E-3</v>
      </c>
      <c r="X172">
        <v>6.3899999999999998E-3</v>
      </c>
      <c r="Y172">
        <v>1.9599999999999999E-3</v>
      </c>
      <c r="Z172">
        <v>1.9599999999999999E-3</v>
      </c>
      <c r="AA172">
        <v>1.9599999999999999E-3</v>
      </c>
      <c r="AB172">
        <v>0.50587494553376899</v>
      </c>
      <c r="AC172">
        <v>6.2672660948317684</v>
      </c>
      <c r="AD172">
        <v>228.672</v>
      </c>
      <c r="AE172">
        <v>6.5000000000000002E-2</v>
      </c>
      <c r="AF172">
        <v>925</v>
      </c>
      <c r="AG172">
        <v>2428</v>
      </c>
      <c r="AH172">
        <v>2674</v>
      </c>
      <c r="AI172">
        <v>2847</v>
      </c>
      <c r="AJ172" s="9">
        <f>(AF172-exterior_study!AF172)/exterior_study!AF172</f>
        <v>-5.225409836065574E-2</v>
      </c>
      <c r="AK172" s="9">
        <f>(AG172-exterior_study!AG172)/exterior_study!AG172</f>
        <v>-6.5794536360138517E-2</v>
      </c>
      <c r="AL172" s="9">
        <f>(AH172-exterior_study!AH172)/exterior_study!AH172</f>
        <v>-3.7090385307886206E-2</v>
      </c>
      <c r="AM172" s="9">
        <f>(AI172-exterior_study!AI172)/exterior_study!AI172</f>
        <v>-3.4915254237288133E-2</v>
      </c>
    </row>
    <row r="173" spans="2:39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4.64E-3</v>
      </c>
      <c r="Q173">
        <v>3.8700000000000002E-3</v>
      </c>
      <c r="R173">
        <v>7.9500000000000005E-3</v>
      </c>
      <c r="S173">
        <v>2.0500000000000002E-3</v>
      </c>
      <c r="T173">
        <v>1.9599999999999999E-3</v>
      </c>
      <c r="U173">
        <v>1.9599999999999999E-3</v>
      </c>
      <c r="V173">
        <v>2.9399999999999999E-3</v>
      </c>
      <c r="W173">
        <v>6.3899999999999998E-3</v>
      </c>
      <c r="X173">
        <v>6.3899999999999998E-3</v>
      </c>
      <c r="Y173">
        <v>1.9599999999999999E-3</v>
      </c>
      <c r="Z173">
        <v>1.9599999999999999E-3</v>
      </c>
      <c r="AA173">
        <v>1.9599999999999999E-3</v>
      </c>
      <c r="AB173">
        <v>0.50587494553376899</v>
      </c>
      <c r="AC173">
        <v>6.2672660948317684</v>
      </c>
      <c r="AD173">
        <v>228.672</v>
      </c>
      <c r="AE173">
        <v>7.0000000000000007E-2</v>
      </c>
      <c r="AF173">
        <v>878</v>
      </c>
      <c r="AG173">
        <v>2257</v>
      </c>
      <c r="AH173">
        <v>2483</v>
      </c>
      <c r="AI173">
        <v>2644</v>
      </c>
      <c r="AJ173" s="9">
        <f>(AF173-exterior_study!AF173)/exterior_study!AF173</f>
        <v>-5.2858683926645091E-2</v>
      </c>
      <c r="AK173" s="9">
        <f>(AG173-exterior_study!AG173)/exterior_study!AG173</f>
        <v>-6.5037282518641257E-2</v>
      </c>
      <c r="AL173" s="9">
        <f>(AH173-exterior_study!AH173)/exterior_study!AH173</f>
        <v>-3.6850271528316526E-2</v>
      </c>
      <c r="AM173" s="9">
        <f>(AI173-exterior_study!AI173)/exterior_study!AI173</f>
        <v>-3.4684191310697332E-2</v>
      </c>
    </row>
    <row r="174" spans="2:39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4.5900000000000003E-3</v>
      </c>
      <c r="Q174">
        <v>3.8300000000000001E-3</v>
      </c>
      <c r="R174">
        <v>7.8600000000000007E-3</v>
      </c>
      <c r="S174">
        <v>2.0300000000000001E-3</v>
      </c>
      <c r="T174">
        <v>1.9599999999999999E-3</v>
      </c>
      <c r="U174">
        <v>1.9599999999999999E-3</v>
      </c>
      <c r="V174">
        <v>2.9399999999999999E-3</v>
      </c>
      <c r="W174">
        <v>6.3200000000000001E-3</v>
      </c>
      <c r="X174">
        <v>6.3200000000000001E-3</v>
      </c>
      <c r="Y174">
        <v>1.9599999999999999E-3</v>
      </c>
      <c r="Z174">
        <v>1.9599999999999999E-3</v>
      </c>
      <c r="AA174">
        <v>1.9599999999999999E-3</v>
      </c>
      <c r="AB174">
        <v>0.50968235294117648</v>
      </c>
      <c r="AC174">
        <v>6.2908067989576164</v>
      </c>
      <c r="AD174">
        <v>228.672</v>
      </c>
      <c r="AE174">
        <v>0.03</v>
      </c>
      <c r="AF174">
        <v>1402</v>
      </c>
      <c r="AG174">
        <v>5126</v>
      </c>
      <c r="AH174">
        <v>5774</v>
      </c>
      <c r="AI174">
        <v>6149</v>
      </c>
      <c r="AJ174" s="9">
        <f>(AF174-exterior_study!AF174)/exterior_study!AF174</f>
        <v>-4.1695146958304855E-2</v>
      </c>
      <c r="AK174" s="9">
        <f>(AG174-exterior_study!AG174)/exterior_study!AG174</f>
        <v>-8.0208146420240448E-2</v>
      </c>
      <c r="AL174" s="9">
        <f>(AH174-exterior_study!AH174)/exterior_study!AH174</f>
        <v>-3.6864053377814843E-2</v>
      </c>
      <c r="AM174" s="9">
        <f>(AI174-exterior_study!AI174)/exterior_study!AI174</f>
        <v>-3.4693877551020408E-2</v>
      </c>
    </row>
    <row r="175" spans="2:39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4.5900000000000003E-3</v>
      </c>
      <c r="Q175">
        <v>3.8300000000000001E-3</v>
      </c>
      <c r="R175">
        <v>7.8600000000000007E-3</v>
      </c>
      <c r="S175">
        <v>2.0300000000000001E-3</v>
      </c>
      <c r="T175">
        <v>1.9599999999999999E-3</v>
      </c>
      <c r="U175">
        <v>1.9599999999999999E-3</v>
      </c>
      <c r="V175">
        <v>2.9399999999999999E-3</v>
      </c>
      <c r="W175">
        <v>6.3200000000000001E-3</v>
      </c>
      <c r="X175">
        <v>6.3200000000000001E-3</v>
      </c>
      <c r="Y175">
        <v>1.9599999999999999E-3</v>
      </c>
      <c r="Z175">
        <v>1.9599999999999999E-3</v>
      </c>
      <c r="AA175">
        <v>1.9599999999999999E-3</v>
      </c>
      <c r="AB175">
        <v>0.50968235294117648</v>
      </c>
      <c r="AC175">
        <v>6.2908067989576164</v>
      </c>
      <c r="AD175">
        <v>228.672</v>
      </c>
      <c r="AE175">
        <v>3.5000000000000003E-2</v>
      </c>
      <c r="AF175">
        <v>1313</v>
      </c>
      <c r="AG175">
        <v>4412</v>
      </c>
      <c r="AH175">
        <v>4949</v>
      </c>
      <c r="AI175">
        <v>5270</v>
      </c>
      <c r="AJ175" s="9">
        <f>(AF175-exterior_study!AF175)/exterior_study!AF175</f>
        <v>-4.3002915451895045E-2</v>
      </c>
      <c r="AK175" s="9">
        <f>(AG175-exterior_study!AG175)/exterior_study!AG175</f>
        <v>-7.7180506170257263E-2</v>
      </c>
      <c r="AL175" s="9">
        <f>(AH175-exterior_study!AH175)/exterior_study!AH175</f>
        <v>-3.6972173574625414E-2</v>
      </c>
      <c r="AM175" s="9">
        <f>(AI175-exterior_study!AI175)/exterior_study!AI175</f>
        <v>-3.47985347985348E-2</v>
      </c>
    </row>
    <row r="176" spans="2:39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4.5900000000000003E-3</v>
      </c>
      <c r="Q176">
        <v>3.8300000000000001E-3</v>
      </c>
      <c r="R176">
        <v>7.8600000000000007E-3</v>
      </c>
      <c r="S176">
        <v>2.0300000000000001E-3</v>
      </c>
      <c r="T176">
        <v>1.9599999999999999E-3</v>
      </c>
      <c r="U176">
        <v>1.9599999999999999E-3</v>
      </c>
      <c r="V176">
        <v>2.9399999999999999E-3</v>
      </c>
      <c r="W176">
        <v>6.3200000000000001E-3</v>
      </c>
      <c r="X176">
        <v>6.3200000000000001E-3</v>
      </c>
      <c r="Y176">
        <v>1.9599999999999999E-3</v>
      </c>
      <c r="Z176">
        <v>1.9599999999999999E-3</v>
      </c>
      <c r="AA176">
        <v>1.9599999999999999E-3</v>
      </c>
      <c r="AB176">
        <v>0.50968235294117648</v>
      </c>
      <c r="AC176">
        <v>6.2908067989576164</v>
      </c>
      <c r="AD176">
        <v>228.672</v>
      </c>
      <c r="AE176">
        <v>0.04</v>
      </c>
      <c r="AF176">
        <v>1232</v>
      </c>
      <c r="AG176">
        <v>3875</v>
      </c>
      <c r="AH176">
        <v>4330</v>
      </c>
      <c r="AI176">
        <v>4612</v>
      </c>
      <c r="AJ176" s="9">
        <f>(AF176-exterior_study!AF176)/exterior_study!AF176</f>
        <v>-4.4961240310077519E-2</v>
      </c>
      <c r="AK176" s="9">
        <f>(AG176-exterior_study!AG176)/exterior_study!AG176</f>
        <v>-7.4516360162407452E-2</v>
      </c>
      <c r="AL176" s="9">
        <f>(AH176-exterior_study!AH176)/exterior_study!AH176</f>
        <v>-3.692170818505338E-2</v>
      </c>
      <c r="AM176" s="9">
        <f>(AI176-exterior_study!AI176)/exterior_study!AI176</f>
        <v>-3.4742570113017998E-2</v>
      </c>
    </row>
    <row r="177" spans="2:39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4.5900000000000003E-3</v>
      </c>
      <c r="Q177">
        <v>3.8300000000000001E-3</v>
      </c>
      <c r="R177">
        <v>7.8600000000000007E-3</v>
      </c>
      <c r="S177">
        <v>2.0300000000000001E-3</v>
      </c>
      <c r="T177">
        <v>1.9599999999999999E-3</v>
      </c>
      <c r="U177">
        <v>1.9599999999999999E-3</v>
      </c>
      <c r="V177">
        <v>2.9399999999999999E-3</v>
      </c>
      <c r="W177">
        <v>6.3200000000000001E-3</v>
      </c>
      <c r="X177">
        <v>6.3200000000000001E-3</v>
      </c>
      <c r="Y177">
        <v>1.9599999999999999E-3</v>
      </c>
      <c r="Z177">
        <v>1.9599999999999999E-3</v>
      </c>
      <c r="AA177">
        <v>1.9599999999999999E-3</v>
      </c>
      <c r="AB177">
        <v>0.50968235294117648</v>
      </c>
      <c r="AC177">
        <v>6.2908067989576164</v>
      </c>
      <c r="AD177">
        <v>228.672</v>
      </c>
      <c r="AE177">
        <v>4.4999999999999998E-2</v>
      </c>
      <c r="AF177">
        <v>1158</v>
      </c>
      <c r="AG177">
        <v>3455</v>
      </c>
      <c r="AH177">
        <v>3849</v>
      </c>
      <c r="AI177">
        <v>4099</v>
      </c>
      <c r="AJ177" s="9">
        <f>(AF177-exterior_study!AF177)/exterior_study!AF177</f>
        <v>-4.6128500823723231E-2</v>
      </c>
      <c r="AK177" s="9">
        <f>(AG177-exterior_study!AG177)/exterior_study!AG177</f>
        <v>-7.223415682062298E-2</v>
      </c>
      <c r="AL177" s="9">
        <f>(AH177-exterior_study!AH177)/exterior_study!AH177</f>
        <v>-3.7027770828121094E-2</v>
      </c>
      <c r="AM177" s="9">
        <f>(AI177-exterior_study!AI177)/exterior_study!AI177</f>
        <v>-3.4848128090416763E-2</v>
      </c>
    </row>
    <row r="178" spans="2:39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4.5900000000000003E-3</v>
      </c>
      <c r="Q178">
        <v>3.8300000000000001E-3</v>
      </c>
      <c r="R178">
        <v>7.8600000000000007E-3</v>
      </c>
      <c r="S178">
        <v>2.0300000000000001E-3</v>
      </c>
      <c r="T178">
        <v>1.9599999999999999E-3</v>
      </c>
      <c r="U178">
        <v>1.9599999999999999E-3</v>
      </c>
      <c r="V178">
        <v>2.9399999999999999E-3</v>
      </c>
      <c r="W178">
        <v>6.3200000000000001E-3</v>
      </c>
      <c r="X178">
        <v>6.3200000000000001E-3</v>
      </c>
      <c r="Y178">
        <v>1.9599999999999999E-3</v>
      </c>
      <c r="Z178">
        <v>1.9599999999999999E-3</v>
      </c>
      <c r="AA178">
        <v>1.9599999999999999E-3</v>
      </c>
      <c r="AB178">
        <v>0.50968235294117648</v>
      </c>
      <c r="AC178">
        <v>6.2908067989576164</v>
      </c>
      <c r="AD178">
        <v>228.672</v>
      </c>
      <c r="AE178">
        <v>0.05</v>
      </c>
      <c r="AF178">
        <v>1090</v>
      </c>
      <c r="AG178">
        <v>3118</v>
      </c>
      <c r="AH178">
        <v>3464</v>
      </c>
      <c r="AI178">
        <v>3689</v>
      </c>
      <c r="AJ178" s="9">
        <f>(AF178-exterior_study!AF178)/exterior_study!AF178</f>
        <v>-4.8034934497816595E-2</v>
      </c>
      <c r="AK178" s="9">
        <f>(AG178-exterior_study!AG178)/exterior_study!AG178</f>
        <v>-7.0363744782349427E-2</v>
      </c>
      <c r="AL178" s="9">
        <f>(AH178-exterior_study!AH178)/exterior_study!AH178</f>
        <v>-3.6975257158743398E-2</v>
      </c>
      <c r="AM178" s="9">
        <f>(AI178-exterior_study!AI178)/exterior_study!AI178</f>
        <v>-3.47985347985348E-2</v>
      </c>
    </row>
    <row r="179" spans="2:39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4.5900000000000003E-3</v>
      </c>
      <c r="Q179">
        <v>3.8300000000000001E-3</v>
      </c>
      <c r="R179">
        <v>7.8600000000000007E-3</v>
      </c>
      <c r="S179">
        <v>2.0300000000000001E-3</v>
      </c>
      <c r="T179">
        <v>1.9599999999999999E-3</v>
      </c>
      <c r="U179">
        <v>1.9599999999999999E-3</v>
      </c>
      <c r="V179">
        <v>2.9399999999999999E-3</v>
      </c>
      <c r="W179">
        <v>6.3200000000000001E-3</v>
      </c>
      <c r="X179">
        <v>6.3200000000000001E-3</v>
      </c>
      <c r="Y179">
        <v>1.9599999999999999E-3</v>
      </c>
      <c r="Z179">
        <v>1.9599999999999999E-3</v>
      </c>
      <c r="AA179">
        <v>1.9599999999999999E-3</v>
      </c>
      <c r="AB179">
        <v>0.50968235294117648</v>
      </c>
      <c r="AC179">
        <v>6.2908067989576164</v>
      </c>
      <c r="AD179">
        <v>228.672</v>
      </c>
      <c r="AE179">
        <v>5.5E-2</v>
      </c>
      <c r="AF179">
        <v>1029</v>
      </c>
      <c r="AG179">
        <v>2841</v>
      </c>
      <c r="AH179">
        <v>3149</v>
      </c>
      <c r="AI179">
        <v>3354</v>
      </c>
      <c r="AJ179" s="9">
        <f>(AF179-exterior_study!AF179)/exterior_study!AF179</f>
        <v>-4.8983364140480594E-2</v>
      </c>
      <c r="AK179" s="9">
        <f>(AG179-exterior_study!AG179)/exterior_study!AG179</f>
        <v>-6.8524590163934432E-2</v>
      </c>
      <c r="AL179" s="9">
        <f>(AH179-exterior_study!AH179)/exterior_study!AH179</f>
        <v>-3.7003058103975535E-2</v>
      </c>
      <c r="AM179" s="9">
        <f>(AI179-exterior_study!AI179)/exterior_study!AI179</f>
        <v>-3.4820143884892088E-2</v>
      </c>
    </row>
    <row r="180" spans="2:39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4.5900000000000003E-3</v>
      </c>
      <c r="Q180">
        <v>3.8300000000000001E-3</v>
      </c>
      <c r="R180">
        <v>7.8600000000000007E-3</v>
      </c>
      <c r="S180">
        <v>2.0300000000000001E-3</v>
      </c>
      <c r="T180">
        <v>1.9599999999999999E-3</v>
      </c>
      <c r="U180">
        <v>1.9599999999999999E-3</v>
      </c>
      <c r="V180">
        <v>2.9399999999999999E-3</v>
      </c>
      <c r="W180">
        <v>6.3200000000000001E-3</v>
      </c>
      <c r="X180">
        <v>6.3200000000000001E-3</v>
      </c>
      <c r="Y180">
        <v>1.9599999999999999E-3</v>
      </c>
      <c r="Z180">
        <v>1.9599999999999999E-3</v>
      </c>
      <c r="AA180">
        <v>1.9599999999999999E-3</v>
      </c>
      <c r="AB180">
        <v>0.50968235294117648</v>
      </c>
      <c r="AC180">
        <v>6.2908067989576164</v>
      </c>
      <c r="AD180">
        <v>228.672</v>
      </c>
      <c r="AE180">
        <v>0.06</v>
      </c>
      <c r="AF180">
        <v>972</v>
      </c>
      <c r="AG180">
        <v>2609</v>
      </c>
      <c r="AH180">
        <v>2887</v>
      </c>
      <c r="AI180">
        <v>3074</v>
      </c>
      <c r="AJ180" s="9">
        <f>(AF180-exterior_study!AF180)/exterior_study!AF180</f>
        <v>-5.078125E-2</v>
      </c>
      <c r="AK180" s="9">
        <f>(AG180-exterior_study!AG180)/exterior_study!AG180</f>
        <v>-6.7214873078298182E-2</v>
      </c>
      <c r="AL180" s="9">
        <f>(AH180-exterior_study!AH180)/exterior_study!AH180</f>
        <v>-3.7024683122081389E-2</v>
      </c>
      <c r="AM180" s="9">
        <f>(AI180-exterior_study!AI180)/exterior_study!AI180</f>
        <v>-3.4850863422291996E-2</v>
      </c>
    </row>
    <row r="181" spans="2:39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4.5900000000000003E-3</v>
      </c>
      <c r="Q181">
        <v>3.8300000000000001E-3</v>
      </c>
      <c r="R181">
        <v>7.8600000000000007E-3</v>
      </c>
      <c r="S181">
        <v>2.0300000000000001E-3</v>
      </c>
      <c r="T181">
        <v>1.9599999999999999E-3</v>
      </c>
      <c r="U181">
        <v>1.9599999999999999E-3</v>
      </c>
      <c r="V181">
        <v>2.9399999999999999E-3</v>
      </c>
      <c r="W181">
        <v>6.3200000000000001E-3</v>
      </c>
      <c r="X181">
        <v>6.3200000000000001E-3</v>
      </c>
      <c r="Y181">
        <v>1.9599999999999999E-3</v>
      </c>
      <c r="Z181">
        <v>1.9599999999999999E-3</v>
      </c>
      <c r="AA181">
        <v>1.9599999999999999E-3</v>
      </c>
      <c r="AB181">
        <v>0.50968235294117648</v>
      </c>
      <c r="AC181">
        <v>6.2908067989576164</v>
      </c>
      <c r="AD181">
        <v>228.672</v>
      </c>
      <c r="AE181">
        <v>6.5000000000000002E-2</v>
      </c>
      <c r="AF181">
        <v>921</v>
      </c>
      <c r="AG181">
        <v>2413</v>
      </c>
      <c r="AH181">
        <v>2665</v>
      </c>
      <c r="AI181">
        <v>2838</v>
      </c>
      <c r="AJ181" s="9">
        <f>(AF181-exterior_study!AF181)/exterior_study!AF181</f>
        <v>-5.1493305870236872E-2</v>
      </c>
      <c r="AK181" s="9">
        <f>(AG181-exterior_study!AG181)/exterior_study!AG181</f>
        <v>-6.6176470588235295E-2</v>
      </c>
      <c r="AL181" s="9">
        <f>(AH181-exterior_study!AH181)/exterior_study!AH181</f>
        <v>-3.6863028550777013E-2</v>
      </c>
      <c r="AM181" s="9">
        <f>(AI181-exterior_study!AI181)/exterior_study!AI181</f>
        <v>-3.4693877551020408E-2</v>
      </c>
    </row>
    <row r="182" spans="2:39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4.5900000000000003E-3</v>
      </c>
      <c r="Q182">
        <v>3.8300000000000001E-3</v>
      </c>
      <c r="R182">
        <v>7.8600000000000007E-3</v>
      </c>
      <c r="S182">
        <v>2.0300000000000001E-3</v>
      </c>
      <c r="T182">
        <v>1.9599999999999999E-3</v>
      </c>
      <c r="U182">
        <v>1.9599999999999999E-3</v>
      </c>
      <c r="V182">
        <v>2.9399999999999999E-3</v>
      </c>
      <c r="W182">
        <v>6.3200000000000001E-3</v>
      </c>
      <c r="X182">
        <v>6.3200000000000001E-3</v>
      </c>
      <c r="Y182">
        <v>1.9599999999999999E-3</v>
      </c>
      <c r="Z182">
        <v>1.9599999999999999E-3</v>
      </c>
      <c r="AA182">
        <v>1.9599999999999999E-3</v>
      </c>
      <c r="AB182">
        <v>0.50968235294117648</v>
      </c>
      <c r="AC182">
        <v>6.2908067989576164</v>
      </c>
      <c r="AD182">
        <v>228.672</v>
      </c>
      <c r="AE182">
        <v>7.0000000000000007E-2</v>
      </c>
      <c r="AF182">
        <v>873</v>
      </c>
      <c r="AG182">
        <v>2243</v>
      </c>
      <c r="AH182">
        <v>2475</v>
      </c>
      <c r="AI182">
        <v>2635</v>
      </c>
      <c r="AJ182" s="9">
        <f>(AF182-exterior_study!AF182)/exterior_study!AF182</f>
        <v>-5.3145336225596529E-2</v>
      </c>
      <c r="AK182" s="9">
        <f>(AG182-exterior_study!AG182)/exterior_study!AG182</f>
        <v>-6.5027094622759476E-2</v>
      </c>
      <c r="AL182" s="9">
        <f>(AH182-exterior_study!AH182)/exterior_study!AH182</f>
        <v>-3.6590112884390812E-2</v>
      </c>
      <c r="AM182" s="9">
        <f>(AI182-exterior_study!AI182)/exterior_study!AI182</f>
        <v>-3.47985347985348E-2</v>
      </c>
    </row>
    <row r="183" spans="2:39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4.3400000000000001E-3</v>
      </c>
      <c r="Q183">
        <v>3.5999999999999999E-3</v>
      </c>
      <c r="R183">
        <v>7.4000000000000003E-3</v>
      </c>
      <c r="S183">
        <v>1.9499999999999999E-3</v>
      </c>
      <c r="T183">
        <v>1.9499999999999999E-3</v>
      </c>
      <c r="U183">
        <v>1.9499999999999999E-3</v>
      </c>
      <c r="V183">
        <v>2.9199999999999999E-3</v>
      </c>
      <c r="W183">
        <v>5.9699999999999996E-3</v>
      </c>
      <c r="X183">
        <v>5.9699999999999996E-3</v>
      </c>
      <c r="Y183">
        <v>1.9499999999999999E-3</v>
      </c>
      <c r="Z183">
        <v>1.9499999999999999E-3</v>
      </c>
      <c r="AA183">
        <v>1.9499999999999999E-3</v>
      </c>
      <c r="AB183">
        <v>0.53133311552159923</v>
      </c>
      <c r="AC183">
        <v>6.2094968437271003</v>
      </c>
      <c r="AD183">
        <v>243.072</v>
      </c>
      <c r="AE183">
        <v>0.03</v>
      </c>
      <c r="AF183">
        <v>1339</v>
      </c>
      <c r="AG183">
        <v>4975</v>
      </c>
      <c r="AH183">
        <v>5506</v>
      </c>
      <c r="AI183">
        <v>5859</v>
      </c>
      <c r="AJ183" s="9">
        <f>(AF183-exterior_study!AF183)/exterior_study!AF183</f>
        <v>-4.2203147353361947E-2</v>
      </c>
      <c r="AK183" s="9">
        <f>(AG183-exterior_study!AG183)/exterior_study!AG183</f>
        <v>-7.6308949127367243E-2</v>
      </c>
      <c r="AL183" s="9">
        <f>(AH183-exterior_study!AH183)/exterior_study!AH183</f>
        <v>-3.7244273474383631E-2</v>
      </c>
      <c r="AM183" s="9">
        <f>(AI183-exterior_study!AI183)/exterior_study!AI183</f>
        <v>-3.5079051383399208E-2</v>
      </c>
    </row>
    <row r="184" spans="2:39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4.3400000000000001E-3</v>
      </c>
      <c r="Q184">
        <v>3.5999999999999999E-3</v>
      </c>
      <c r="R184">
        <v>7.4000000000000003E-3</v>
      </c>
      <c r="S184">
        <v>1.9499999999999999E-3</v>
      </c>
      <c r="T184">
        <v>1.9499999999999999E-3</v>
      </c>
      <c r="U184">
        <v>1.9499999999999999E-3</v>
      </c>
      <c r="V184">
        <v>2.9199999999999999E-3</v>
      </c>
      <c r="W184">
        <v>5.9699999999999996E-3</v>
      </c>
      <c r="X184">
        <v>5.9699999999999996E-3</v>
      </c>
      <c r="Y184">
        <v>1.9499999999999999E-3</v>
      </c>
      <c r="Z184">
        <v>1.9499999999999999E-3</v>
      </c>
      <c r="AA184">
        <v>1.9499999999999999E-3</v>
      </c>
      <c r="AB184">
        <v>0.53133311552159923</v>
      </c>
      <c r="AC184">
        <v>6.2094968437271003</v>
      </c>
      <c r="AD184">
        <v>243.072</v>
      </c>
      <c r="AE184">
        <v>3.5000000000000003E-2</v>
      </c>
      <c r="AF184">
        <v>1255</v>
      </c>
      <c r="AG184">
        <v>4277</v>
      </c>
      <c r="AH184">
        <v>4720</v>
      </c>
      <c r="AI184">
        <v>5022</v>
      </c>
      <c r="AJ184" s="9">
        <f>(AF184-exterior_study!AF184)/exterior_study!AF184</f>
        <v>-4.3445121951219509E-2</v>
      </c>
      <c r="AK184" s="9">
        <f>(AG184-exterior_study!AG184)/exterior_study!AG184</f>
        <v>-7.3640892354342652E-2</v>
      </c>
      <c r="AL184" s="9">
        <f>(AH184-exterior_study!AH184)/exterior_study!AH184</f>
        <v>-3.712770297837617E-2</v>
      </c>
      <c r="AM184" s="9">
        <f>(AI184-exterior_study!AI184)/exterior_study!AI184</f>
        <v>-3.4973097617217522E-2</v>
      </c>
    </row>
    <row r="185" spans="2:39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4.3400000000000001E-3</v>
      </c>
      <c r="Q185">
        <v>3.5999999999999999E-3</v>
      </c>
      <c r="R185">
        <v>7.4000000000000003E-3</v>
      </c>
      <c r="S185">
        <v>1.9499999999999999E-3</v>
      </c>
      <c r="T185">
        <v>1.9499999999999999E-3</v>
      </c>
      <c r="U185">
        <v>1.9499999999999999E-3</v>
      </c>
      <c r="V185">
        <v>2.9199999999999999E-3</v>
      </c>
      <c r="W185">
        <v>5.9699999999999996E-3</v>
      </c>
      <c r="X185">
        <v>5.9699999999999996E-3</v>
      </c>
      <c r="Y185">
        <v>1.9499999999999999E-3</v>
      </c>
      <c r="Z185">
        <v>1.9499999999999999E-3</v>
      </c>
      <c r="AA185">
        <v>1.9499999999999999E-3</v>
      </c>
      <c r="AB185">
        <v>0.53133311552159923</v>
      </c>
      <c r="AC185">
        <v>6.2094968437271003</v>
      </c>
      <c r="AD185">
        <v>243.072</v>
      </c>
      <c r="AE185">
        <v>0.04</v>
      </c>
      <c r="AF185">
        <v>1178</v>
      </c>
      <c r="AG185">
        <v>3752</v>
      </c>
      <c r="AH185">
        <v>4130</v>
      </c>
      <c r="AI185">
        <v>4394</v>
      </c>
      <c r="AJ185" s="9">
        <f>(AF185-exterior_study!AF185)/exterior_study!AF185</f>
        <v>-4.5380875202593193E-2</v>
      </c>
      <c r="AK185" s="9">
        <f>(AG185-exterior_study!AG185)/exterior_study!AG185</f>
        <v>-7.1287128712871281E-2</v>
      </c>
      <c r="AL185" s="9">
        <f>(AH185-exterior_study!AH185)/exterior_study!AH185</f>
        <v>-3.7071578456516673E-2</v>
      </c>
      <c r="AM185" s="9">
        <f>(AI185-exterior_study!AI185)/exterior_study!AI185</f>
        <v>-3.513394817742644E-2</v>
      </c>
    </row>
    <row r="186" spans="2:39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4.3400000000000001E-3</v>
      </c>
      <c r="Q186">
        <v>3.5999999999999999E-3</v>
      </c>
      <c r="R186">
        <v>7.4000000000000003E-3</v>
      </c>
      <c r="S186">
        <v>1.9499999999999999E-3</v>
      </c>
      <c r="T186">
        <v>1.9499999999999999E-3</v>
      </c>
      <c r="U186">
        <v>1.9499999999999999E-3</v>
      </c>
      <c r="V186">
        <v>2.9199999999999999E-3</v>
      </c>
      <c r="W186">
        <v>5.9699999999999996E-3</v>
      </c>
      <c r="X186">
        <v>5.9699999999999996E-3</v>
      </c>
      <c r="Y186">
        <v>1.9499999999999999E-3</v>
      </c>
      <c r="Z186">
        <v>1.9499999999999999E-3</v>
      </c>
      <c r="AA186">
        <v>1.9499999999999999E-3</v>
      </c>
      <c r="AB186">
        <v>0.53133311552159923</v>
      </c>
      <c r="AC186">
        <v>6.2094968437271003</v>
      </c>
      <c r="AD186">
        <v>243.072</v>
      </c>
      <c r="AE186">
        <v>4.4999999999999998E-2</v>
      </c>
      <c r="AF186">
        <v>1108</v>
      </c>
      <c r="AG186">
        <v>3342</v>
      </c>
      <c r="AH186">
        <v>3671</v>
      </c>
      <c r="AI186">
        <v>3906</v>
      </c>
      <c r="AJ186" s="9">
        <f>(AF186-exterior_study!AF186)/exterior_study!AF186</f>
        <v>-4.7291487532244193E-2</v>
      </c>
      <c r="AK186" s="9">
        <f>(AG186-exterior_study!AG186)/exterior_study!AG186</f>
        <v>-6.9340016708437757E-2</v>
      </c>
      <c r="AL186" s="9">
        <f>(AH186-exterior_study!AH186)/exterior_study!AH186</f>
        <v>-3.6988457502623293E-2</v>
      </c>
      <c r="AM186" s="9">
        <f>(AI186-exterior_study!AI186)/exterior_study!AI186</f>
        <v>-3.5079051383399208E-2</v>
      </c>
    </row>
    <row r="187" spans="2:39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4.3400000000000001E-3</v>
      </c>
      <c r="Q187">
        <v>3.5999999999999999E-3</v>
      </c>
      <c r="R187">
        <v>7.4000000000000003E-3</v>
      </c>
      <c r="S187">
        <v>1.9499999999999999E-3</v>
      </c>
      <c r="T187">
        <v>1.9499999999999999E-3</v>
      </c>
      <c r="U187">
        <v>1.9499999999999999E-3</v>
      </c>
      <c r="V187">
        <v>2.9199999999999999E-3</v>
      </c>
      <c r="W187">
        <v>5.9699999999999996E-3</v>
      </c>
      <c r="X187">
        <v>5.9699999999999996E-3</v>
      </c>
      <c r="Y187">
        <v>1.9499999999999999E-3</v>
      </c>
      <c r="Z187">
        <v>1.9499999999999999E-3</v>
      </c>
      <c r="AA187">
        <v>1.9499999999999999E-3</v>
      </c>
      <c r="AB187">
        <v>0.53133311552159923</v>
      </c>
      <c r="AC187">
        <v>6.2094968437271003</v>
      </c>
      <c r="AD187">
        <v>243.072</v>
      </c>
      <c r="AE187">
        <v>0.05</v>
      </c>
      <c r="AF187">
        <v>1044</v>
      </c>
      <c r="AG187">
        <v>3014</v>
      </c>
      <c r="AH187">
        <v>3304</v>
      </c>
      <c r="AI187">
        <v>3515</v>
      </c>
      <c r="AJ187" s="9">
        <f>(AF187-exterior_study!AF187)/exterior_study!AF187</f>
        <v>-4.831358249772106E-2</v>
      </c>
      <c r="AK187" s="9">
        <f>(AG187-exterior_study!AG187)/exterior_study!AG187</f>
        <v>-6.7450495049504955E-2</v>
      </c>
      <c r="AL187" s="9">
        <f>(AH187-exterior_study!AH187)/exterior_study!AH187</f>
        <v>-3.7015447391431068E-2</v>
      </c>
      <c r="AM187" s="9">
        <f>(AI187-exterior_study!AI187)/exterior_study!AI187</f>
        <v>-3.5135877024430412E-2</v>
      </c>
    </row>
    <row r="188" spans="2:39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4.3400000000000001E-3</v>
      </c>
      <c r="Q188">
        <v>3.5999999999999999E-3</v>
      </c>
      <c r="R188">
        <v>7.4000000000000003E-3</v>
      </c>
      <c r="S188">
        <v>1.9499999999999999E-3</v>
      </c>
      <c r="T188">
        <v>1.9499999999999999E-3</v>
      </c>
      <c r="U188">
        <v>1.9499999999999999E-3</v>
      </c>
      <c r="V188">
        <v>2.9199999999999999E-3</v>
      </c>
      <c r="W188">
        <v>5.9699999999999996E-3</v>
      </c>
      <c r="X188">
        <v>5.9699999999999996E-3</v>
      </c>
      <c r="Y188">
        <v>1.9499999999999999E-3</v>
      </c>
      <c r="Z188">
        <v>1.9499999999999999E-3</v>
      </c>
      <c r="AA188">
        <v>1.9499999999999999E-3</v>
      </c>
      <c r="AB188">
        <v>0.53133311552159923</v>
      </c>
      <c r="AC188">
        <v>6.2094968437271003</v>
      </c>
      <c r="AD188">
        <v>243.072</v>
      </c>
      <c r="AE188">
        <v>5.5E-2</v>
      </c>
      <c r="AF188">
        <v>986</v>
      </c>
      <c r="AG188">
        <v>2745</v>
      </c>
      <c r="AH188">
        <v>3003</v>
      </c>
      <c r="AI188">
        <v>3196</v>
      </c>
      <c r="AJ188" s="9">
        <f>(AF188-exterior_study!AF188)/exterior_study!AF188</f>
        <v>-4.9180327868852458E-2</v>
      </c>
      <c r="AK188" s="9">
        <f>(AG188-exterior_study!AG188)/exterior_study!AG188</f>
        <v>-6.5690946221919677E-2</v>
      </c>
      <c r="AL188" s="9">
        <f>(AH188-exterior_study!AH188)/exterior_study!AH188</f>
        <v>-3.7191407502404614E-2</v>
      </c>
      <c r="AM188" s="9">
        <f>(AI188-exterior_study!AI188)/exterior_study!AI188</f>
        <v>-3.5024154589371984E-2</v>
      </c>
    </row>
    <row r="189" spans="2:39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4.3400000000000001E-3</v>
      </c>
      <c r="Q189">
        <v>3.5999999999999999E-3</v>
      </c>
      <c r="R189">
        <v>7.4000000000000003E-3</v>
      </c>
      <c r="S189">
        <v>1.9499999999999999E-3</v>
      </c>
      <c r="T189">
        <v>1.9499999999999999E-3</v>
      </c>
      <c r="U189">
        <v>1.9499999999999999E-3</v>
      </c>
      <c r="V189">
        <v>2.9199999999999999E-3</v>
      </c>
      <c r="W189">
        <v>5.9699999999999996E-3</v>
      </c>
      <c r="X189">
        <v>5.9699999999999996E-3</v>
      </c>
      <c r="Y189">
        <v>1.9499999999999999E-3</v>
      </c>
      <c r="Z189">
        <v>1.9499999999999999E-3</v>
      </c>
      <c r="AA189">
        <v>1.9499999999999999E-3</v>
      </c>
      <c r="AB189">
        <v>0.53133311552159923</v>
      </c>
      <c r="AC189">
        <v>6.2094968437271003</v>
      </c>
      <c r="AD189">
        <v>243.072</v>
      </c>
      <c r="AE189">
        <v>0.06</v>
      </c>
      <c r="AF189">
        <v>932</v>
      </c>
      <c r="AG189">
        <v>2519</v>
      </c>
      <c r="AH189">
        <v>2753</v>
      </c>
      <c r="AI189">
        <v>2930</v>
      </c>
      <c r="AJ189" s="9">
        <f>(AF189-exterior_study!AF189)/exterior_study!AF189</f>
        <v>-5.0916496945010187E-2</v>
      </c>
      <c r="AK189" s="9">
        <f>(AG189-exterior_study!AG189)/exterior_study!AG189</f>
        <v>-6.4611956925362049E-2</v>
      </c>
      <c r="AL189" s="9">
        <f>(AH189-exterior_study!AH189)/exterior_study!AH189</f>
        <v>-3.7075900664568028E-2</v>
      </c>
      <c r="AM189" s="9">
        <f>(AI189-exterior_study!AI189)/exterior_study!AI189</f>
        <v>-3.491436100131752E-2</v>
      </c>
    </row>
    <row r="190" spans="2:39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4.3400000000000001E-3</v>
      </c>
      <c r="Q190">
        <v>3.5999999999999999E-3</v>
      </c>
      <c r="R190">
        <v>7.4000000000000003E-3</v>
      </c>
      <c r="S190">
        <v>1.9499999999999999E-3</v>
      </c>
      <c r="T190">
        <v>1.9499999999999999E-3</v>
      </c>
      <c r="U190">
        <v>1.9499999999999999E-3</v>
      </c>
      <c r="V190">
        <v>2.9199999999999999E-3</v>
      </c>
      <c r="W190">
        <v>5.9699999999999996E-3</v>
      </c>
      <c r="X190">
        <v>5.9699999999999996E-3</v>
      </c>
      <c r="Y190">
        <v>1.9499999999999999E-3</v>
      </c>
      <c r="Z190">
        <v>1.9499999999999999E-3</v>
      </c>
      <c r="AA190">
        <v>1.9499999999999999E-3</v>
      </c>
      <c r="AB190">
        <v>0.53133311552159923</v>
      </c>
      <c r="AC190">
        <v>6.2094968437271003</v>
      </c>
      <c r="AD190">
        <v>243.072</v>
      </c>
      <c r="AE190">
        <v>6.5000000000000002E-2</v>
      </c>
      <c r="AF190">
        <v>883</v>
      </c>
      <c r="AG190">
        <v>2328</v>
      </c>
      <c r="AH190">
        <v>2541</v>
      </c>
      <c r="AI190">
        <v>2704</v>
      </c>
      <c r="AJ190" s="9">
        <f>(AF190-exterior_study!AF190)/exterior_study!AF190</f>
        <v>-5.257510729613734E-2</v>
      </c>
      <c r="AK190" s="9">
        <f>(AG190-exterior_study!AG190)/exterior_study!AG190</f>
        <v>-6.3555913113435239E-2</v>
      </c>
      <c r="AL190" s="9">
        <f>(AH190-exterior_study!AH190)/exterior_study!AH190</f>
        <v>-3.7135278514588858E-2</v>
      </c>
      <c r="AM190" s="9">
        <f>(AI190-exterior_study!AI190)/exterior_study!AI190</f>
        <v>-3.4975017844396862E-2</v>
      </c>
    </row>
    <row r="191" spans="2:39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4.3400000000000001E-3</v>
      </c>
      <c r="Q191">
        <v>3.5999999999999999E-3</v>
      </c>
      <c r="R191">
        <v>7.4000000000000003E-3</v>
      </c>
      <c r="S191">
        <v>1.9499999999999999E-3</v>
      </c>
      <c r="T191">
        <v>1.9499999999999999E-3</v>
      </c>
      <c r="U191">
        <v>1.9499999999999999E-3</v>
      </c>
      <c r="V191">
        <v>2.9199999999999999E-3</v>
      </c>
      <c r="W191">
        <v>5.9699999999999996E-3</v>
      </c>
      <c r="X191">
        <v>5.9699999999999996E-3</v>
      </c>
      <c r="Y191">
        <v>1.9499999999999999E-3</v>
      </c>
      <c r="Z191">
        <v>1.9499999999999999E-3</v>
      </c>
      <c r="AA191">
        <v>1.9499999999999999E-3</v>
      </c>
      <c r="AB191">
        <v>0.53133311552159923</v>
      </c>
      <c r="AC191">
        <v>6.2094968437271003</v>
      </c>
      <c r="AD191">
        <v>243.072</v>
      </c>
      <c r="AE191">
        <v>7.0000000000000007E-2</v>
      </c>
      <c r="AF191">
        <v>838</v>
      </c>
      <c r="AG191">
        <v>2164</v>
      </c>
      <c r="AH191">
        <v>2360</v>
      </c>
      <c r="AI191">
        <v>2511</v>
      </c>
      <c r="AJ191" s="9">
        <f>(AF191-exterior_study!AF191)/exterior_study!AF191</f>
        <v>-5.3107344632768359E-2</v>
      </c>
      <c r="AK191" s="9">
        <f>(AG191-exterior_study!AG191)/exterior_study!AG191</f>
        <v>-6.2391681109185443E-2</v>
      </c>
      <c r="AL191" s="9">
        <f>(AH191-exterior_study!AH191)/exterior_study!AH191</f>
        <v>-3.712770297837617E-2</v>
      </c>
      <c r="AM191" s="9">
        <f>(AI191-exterior_study!AI191)/exterior_study!AI191</f>
        <v>-3.4973097617217522E-2</v>
      </c>
    </row>
    <row r="192" spans="2:39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4.2900000000000004E-3</v>
      </c>
      <c r="Q192">
        <v>3.5699999999999998E-3</v>
      </c>
      <c r="R192">
        <v>7.3200000000000001E-3</v>
      </c>
      <c r="S192">
        <v>1.9499999999999999E-3</v>
      </c>
      <c r="T192">
        <v>1.9499999999999999E-3</v>
      </c>
      <c r="U192">
        <v>1.9499999999999999E-3</v>
      </c>
      <c r="V192">
        <v>2.9199999999999999E-3</v>
      </c>
      <c r="W192">
        <v>5.8999999999999999E-3</v>
      </c>
      <c r="X192">
        <v>5.8999999999999999E-3</v>
      </c>
      <c r="Y192">
        <v>1.9499999999999999E-3</v>
      </c>
      <c r="Z192">
        <v>1.9499999999999999E-3</v>
      </c>
      <c r="AA192">
        <v>1.9499999999999999E-3</v>
      </c>
      <c r="AB192">
        <v>0.53900738884420951</v>
      </c>
      <c r="AC192">
        <v>6.9125139637202597</v>
      </c>
      <c r="AD192">
        <v>243.072</v>
      </c>
      <c r="AE192">
        <v>0.03</v>
      </c>
      <c r="AF192">
        <v>1176</v>
      </c>
      <c r="AG192">
        <v>3637</v>
      </c>
      <c r="AH192">
        <v>4901</v>
      </c>
      <c r="AI192">
        <v>5252</v>
      </c>
      <c r="AJ192" s="9">
        <f>(AF192-exterior_study!AF192)/exterior_study!AF192</f>
        <v>-4.2345276872964167E-2</v>
      </c>
      <c r="AK192" s="9">
        <f>(AG192-exterior_study!AG192)/exterior_study!AG192</f>
        <v>-0.11184371184371185</v>
      </c>
      <c r="AL192" s="9">
        <f>(AH192-exterior_study!AH192)/exterior_study!AH192</f>
        <v>-3.8642604943114944E-2</v>
      </c>
      <c r="AM192" s="9">
        <f>(AI192-exterior_study!AI192)/exterior_study!AI192</f>
        <v>-3.6153422646357132E-2</v>
      </c>
    </row>
    <row r="193" spans="2:39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4.2900000000000004E-3</v>
      </c>
      <c r="Q193">
        <v>3.5699999999999998E-3</v>
      </c>
      <c r="R193">
        <v>7.3200000000000001E-3</v>
      </c>
      <c r="S193">
        <v>1.9499999999999999E-3</v>
      </c>
      <c r="T193">
        <v>1.9499999999999999E-3</v>
      </c>
      <c r="U193">
        <v>1.9499999999999999E-3</v>
      </c>
      <c r="V193">
        <v>2.9199999999999999E-3</v>
      </c>
      <c r="W193">
        <v>5.8999999999999999E-3</v>
      </c>
      <c r="X193">
        <v>5.8999999999999999E-3</v>
      </c>
      <c r="Y193">
        <v>1.9499999999999999E-3</v>
      </c>
      <c r="Z193">
        <v>1.9499999999999999E-3</v>
      </c>
      <c r="AA193">
        <v>1.9499999999999999E-3</v>
      </c>
      <c r="AB193">
        <v>0.53900738884420951</v>
      </c>
      <c r="AC193">
        <v>6.9125139637202597</v>
      </c>
      <c r="AD193">
        <v>243.072</v>
      </c>
      <c r="AE193">
        <v>3.5000000000000003E-2</v>
      </c>
      <c r="AF193">
        <v>1096</v>
      </c>
      <c r="AG193">
        <v>3173</v>
      </c>
      <c r="AH193">
        <v>4201</v>
      </c>
      <c r="AI193">
        <v>4502</v>
      </c>
      <c r="AJ193" s="9">
        <f>(AF193-exterior_study!AF193)/exterior_study!AF193</f>
        <v>-4.4463818657367045E-2</v>
      </c>
      <c r="AK193" s="9">
        <f>(AG193-exterior_study!AG193)/exterior_study!AG193</f>
        <v>-0.10644888763728527</v>
      </c>
      <c r="AL193" s="9">
        <f>(AH193-exterior_study!AH193)/exterior_study!AH193</f>
        <v>-3.8452735179674985E-2</v>
      </c>
      <c r="AM193" s="9">
        <f>(AI193-exterior_study!AI193)/exterior_study!AI193</f>
        <v>-3.6180689359880114E-2</v>
      </c>
    </row>
    <row r="194" spans="2:39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4.2900000000000004E-3</v>
      </c>
      <c r="Q194">
        <v>3.5699999999999998E-3</v>
      </c>
      <c r="R194">
        <v>7.3200000000000001E-3</v>
      </c>
      <c r="S194">
        <v>1.9499999999999999E-3</v>
      </c>
      <c r="T194">
        <v>1.9499999999999999E-3</v>
      </c>
      <c r="U194">
        <v>1.9499999999999999E-3</v>
      </c>
      <c r="V194">
        <v>2.9199999999999999E-3</v>
      </c>
      <c r="W194">
        <v>5.8999999999999999E-3</v>
      </c>
      <c r="X194">
        <v>5.8999999999999999E-3</v>
      </c>
      <c r="Y194">
        <v>1.9499999999999999E-3</v>
      </c>
      <c r="Z194">
        <v>1.9499999999999999E-3</v>
      </c>
      <c r="AA194">
        <v>1.9499999999999999E-3</v>
      </c>
      <c r="AB194">
        <v>0.53900738884420951</v>
      </c>
      <c r="AC194">
        <v>6.9125139637202597</v>
      </c>
      <c r="AD194">
        <v>243.072</v>
      </c>
      <c r="AE194">
        <v>0.04</v>
      </c>
      <c r="AF194">
        <v>1023</v>
      </c>
      <c r="AG194">
        <v>2819</v>
      </c>
      <c r="AH194">
        <v>3676</v>
      </c>
      <c r="AI194">
        <v>3939</v>
      </c>
      <c r="AJ194" s="9">
        <f>(AF194-exterior_study!AF194)/exterior_study!AF194</f>
        <v>-4.6598322460391424E-2</v>
      </c>
      <c r="AK194" s="9">
        <f>(AG194-exterior_study!AG194)/exterior_study!AG194</f>
        <v>-0.10194329404268876</v>
      </c>
      <c r="AL194" s="9">
        <f>(AH194-exterior_study!AH194)/exterior_study!AH194</f>
        <v>-3.8451477896939576E-2</v>
      </c>
      <c r="AM194" s="9">
        <f>(AI194-exterior_study!AI194)/exterior_study!AI194</f>
        <v>-3.6212380719354051E-2</v>
      </c>
    </row>
    <row r="195" spans="2:39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4.2900000000000004E-3</v>
      </c>
      <c r="Q195">
        <v>3.5699999999999998E-3</v>
      </c>
      <c r="R195">
        <v>7.3200000000000001E-3</v>
      </c>
      <c r="S195">
        <v>1.9499999999999999E-3</v>
      </c>
      <c r="T195">
        <v>1.9499999999999999E-3</v>
      </c>
      <c r="U195">
        <v>1.9499999999999999E-3</v>
      </c>
      <c r="V195">
        <v>2.9199999999999999E-3</v>
      </c>
      <c r="W195">
        <v>5.8999999999999999E-3</v>
      </c>
      <c r="X195">
        <v>5.8999999999999999E-3</v>
      </c>
      <c r="Y195">
        <v>1.9499999999999999E-3</v>
      </c>
      <c r="Z195">
        <v>1.9499999999999999E-3</v>
      </c>
      <c r="AA195">
        <v>1.9499999999999999E-3</v>
      </c>
      <c r="AB195">
        <v>0.53900738884420951</v>
      </c>
      <c r="AC195">
        <v>6.9125139637202597</v>
      </c>
      <c r="AD195">
        <v>243.072</v>
      </c>
      <c r="AE195">
        <v>4.4999999999999998E-2</v>
      </c>
      <c r="AF195">
        <v>958</v>
      </c>
      <c r="AG195">
        <v>2537</v>
      </c>
      <c r="AH195">
        <v>3267</v>
      </c>
      <c r="AI195">
        <v>3501</v>
      </c>
      <c r="AJ195" s="9">
        <f>(AF195-exterior_study!AF195)/exterior_study!AF195</f>
        <v>-4.7713717693836977E-2</v>
      </c>
      <c r="AK195" s="9">
        <f>(AG195-exterior_study!AG195)/exterior_study!AG195</f>
        <v>-9.8115890508354064E-2</v>
      </c>
      <c r="AL195" s="9">
        <f>(AH195-exterior_study!AH195)/exterior_study!AH195</f>
        <v>-3.8552089464390815E-2</v>
      </c>
      <c r="AM195" s="9">
        <f>(AI195-exterior_study!AI195)/exterior_study!AI195</f>
        <v>-3.633360858794385E-2</v>
      </c>
    </row>
    <row r="196" spans="2:39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4.2900000000000004E-3</v>
      </c>
      <c r="Q196">
        <v>3.5699999999999998E-3</v>
      </c>
      <c r="R196">
        <v>7.3200000000000001E-3</v>
      </c>
      <c r="S196">
        <v>1.9499999999999999E-3</v>
      </c>
      <c r="T196">
        <v>1.9499999999999999E-3</v>
      </c>
      <c r="U196">
        <v>1.9499999999999999E-3</v>
      </c>
      <c r="V196">
        <v>2.9199999999999999E-3</v>
      </c>
      <c r="W196">
        <v>5.8999999999999999E-3</v>
      </c>
      <c r="X196">
        <v>5.8999999999999999E-3</v>
      </c>
      <c r="Y196">
        <v>1.9499999999999999E-3</v>
      </c>
      <c r="Z196">
        <v>1.9499999999999999E-3</v>
      </c>
      <c r="AA196">
        <v>1.9499999999999999E-3</v>
      </c>
      <c r="AB196">
        <v>0.53900738884420951</v>
      </c>
      <c r="AC196">
        <v>6.9125139637202597</v>
      </c>
      <c r="AD196">
        <v>243.072</v>
      </c>
      <c r="AE196">
        <v>0.05</v>
      </c>
      <c r="AF196">
        <v>898</v>
      </c>
      <c r="AG196">
        <v>2308</v>
      </c>
      <c r="AH196">
        <v>2941</v>
      </c>
      <c r="AI196">
        <v>3151</v>
      </c>
      <c r="AJ196" s="9">
        <f>(AF196-exterior_study!AF196)/exterior_study!AF196</f>
        <v>-4.9735449735449737E-2</v>
      </c>
      <c r="AK196" s="9">
        <f>(AG196-exterior_study!AG196)/exterior_study!AG196</f>
        <v>-9.4901960784313719E-2</v>
      </c>
      <c r="AL196" s="9">
        <f>(AH196-exterior_study!AH196)/exterior_study!AH196</f>
        <v>-3.8574697613599218E-2</v>
      </c>
      <c r="AM196" s="9">
        <f>(AI196-exterior_study!AI196)/exterior_study!AI196</f>
        <v>-3.6096665646986846E-2</v>
      </c>
    </row>
    <row r="197" spans="2:39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4.2900000000000004E-3</v>
      </c>
      <c r="Q197">
        <v>3.5699999999999998E-3</v>
      </c>
      <c r="R197">
        <v>7.3200000000000001E-3</v>
      </c>
      <c r="S197">
        <v>1.9499999999999999E-3</v>
      </c>
      <c r="T197">
        <v>1.9499999999999999E-3</v>
      </c>
      <c r="U197">
        <v>1.9499999999999999E-3</v>
      </c>
      <c r="V197">
        <v>2.9199999999999999E-3</v>
      </c>
      <c r="W197">
        <v>5.8999999999999999E-3</v>
      </c>
      <c r="X197">
        <v>5.8999999999999999E-3</v>
      </c>
      <c r="Y197">
        <v>1.9499999999999999E-3</v>
      </c>
      <c r="Z197">
        <v>1.9499999999999999E-3</v>
      </c>
      <c r="AA197">
        <v>1.9499999999999999E-3</v>
      </c>
      <c r="AB197">
        <v>0.53900738884420951</v>
      </c>
      <c r="AC197">
        <v>6.9125139637202597</v>
      </c>
      <c r="AD197">
        <v>243.072</v>
      </c>
      <c r="AE197">
        <v>5.5E-2</v>
      </c>
      <c r="AF197">
        <v>845</v>
      </c>
      <c r="AG197">
        <v>2118</v>
      </c>
      <c r="AH197">
        <v>2673</v>
      </c>
      <c r="AI197">
        <v>2865</v>
      </c>
      <c r="AJ197" s="9">
        <f>(AF197-exterior_study!AF197)/exterior_study!AF197</f>
        <v>-4.9493813273340834E-2</v>
      </c>
      <c r="AK197" s="9">
        <f>(AG197-exterior_study!AG197)/exterior_study!AG197</f>
        <v>-9.2156022288898409E-2</v>
      </c>
      <c r="AL197" s="9">
        <f>(AH197-exterior_study!AH197)/exterior_study!AH197</f>
        <v>-3.8489208633093526E-2</v>
      </c>
      <c r="AM197" s="9">
        <f>(AI197-exterior_study!AI197)/exterior_study!AI197</f>
        <v>-3.6002691790040377E-2</v>
      </c>
    </row>
    <row r="198" spans="2:39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4.2900000000000004E-3</v>
      </c>
      <c r="Q198">
        <v>3.5699999999999998E-3</v>
      </c>
      <c r="R198">
        <v>7.3200000000000001E-3</v>
      </c>
      <c r="S198">
        <v>1.9499999999999999E-3</v>
      </c>
      <c r="T198">
        <v>1.9499999999999999E-3</v>
      </c>
      <c r="U198">
        <v>1.9499999999999999E-3</v>
      </c>
      <c r="V198">
        <v>2.9199999999999999E-3</v>
      </c>
      <c r="W198">
        <v>5.8999999999999999E-3</v>
      </c>
      <c r="X198">
        <v>5.8999999999999999E-3</v>
      </c>
      <c r="Y198">
        <v>1.9499999999999999E-3</v>
      </c>
      <c r="Z198">
        <v>1.9499999999999999E-3</v>
      </c>
      <c r="AA198">
        <v>1.9499999999999999E-3</v>
      </c>
      <c r="AB198">
        <v>0.53900738884420951</v>
      </c>
      <c r="AC198">
        <v>6.9125139637202597</v>
      </c>
      <c r="AD198">
        <v>243.072</v>
      </c>
      <c r="AE198">
        <v>0.06</v>
      </c>
      <c r="AF198">
        <v>796</v>
      </c>
      <c r="AG198">
        <v>1956</v>
      </c>
      <c r="AH198">
        <v>2451</v>
      </c>
      <c r="AI198">
        <v>2626</v>
      </c>
      <c r="AJ198" s="9">
        <f>(AF198-exterior_study!AF198)/exterior_study!AF198</f>
        <v>-5.1251489868891539E-2</v>
      </c>
      <c r="AK198" s="9">
        <f>(AG198-exterior_study!AG198)/exterior_study!AG198</f>
        <v>-8.9809213587715223E-2</v>
      </c>
      <c r="AL198" s="9">
        <f>(AH198-exterior_study!AH198)/exterior_study!AH198</f>
        <v>-3.8446449588073757E-2</v>
      </c>
      <c r="AM198" s="9">
        <f>(AI198-exterior_study!AI198)/exterior_study!AI198</f>
        <v>-3.6330275229357799E-2</v>
      </c>
    </row>
    <row r="199" spans="2:39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4.2900000000000004E-3</v>
      </c>
      <c r="Q199">
        <v>3.5699999999999998E-3</v>
      </c>
      <c r="R199">
        <v>7.3200000000000001E-3</v>
      </c>
      <c r="S199">
        <v>1.9499999999999999E-3</v>
      </c>
      <c r="T199">
        <v>1.9499999999999999E-3</v>
      </c>
      <c r="U199">
        <v>1.9499999999999999E-3</v>
      </c>
      <c r="V199">
        <v>2.9199999999999999E-3</v>
      </c>
      <c r="W199">
        <v>5.8999999999999999E-3</v>
      </c>
      <c r="X199">
        <v>5.8999999999999999E-3</v>
      </c>
      <c r="Y199">
        <v>1.9499999999999999E-3</v>
      </c>
      <c r="Z199">
        <v>1.9499999999999999E-3</v>
      </c>
      <c r="AA199">
        <v>1.9499999999999999E-3</v>
      </c>
      <c r="AB199">
        <v>0.53900738884420951</v>
      </c>
      <c r="AC199">
        <v>6.9125139637202597</v>
      </c>
      <c r="AD199">
        <v>243.072</v>
      </c>
      <c r="AE199">
        <v>6.5000000000000002E-2</v>
      </c>
      <c r="AF199">
        <v>751</v>
      </c>
      <c r="AG199">
        <v>1817</v>
      </c>
      <c r="AH199">
        <v>2262</v>
      </c>
      <c r="AI199">
        <v>2424</v>
      </c>
      <c r="AJ199" s="9">
        <f>(AF199-exterior_study!AF199)/exterior_study!AF199</f>
        <v>-5.2963430012610342E-2</v>
      </c>
      <c r="AK199" s="9">
        <f>(AG199-exterior_study!AG199)/exterior_study!AG199</f>
        <v>-8.7851405622489956E-2</v>
      </c>
      <c r="AL199" s="9">
        <f>(AH199-exterior_study!AH199)/exterior_study!AH199</f>
        <v>-3.8674033149171269E-2</v>
      </c>
      <c r="AM199" s="9">
        <f>(AI199-exterior_study!AI199)/exterior_study!AI199</f>
        <v>-3.618290258449304E-2</v>
      </c>
    </row>
    <row r="200" spans="2:39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4.2900000000000004E-3</v>
      </c>
      <c r="Q200">
        <v>3.5699999999999998E-3</v>
      </c>
      <c r="R200">
        <v>7.3200000000000001E-3</v>
      </c>
      <c r="S200">
        <v>1.9499999999999999E-3</v>
      </c>
      <c r="T200">
        <v>1.9499999999999999E-3</v>
      </c>
      <c r="U200">
        <v>1.9499999999999999E-3</v>
      </c>
      <c r="V200">
        <v>2.9199999999999999E-3</v>
      </c>
      <c r="W200">
        <v>5.8999999999999999E-3</v>
      </c>
      <c r="X200">
        <v>5.8999999999999999E-3</v>
      </c>
      <c r="Y200">
        <v>1.9499999999999999E-3</v>
      </c>
      <c r="Z200">
        <v>1.9499999999999999E-3</v>
      </c>
      <c r="AA200">
        <v>1.9499999999999999E-3</v>
      </c>
      <c r="AB200">
        <v>0.53900738884420951</v>
      </c>
      <c r="AC200">
        <v>6.9125139637202597</v>
      </c>
      <c r="AD200">
        <v>243.072</v>
      </c>
      <c r="AE200">
        <v>7.0000000000000007E-2</v>
      </c>
      <c r="AF200">
        <v>710</v>
      </c>
      <c r="AG200">
        <v>1697</v>
      </c>
      <c r="AH200">
        <v>2101</v>
      </c>
      <c r="AI200">
        <v>2251</v>
      </c>
      <c r="AJ200" s="9">
        <f>(AF200-exterior_study!AF200)/exterior_study!AF200</f>
        <v>-5.459387483355526E-2</v>
      </c>
      <c r="AK200" s="9">
        <f>(AG200-exterior_study!AG200)/exterior_study!AG200</f>
        <v>-8.616047388260635E-2</v>
      </c>
      <c r="AL200" s="9">
        <f>(AH200-exterior_study!AH200)/exterior_study!AH200</f>
        <v>-3.8443935926773455E-2</v>
      </c>
      <c r="AM200" s="9">
        <f>(AI200-exterior_study!AI200)/exterior_study!AI200</f>
        <v>-3.5974304068522485E-2</v>
      </c>
    </row>
    <row r="201" spans="2:39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4.2500000000000003E-3</v>
      </c>
      <c r="Q201">
        <v>3.5300000000000002E-3</v>
      </c>
      <c r="R201">
        <v>7.2399999999999999E-3</v>
      </c>
      <c r="S201">
        <v>1.9499999999999999E-3</v>
      </c>
      <c r="T201">
        <v>1.9499999999999999E-3</v>
      </c>
      <c r="U201">
        <v>1.9499999999999999E-3</v>
      </c>
      <c r="V201">
        <v>2.9199999999999999E-3</v>
      </c>
      <c r="W201">
        <v>5.8300000000000001E-3</v>
      </c>
      <c r="X201">
        <v>5.8300000000000001E-3</v>
      </c>
      <c r="Y201">
        <v>1.9499999999999999E-3</v>
      </c>
      <c r="Z201">
        <v>1.9499999999999999E-3</v>
      </c>
      <c r="AA201">
        <v>1.9499999999999999E-3</v>
      </c>
      <c r="AB201">
        <v>0.54869115492876841</v>
      </c>
      <c r="AC201">
        <v>6.9743323956007863</v>
      </c>
      <c r="AD201">
        <v>243.072</v>
      </c>
      <c r="AE201">
        <v>0.03</v>
      </c>
      <c r="AF201">
        <v>1164</v>
      </c>
      <c r="AG201">
        <v>3522</v>
      </c>
      <c r="AH201">
        <v>4854</v>
      </c>
      <c r="AI201">
        <v>5204</v>
      </c>
      <c r="AJ201" s="9">
        <f>(AF201-exterior_study!AF201)/exterior_study!AF201</f>
        <v>-4.1975308641975309E-2</v>
      </c>
      <c r="AK201" s="9">
        <f>(AG201-exterior_study!AG201)/exterior_study!AG201</f>
        <v>-0.11529766390354182</v>
      </c>
      <c r="AL201" s="9">
        <f>(AH201-exterior_study!AH201)/exterior_study!AH201</f>
        <v>-3.8240538934020213E-2</v>
      </c>
      <c r="AM201" s="9">
        <f>(AI201-exterior_study!AI201)/exterior_study!AI201</f>
        <v>-3.6117799592517132E-2</v>
      </c>
    </row>
    <row r="202" spans="2:39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4.2500000000000003E-3</v>
      </c>
      <c r="Q202">
        <v>3.5300000000000002E-3</v>
      </c>
      <c r="R202">
        <v>7.2399999999999999E-3</v>
      </c>
      <c r="S202">
        <v>1.9499999999999999E-3</v>
      </c>
      <c r="T202">
        <v>1.9499999999999999E-3</v>
      </c>
      <c r="U202">
        <v>1.9499999999999999E-3</v>
      </c>
      <c r="V202">
        <v>2.9199999999999999E-3</v>
      </c>
      <c r="W202">
        <v>5.8300000000000001E-3</v>
      </c>
      <c r="X202">
        <v>5.8300000000000001E-3</v>
      </c>
      <c r="Y202">
        <v>1.9499999999999999E-3</v>
      </c>
      <c r="Z202">
        <v>1.9499999999999999E-3</v>
      </c>
      <c r="AA202">
        <v>1.9499999999999999E-3</v>
      </c>
      <c r="AB202">
        <v>0.54869115492876841</v>
      </c>
      <c r="AC202">
        <v>6.9743323956007863</v>
      </c>
      <c r="AD202">
        <v>243.072</v>
      </c>
      <c r="AE202">
        <v>3.5000000000000003E-2</v>
      </c>
      <c r="AF202">
        <v>1084</v>
      </c>
      <c r="AG202">
        <v>3078</v>
      </c>
      <c r="AH202">
        <v>4160</v>
      </c>
      <c r="AI202">
        <v>4461</v>
      </c>
      <c r="AJ202" s="9">
        <f>(AF202-exterior_study!AF202)/exterior_study!AF202</f>
        <v>-4.4091710758377423E-2</v>
      </c>
      <c r="AK202" s="9">
        <f>(AG202-exterior_study!AG202)/exterior_study!AG202</f>
        <v>-0.10963262944749783</v>
      </c>
      <c r="AL202" s="9">
        <f>(AH202-exterior_study!AH202)/exterior_study!AH202</f>
        <v>-3.8372630605640314E-2</v>
      </c>
      <c r="AM202" s="9">
        <f>(AI202-exterior_study!AI202)/exterior_study!AI202</f>
        <v>-3.6084701815038894E-2</v>
      </c>
    </row>
    <row r="203" spans="2:39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4.2500000000000003E-3</v>
      </c>
      <c r="Q203">
        <v>3.5300000000000002E-3</v>
      </c>
      <c r="R203">
        <v>7.2399999999999999E-3</v>
      </c>
      <c r="S203">
        <v>1.9499999999999999E-3</v>
      </c>
      <c r="T203">
        <v>1.9499999999999999E-3</v>
      </c>
      <c r="U203">
        <v>1.9499999999999999E-3</v>
      </c>
      <c r="V203">
        <v>2.9199999999999999E-3</v>
      </c>
      <c r="W203">
        <v>5.8300000000000001E-3</v>
      </c>
      <c r="X203">
        <v>5.8300000000000001E-3</v>
      </c>
      <c r="Y203">
        <v>1.9499999999999999E-3</v>
      </c>
      <c r="Z203">
        <v>1.9499999999999999E-3</v>
      </c>
      <c r="AA203">
        <v>1.9499999999999999E-3</v>
      </c>
      <c r="AB203">
        <v>0.54869115492876841</v>
      </c>
      <c r="AC203">
        <v>6.9743323956007863</v>
      </c>
      <c r="AD203">
        <v>243.072</v>
      </c>
      <c r="AE203">
        <v>0.04</v>
      </c>
      <c r="AF203">
        <v>1012</v>
      </c>
      <c r="AG203">
        <v>2739</v>
      </c>
      <c r="AH203">
        <v>3640</v>
      </c>
      <c r="AI203">
        <v>3903</v>
      </c>
      <c r="AJ203" s="9">
        <f>(AF203-exterior_study!AF203)/exterior_study!AF203</f>
        <v>-4.5283018867924525E-2</v>
      </c>
      <c r="AK203" s="9">
        <f>(AG203-exterior_study!AG203)/exterior_study!AG203</f>
        <v>-0.10460934946060804</v>
      </c>
      <c r="AL203" s="9">
        <f>(AH203-exterior_study!AH203)/exterior_study!AH203</f>
        <v>-3.8563127311146327E-2</v>
      </c>
      <c r="AM203" s="9">
        <f>(AI203-exterior_study!AI203)/exterior_study!AI203</f>
        <v>-3.6058285996542358E-2</v>
      </c>
    </row>
    <row r="204" spans="2:39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4.2500000000000003E-3</v>
      </c>
      <c r="Q204">
        <v>3.5300000000000002E-3</v>
      </c>
      <c r="R204">
        <v>7.2399999999999999E-3</v>
      </c>
      <c r="S204">
        <v>1.9499999999999999E-3</v>
      </c>
      <c r="T204">
        <v>1.9499999999999999E-3</v>
      </c>
      <c r="U204">
        <v>1.9499999999999999E-3</v>
      </c>
      <c r="V204">
        <v>2.9199999999999999E-3</v>
      </c>
      <c r="W204">
        <v>5.8300000000000001E-3</v>
      </c>
      <c r="X204">
        <v>5.8300000000000001E-3</v>
      </c>
      <c r="Y204">
        <v>1.9499999999999999E-3</v>
      </c>
      <c r="Z204">
        <v>1.9499999999999999E-3</v>
      </c>
      <c r="AA204">
        <v>1.9499999999999999E-3</v>
      </c>
      <c r="AB204">
        <v>0.54869115492876841</v>
      </c>
      <c r="AC204">
        <v>6.9743323956007863</v>
      </c>
      <c r="AD204">
        <v>243.072</v>
      </c>
      <c r="AE204">
        <v>4.4999999999999998E-2</v>
      </c>
      <c r="AF204">
        <v>946</v>
      </c>
      <c r="AG204">
        <v>2468</v>
      </c>
      <c r="AH204">
        <v>3236</v>
      </c>
      <c r="AI204">
        <v>3469</v>
      </c>
      <c r="AJ204" s="9">
        <f>(AF204-exterior_study!AF204)/exterior_study!AF204</f>
        <v>-4.7331319234642497E-2</v>
      </c>
      <c r="AK204" s="9">
        <f>(AG204-exterior_study!AG204)/exterior_study!AG204</f>
        <v>-0.10058309037900874</v>
      </c>
      <c r="AL204" s="9">
        <f>(AH204-exterior_study!AH204)/exterior_study!AH204</f>
        <v>-3.8335809806835069E-2</v>
      </c>
      <c r="AM204" s="9">
        <f>(AI204-exterior_study!AI204)/exterior_study!AI204</f>
        <v>-3.6121144762434013E-2</v>
      </c>
    </row>
    <row r="205" spans="2:39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4.2500000000000003E-3</v>
      </c>
      <c r="Q205">
        <v>3.5300000000000002E-3</v>
      </c>
      <c r="R205">
        <v>7.2399999999999999E-3</v>
      </c>
      <c r="S205">
        <v>1.9499999999999999E-3</v>
      </c>
      <c r="T205">
        <v>1.9499999999999999E-3</v>
      </c>
      <c r="U205">
        <v>1.9499999999999999E-3</v>
      </c>
      <c r="V205">
        <v>2.9199999999999999E-3</v>
      </c>
      <c r="W205">
        <v>5.8300000000000001E-3</v>
      </c>
      <c r="X205">
        <v>5.8300000000000001E-3</v>
      </c>
      <c r="Y205">
        <v>1.9499999999999999E-3</v>
      </c>
      <c r="Z205">
        <v>1.9499999999999999E-3</v>
      </c>
      <c r="AA205">
        <v>1.9499999999999999E-3</v>
      </c>
      <c r="AB205">
        <v>0.54869115492876841</v>
      </c>
      <c r="AC205">
        <v>6.9743323956007863</v>
      </c>
      <c r="AD205">
        <v>243.072</v>
      </c>
      <c r="AE205">
        <v>0.05</v>
      </c>
      <c r="AF205">
        <v>887</v>
      </c>
      <c r="AG205">
        <v>2248</v>
      </c>
      <c r="AH205">
        <v>2912</v>
      </c>
      <c r="AI205">
        <v>3123</v>
      </c>
      <c r="AJ205" s="9">
        <f>(AF205-exterior_study!AF205)/exterior_study!AF205</f>
        <v>-4.9303322615219719E-2</v>
      </c>
      <c r="AK205" s="9">
        <f>(AG205-exterior_study!AG205)/exterior_study!AG205</f>
        <v>-9.7188755020080328E-2</v>
      </c>
      <c r="AL205" s="9">
        <f>(AH205-exterior_study!AH205)/exterior_study!AH205</f>
        <v>-3.8309114927344783E-2</v>
      </c>
      <c r="AM205" s="9">
        <f>(AI205-exterior_study!AI205)/exterior_study!AI205</f>
        <v>-3.5813522692188945E-2</v>
      </c>
    </row>
    <row r="206" spans="2:39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4.2500000000000003E-3</v>
      </c>
      <c r="Q206">
        <v>3.5300000000000002E-3</v>
      </c>
      <c r="R206">
        <v>7.2399999999999999E-3</v>
      </c>
      <c r="S206">
        <v>1.9499999999999999E-3</v>
      </c>
      <c r="T206">
        <v>1.9499999999999999E-3</v>
      </c>
      <c r="U206">
        <v>1.9499999999999999E-3</v>
      </c>
      <c r="V206">
        <v>2.9199999999999999E-3</v>
      </c>
      <c r="W206">
        <v>5.8300000000000001E-3</v>
      </c>
      <c r="X206">
        <v>5.8300000000000001E-3</v>
      </c>
      <c r="Y206">
        <v>1.9499999999999999E-3</v>
      </c>
      <c r="Z206">
        <v>1.9499999999999999E-3</v>
      </c>
      <c r="AA206">
        <v>1.9499999999999999E-3</v>
      </c>
      <c r="AB206">
        <v>0.54869115492876841</v>
      </c>
      <c r="AC206">
        <v>6.9743323956007863</v>
      </c>
      <c r="AD206">
        <v>243.072</v>
      </c>
      <c r="AE206">
        <v>5.5E-2</v>
      </c>
      <c r="AF206">
        <v>834</v>
      </c>
      <c r="AG206">
        <v>2064</v>
      </c>
      <c r="AH206">
        <v>2648</v>
      </c>
      <c r="AI206">
        <v>2839</v>
      </c>
      <c r="AJ206" s="9">
        <f>(AF206-exterior_study!AF206)/exterior_study!AF206</f>
        <v>-5.011389521640091E-2</v>
      </c>
      <c r="AK206" s="9">
        <f>(AG206-exterior_study!AG206)/exterior_study!AG206</f>
        <v>-9.4339622641509441E-2</v>
      </c>
      <c r="AL206" s="9">
        <f>(AH206-exterior_study!AH206)/exterior_study!AH206</f>
        <v>-3.814021067925899E-2</v>
      </c>
      <c r="AM206" s="9">
        <f>(AI206-exterior_study!AI206)/exterior_study!AI206</f>
        <v>-3.5993208828522923E-2</v>
      </c>
    </row>
    <row r="207" spans="2:39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4.2500000000000003E-3</v>
      </c>
      <c r="Q207">
        <v>3.5300000000000002E-3</v>
      </c>
      <c r="R207">
        <v>7.2399999999999999E-3</v>
      </c>
      <c r="S207">
        <v>1.9499999999999999E-3</v>
      </c>
      <c r="T207">
        <v>1.9499999999999999E-3</v>
      </c>
      <c r="U207">
        <v>1.9499999999999999E-3</v>
      </c>
      <c r="V207">
        <v>2.9199999999999999E-3</v>
      </c>
      <c r="W207">
        <v>5.8300000000000001E-3</v>
      </c>
      <c r="X207">
        <v>5.8300000000000001E-3</v>
      </c>
      <c r="Y207">
        <v>1.9499999999999999E-3</v>
      </c>
      <c r="Z207">
        <v>1.9499999999999999E-3</v>
      </c>
      <c r="AA207">
        <v>1.9499999999999999E-3</v>
      </c>
      <c r="AB207">
        <v>0.54869115492876841</v>
      </c>
      <c r="AC207">
        <v>6.9743323956007863</v>
      </c>
      <c r="AD207">
        <v>243.072</v>
      </c>
      <c r="AE207">
        <v>0.06</v>
      </c>
      <c r="AF207">
        <v>785</v>
      </c>
      <c r="AG207">
        <v>1908</v>
      </c>
      <c r="AH207">
        <v>2427</v>
      </c>
      <c r="AI207">
        <v>2602</v>
      </c>
      <c r="AJ207" s="9">
        <f>(AF207-exterior_study!AF207)/exterior_study!AF207</f>
        <v>-5.1932367149758456E-2</v>
      </c>
      <c r="AK207" s="9">
        <f>(AG207-exterior_study!AG207)/exterior_study!AG207</f>
        <v>-9.1861018562589242E-2</v>
      </c>
      <c r="AL207" s="9">
        <f>(AH207-exterior_study!AH207)/exterior_study!AH207</f>
        <v>-3.8431061806656099E-2</v>
      </c>
      <c r="AM207" s="9">
        <f>(AI207-exterior_study!AI207)/exterior_study!AI207</f>
        <v>-3.5939236754353461E-2</v>
      </c>
    </row>
    <row r="208" spans="2:39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4.2500000000000003E-3</v>
      </c>
      <c r="Q208">
        <v>3.5300000000000002E-3</v>
      </c>
      <c r="R208">
        <v>7.2399999999999999E-3</v>
      </c>
      <c r="S208">
        <v>1.9499999999999999E-3</v>
      </c>
      <c r="T208">
        <v>1.9499999999999999E-3</v>
      </c>
      <c r="U208">
        <v>1.9499999999999999E-3</v>
      </c>
      <c r="V208">
        <v>2.9199999999999999E-3</v>
      </c>
      <c r="W208">
        <v>5.8300000000000001E-3</v>
      </c>
      <c r="X208">
        <v>5.8300000000000001E-3</v>
      </c>
      <c r="Y208">
        <v>1.9499999999999999E-3</v>
      </c>
      <c r="Z208">
        <v>1.9499999999999999E-3</v>
      </c>
      <c r="AA208">
        <v>1.9499999999999999E-3</v>
      </c>
      <c r="AB208">
        <v>0.54869115492876841</v>
      </c>
      <c r="AC208">
        <v>6.9743323956007863</v>
      </c>
      <c r="AD208">
        <v>243.072</v>
      </c>
      <c r="AE208">
        <v>6.5000000000000002E-2</v>
      </c>
      <c r="AF208">
        <v>741</v>
      </c>
      <c r="AG208">
        <v>1773</v>
      </c>
      <c r="AH208">
        <v>2240</v>
      </c>
      <c r="AI208">
        <v>2402</v>
      </c>
      <c r="AJ208" s="9">
        <f>(AF208-exterior_study!AF208)/exterior_study!AF208</f>
        <v>-5.2429667519181586E-2</v>
      </c>
      <c r="AK208" s="9">
        <f>(AG208-exterior_study!AG208)/exterior_study!AG208</f>
        <v>-8.9835728952772073E-2</v>
      </c>
      <c r="AL208" s="9">
        <f>(AH208-exterior_study!AH208)/exterior_study!AH208</f>
        <v>-3.8626609442060089E-2</v>
      </c>
      <c r="AM208" s="9">
        <f>(AI208-exterior_study!AI208)/exterior_study!AI208</f>
        <v>-3.6115569823434994E-2</v>
      </c>
    </row>
    <row r="209" spans="2:39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4.2500000000000003E-3</v>
      </c>
      <c r="Q209">
        <v>3.5300000000000002E-3</v>
      </c>
      <c r="R209">
        <v>7.2399999999999999E-3</v>
      </c>
      <c r="S209">
        <v>1.9499999999999999E-3</v>
      </c>
      <c r="T209">
        <v>1.9499999999999999E-3</v>
      </c>
      <c r="U209">
        <v>1.9499999999999999E-3</v>
      </c>
      <c r="V209">
        <v>2.9199999999999999E-3</v>
      </c>
      <c r="W209">
        <v>5.8300000000000001E-3</v>
      </c>
      <c r="X209">
        <v>5.8300000000000001E-3</v>
      </c>
      <c r="Y209">
        <v>1.9499999999999999E-3</v>
      </c>
      <c r="Z209">
        <v>1.9499999999999999E-3</v>
      </c>
      <c r="AA209">
        <v>1.9499999999999999E-3</v>
      </c>
      <c r="AB209">
        <v>0.54869115492876841</v>
      </c>
      <c r="AC209">
        <v>6.9743323956007863</v>
      </c>
      <c r="AD209">
        <v>243.072</v>
      </c>
      <c r="AE209">
        <v>7.0000000000000007E-2</v>
      </c>
      <c r="AF209">
        <v>701</v>
      </c>
      <c r="AG209">
        <v>1657</v>
      </c>
      <c r="AH209">
        <v>2080</v>
      </c>
      <c r="AI209">
        <v>2230</v>
      </c>
      <c r="AJ209" s="9">
        <f>(AF209-exterior_study!AF209)/exterior_study!AF209</f>
        <v>-5.2702702702702706E-2</v>
      </c>
      <c r="AK209" s="9">
        <f>(AG209-exterior_study!AG209)/exterior_study!AG209</f>
        <v>-8.8057237204182723E-2</v>
      </c>
      <c r="AL209" s="9">
        <f>(AH209-exterior_study!AH209)/exterior_study!AH209</f>
        <v>-3.8372630605640314E-2</v>
      </c>
      <c r="AM209" s="9">
        <f>(AI209-exterior_study!AI209)/exterior_study!AI209</f>
        <v>-3.6300777873811585E-2</v>
      </c>
    </row>
    <row r="210" spans="2:39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4.1999999999999997E-3</v>
      </c>
      <c r="Q210">
        <v>3.5000000000000001E-3</v>
      </c>
      <c r="R210">
        <v>7.1700000000000002E-3</v>
      </c>
      <c r="S210">
        <v>1.9499999999999999E-3</v>
      </c>
      <c r="T210">
        <v>1.9499999999999999E-3</v>
      </c>
      <c r="U210">
        <v>1.9499999999999999E-3</v>
      </c>
      <c r="V210">
        <v>2.9199999999999999E-3</v>
      </c>
      <c r="W210">
        <v>5.7600000000000004E-3</v>
      </c>
      <c r="X210">
        <v>5.7600000000000004E-3</v>
      </c>
      <c r="Y210">
        <v>1.9499999999999999E-3</v>
      </c>
      <c r="Z210">
        <v>1.9499999999999999E-3</v>
      </c>
      <c r="AA210">
        <v>1.9499999999999999E-3</v>
      </c>
      <c r="AB210">
        <v>0.56032032686121336</v>
      </c>
      <c r="AC210">
        <v>7.0478532260825029</v>
      </c>
      <c r="AD210">
        <v>243.072</v>
      </c>
      <c r="AE210">
        <v>0.03</v>
      </c>
      <c r="AF210">
        <v>1148</v>
      </c>
      <c r="AG210">
        <v>3369</v>
      </c>
      <c r="AH210">
        <v>4753</v>
      </c>
      <c r="AI210">
        <v>5142</v>
      </c>
      <c r="AJ210" s="9">
        <f>(AF210-exterior_study!AF210)/exterior_study!AF210</f>
        <v>-4.1736227045075125E-2</v>
      </c>
      <c r="AK210" s="9">
        <f>(AG210-exterior_study!AG210)/exterior_study!AG210</f>
        <v>-0.11990595611285267</v>
      </c>
      <c r="AL210" s="9">
        <f>(AH210-exterior_study!AH210)/exterior_study!AH210</f>
        <v>-4.5965475712565235E-2</v>
      </c>
      <c r="AM210" s="9">
        <f>(AI210-exterior_study!AI210)/exterior_study!AI210</f>
        <v>-3.5814738421151321E-2</v>
      </c>
    </row>
    <row r="211" spans="2:39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4.1999999999999997E-3</v>
      </c>
      <c r="Q211">
        <v>3.5000000000000001E-3</v>
      </c>
      <c r="R211">
        <v>7.1700000000000002E-3</v>
      </c>
      <c r="S211">
        <v>1.9499999999999999E-3</v>
      </c>
      <c r="T211">
        <v>1.9499999999999999E-3</v>
      </c>
      <c r="U211">
        <v>1.9499999999999999E-3</v>
      </c>
      <c r="V211">
        <v>2.9199999999999999E-3</v>
      </c>
      <c r="W211">
        <v>5.7600000000000004E-3</v>
      </c>
      <c r="X211">
        <v>5.7600000000000004E-3</v>
      </c>
      <c r="Y211">
        <v>1.9499999999999999E-3</v>
      </c>
      <c r="Z211">
        <v>1.9499999999999999E-3</v>
      </c>
      <c r="AA211">
        <v>1.9499999999999999E-3</v>
      </c>
      <c r="AB211">
        <v>0.56032032686121336</v>
      </c>
      <c r="AC211">
        <v>7.0478532260825029</v>
      </c>
      <c r="AD211">
        <v>243.072</v>
      </c>
      <c r="AE211">
        <v>3.5000000000000003E-2</v>
      </c>
      <c r="AF211">
        <v>1068</v>
      </c>
      <c r="AG211">
        <v>2952</v>
      </c>
      <c r="AH211">
        <v>4078</v>
      </c>
      <c r="AI211">
        <v>4407</v>
      </c>
      <c r="AJ211" s="9">
        <f>(AF211-exterior_study!AF211)/exterior_study!AF211</f>
        <v>-4.3867502238137866E-2</v>
      </c>
      <c r="AK211" s="9">
        <f>(AG211-exterior_study!AG211)/exterior_study!AG211</f>
        <v>-0.11377964575202641</v>
      </c>
      <c r="AL211" s="9">
        <f>(AH211-exterior_study!AH211)/exterior_study!AH211</f>
        <v>-4.4964871194379391E-2</v>
      </c>
      <c r="AM211" s="9">
        <f>(AI211-exterior_study!AI211)/exterior_study!AI211</f>
        <v>-3.5878363596587179E-2</v>
      </c>
    </row>
    <row r="212" spans="2:39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4.1999999999999997E-3</v>
      </c>
      <c r="Q212">
        <v>3.5000000000000001E-3</v>
      </c>
      <c r="R212">
        <v>7.1700000000000002E-3</v>
      </c>
      <c r="S212">
        <v>1.9499999999999999E-3</v>
      </c>
      <c r="T212">
        <v>1.9499999999999999E-3</v>
      </c>
      <c r="U212">
        <v>1.9499999999999999E-3</v>
      </c>
      <c r="V212">
        <v>2.9199999999999999E-3</v>
      </c>
      <c r="W212">
        <v>5.7600000000000004E-3</v>
      </c>
      <c r="X212">
        <v>5.7600000000000004E-3</v>
      </c>
      <c r="Y212">
        <v>1.9499999999999999E-3</v>
      </c>
      <c r="Z212">
        <v>1.9499999999999999E-3</v>
      </c>
      <c r="AA212">
        <v>1.9499999999999999E-3</v>
      </c>
      <c r="AB212">
        <v>0.56032032686121336</v>
      </c>
      <c r="AC212">
        <v>7.0478532260825029</v>
      </c>
      <c r="AD212">
        <v>243.072</v>
      </c>
      <c r="AE212">
        <v>0.04</v>
      </c>
      <c r="AF212">
        <v>996</v>
      </c>
      <c r="AG212">
        <v>2632</v>
      </c>
      <c r="AH212">
        <v>3571</v>
      </c>
      <c r="AI212">
        <v>3856</v>
      </c>
      <c r="AJ212" s="9">
        <f>(AF212-exterior_study!AF212)/exterior_study!AF212</f>
        <v>-4.5062320230105465E-2</v>
      </c>
      <c r="AK212" s="9">
        <f>(AG212-exterior_study!AG212)/exterior_study!AG212</f>
        <v>-0.10840108401084012</v>
      </c>
      <c r="AL212" s="9">
        <f>(AH212-exterior_study!AH212)/exterior_study!AH212</f>
        <v>-4.4164882226980728E-2</v>
      </c>
      <c r="AM212" s="9">
        <f>(AI212-exterior_study!AI212)/exterior_study!AI212</f>
        <v>-3.5999999999999997E-2</v>
      </c>
    </row>
    <row r="213" spans="2:39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4.1999999999999997E-3</v>
      </c>
      <c r="Q213">
        <v>3.5000000000000001E-3</v>
      </c>
      <c r="R213">
        <v>7.1700000000000002E-3</v>
      </c>
      <c r="S213">
        <v>1.9499999999999999E-3</v>
      </c>
      <c r="T213">
        <v>1.9499999999999999E-3</v>
      </c>
      <c r="U213">
        <v>1.9499999999999999E-3</v>
      </c>
      <c r="V213">
        <v>2.9199999999999999E-3</v>
      </c>
      <c r="W213">
        <v>5.7600000000000004E-3</v>
      </c>
      <c r="X213">
        <v>5.7600000000000004E-3</v>
      </c>
      <c r="Y213">
        <v>1.9499999999999999E-3</v>
      </c>
      <c r="Z213">
        <v>1.9499999999999999E-3</v>
      </c>
      <c r="AA213">
        <v>1.9499999999999999E-3</v>
      </c>
      <c r="AB213">
        <v>0.56032032686121336</v>
      </c>
      <c r="AC213">
        <v>7.0478532260825029</v>
      </c>
      <c r="AD213">
        <v>243.072</v>
      </c>
      <c r="AE213">
        <v>4.4999999999999998E-2</v>
      </c>
      <c r="AF213">
        <v>931</v>
      </c>
      <c r="AG213">
        <v>2376</v>
      </c>
      <c r="AH213">
        <v>3176</v>
      </c>
      <c r="AI213">
        <v>3428</v>
      </c>
      <c r="AJ213" s="9">
        <f>(AF213-exterior_study!AF213)/exterior_study!AF213</f>
        <v>-4.7082906857727737E-2</v>
      </c>
      <c r="AK213" s="9">
        <f>(AG213-exterior_study!AG213)/exterior_study!AG213</f>
        <v>-0.10407239819004525</v>
      </c>
      <c r="AL213" s="9">
        <f>(AH213-exterior_study!AH213)/exterior_study!AH213</f>
        <v>-4.3661547726588375E-2</v>
      </c>
      <c r="AM213" s="9">
        <f>(AI213-exterior_study!AI213)/exterior_study!AI213</f>
        <v>-3.572433192686357E-2</v>
      </c>
    </row>
    <row r="214" spans="2:39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4.1999999999999997E-3</v>
      </c>
      <c r="Q214">
        <v>3.5000000000000001E-3</v>
      </c>
      <c r="R214">
        <v>7.1700000000000002E-3</v>
      </c>
      <c r="S214">
        <v>1.9499999999999999E-3</v>
      </c>
      <c r="T214">
        <v>1.9499999999999999E-3</v>
      </c>
      <c r="U214">
        <v>1.9499999999999999E-3</v>
      </c>
      <c r="V214">
        <v>2.9199999999999999E-3</v>
      </c>
      <c r="W214">
        <v>5.7600000000000004E-3</v>
      </c>
      <c r="X214">
        <v>5.7600000000000004E-3</v>
      </c>
      <c r="Y214">
        <v>1.9499999999999999E-3</v>
      </c>
      <c r="Z214">
        <v>1.9499999999999999E-3</v>
      </c>
      <c r="AA214">
        <v>1.9499999999999999E-3</v>
      </c>
      <c r="AB214">
        <v>0.56032032686121336</v>
      </c>
      <c r="AC214">
        <v>7.0478532260825029</v>
      </c>
      <c r="AD214">
        <v>243.072</v>
      </c>
      <c r="AE214">
        <v>0.05</v>
      </c>
      <c r="AF214">
        <v>873</v>
      </c>
      <c r="AG214">
        <v>2167</v>
      </c>
      <c r="AH214">
        <v>2860</v>
      </c>
      <c r="AI214">
        <v>3085</v>
      </c>
      <c r="AJ214" s="9">
        <f>(AF214-exterior_study!AF214)/exterior_study!AF214</f>
        <v>-4.7982551799345692E-2</v>
      </c>
      <c r="AK214" s="9">
        <f>(AG214-exterior_study!AG214)/exterior_study!AG214</f>
        <v>-0.1004566210045662</v>
      </c>
      <c r="AL214" s="9">
        <f>(AH214-exterior_study!AH214)/exterior_study!AH214</f>
        <v>-4.3158246905319504E-2</v>
      </c>
      <c r="AM214" s="9">
        <f>(AI214-exterior_study!AI214)/exterior_study!AI214</f>
        <v>-3.5937499999999997E-2</v>
      </c>
    </row>
    <row r="215" spans="2:39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4.1999999999999997E-3</v>
      </c>
      <c r="Q215">
        <v>3.5000000000000001E-3</v>
      </c>
      <c r="R215">
        <v>7.1700000000000002E-3</v>
      </c>
      <c r="S215">
        <v>1.9499999999999999E-3</v>
      </c>
      <c r="T215">
        <v>1.9499999999999999E-3</v>
      </c>
      <c r="U215">
        <v>1.9499999999999999E-3</v>
      </c>
      <c r="V215">
        <v>2.9199999999999999E-3</v>
      </c>
      <c r="W215">
        <v>5.7600000000000004E-3</v>
      </c>
      <c r="X215">
        <v>5.7600000000000004E-3</v>
      </c>
      <c r="Y215">
        <v>1.9499999999999999E-3</v>
      </c>
      <c r="Z215">
        <v>1.9499999999999999E-3</v>
      </c>
      <c r="AA215">
        <v>1.9499999999999999E-3</v>
      </c>
      <c r="AB215">
        <v>0.56032032686121336</v>
      </c>
      <c r="AC215">
        <v>7.0478532260825029</v>
      </c>
      <c r="AD215">
        <v>243.072</v>
      </c>
      <c r="AE215">
        <v>5.5E-2</v>
      </c>
      <c r="AF215">
        <v>820</v>
      </c>
      <c r="AG215">
        <v>1992</v>
      </c>
      <c r="AH215">
        <v>2602</v>
      </c>
      <c r="AI215">
        <v>2804</v>
      </c>
      <c r="AJ215" s="9">
        <f>(AF215-exterior_study!AF215)/exterior_study!AF215</f>
        <v>-4.9826187717265352E-2</v>
      </c>
      <c r="AK215" s="9">
        <f>(AG215-exterior_study!AG215)/exterior_study!AG215</f>
        <v>-9.7417308563661084E-2</v>
      </c>
      <c r="AL215" s="9">
        <f>(AH215-exterior_study!AH215)/exterior_study!AH215</f>
        <v>-4.2326094957673907E-2</v>
      </c>
      <c r="AM215" s="9">
        <f>(AI215-exterior_study!AI215)/exterior_study!AI215</f>
        <v>-3.6094877964936406E-2</v>
      </c>
    </row>
    <row r="216" spans="2:39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4.1999999999999997E-3</v>
      </c>
      <c r="Q216">
        <v>3.5000000000000001E-3</v>
      </c>
      <c r="R216">
        <v>7.1700000000000002E-3</v>
      </c>
      <c r="S216">
        <v>1.9499999999999999E-3</v>
      </c>
      <c r="T216">
        <v>1.9499999999999999E-3</v>
      </c>
      <c r="U216">
        <v>1.9499999999999999E-3</v>
      </c>
      <c r="V216">
        <v>2.9199999999999999E-3</v>
      </c>
      <c r="W216">
        <v>5.7600000000000004E-3</v>
      </c>
      <c r="X216">
        <v>5.7600000000000004E-3</v>
      </c>
      <c r="Y216">
        <v>1.9499999999999999E-3</v>
      </c>
      <c r="Z216">
        <v>1.9499999999999999E-3</v>
      </c>
      <c r="AA216">
        <v>1.9499999999999999E-3</v>
      </c>
      <c r="AB216">
        <v>0.56032032686121336</v>
      </c>
      <c r="AC216">
        <v>7.0478532260825029</v>
      </c>
      <c r="AD216">
        <v>243.072</v>
      </c>
      <c r="AE216">
        <v>0.06</v>
      </c>
      <c r="AF216">
        <v>772</v>
      </c>
      <c r="AG216">
        <v>1843</v>
      </c>
      <c r="AH216">
        <v>2385</v>
      </c>
      <c r="AI216">
        <v>2571</v>
      </c>
      <c r="AJ216" s="9">
        <f>(AF216-exterior_study!AF216)/exterior_study!AF216</f>
        <v>-5.0430504305043047E-2</v>
      </c>
      <c r="AK216" s="9">
        <f>(AG216-exterior_study!AG216)/exterior_study!AG216</f>
        <v>-9.4793713163064827E-2</v>
      </c>
      <c r="AL216" s="9">
        <f>(AH216-exterior_study!AH216)/exterior_study!AH216</f>
        <v>-4.2553191489361701E-2</v>
      </c>
      <c r="AM216" s="9">
        <f>(AI216-exterior_study!AI216)/exterior_study!AI216</f>
        <v>-3.563390847711928E-2</v>
      </c>
    </row>
    <row r="217" spans="2:39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4.1999999999999997E-3</v>
      </c>
      <c r="Q217">
        <v>3.5000000000000001E-3</v>
      </c>
      <c r="R217">
        <v>7.1700000000000002E-3</v>
      </c>
      <c r="S217">
        <v>1.9499999999999999E-3</v>
      </c>
      <c r="T217">
        <v>1.9499999999999999E-3</v>
      </c>
      <c r="U217">
        <v>1.9499999999999999E-3</v>
      </c>
      <c r="V217">
        <v>2.9199999999999999E-3</v>
      </c>
      <c r="W217">
        <v>5.7600000000000004E-3</v>
      </c>
      <c r="X217">
        <v>5.7600000000000004E-3</v>
      </c>
      <c r="Y217">
        <v>1.9499999999999999E-3</v>
      </c>
      <c r="Z217">
        <v>1.9499999999999999E-3</v>
      </c>
      <c r="AA217">
        <v>1.9499999999999999E-3</v>
      </c>
      <c r="AB217">
        <v>0.56032032686121336</v>
      </c>
      <c r="AC217">
        <v>7.0478532260825029</v>
      </c>
      <c r="AD217">
        <v>243.072</v>
      </c>
      <c r="AE217">
        <v>6.5000000000000002E-2</v>
      </c>
      <c r="AF217">
        <v>728</v>
      </c>
      <c r="AG217">
        <v>1715</v>
      </c>
      <c r="AH217">
        <v>2202</v>
      </c>
      <c r="AI217">
        <v>2373</v>
      </c>
      <c r="AJ217" s="9">
        <f>(AF217-exterior_study!AF217)/exterior_study!AF217</f>
        <v>-5.2083333333333336E-2</v>
      </c>
      <c r="AK217" s="9">
        <f>(AG217-exterior_study!AG217)/exterior_study!AG217</f>
        <v>-9.2592592592592587E-2</v>
      </c>
      <c r="AL217" s="9">
        <f>(AH217-exterior_study!AH217)/exterior_study!AH217</f>
        <v>-4.219225750326229E-2</v>
      </c>
      <c r="AM217" s="9">
        <f>(AI217-exterior_study!AI217)/exterior_study!AI217</f>
        <v>-3.5757822023567656E-2</v>
      </c>
    </row>
    <row r="218" spans="2:39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4.1999999999999997E-3</v>
      </c>
      <c r="Q218">
        <v>3.5000000000000001E-3</v>
      </c>
      <c r="R218">
        <v>7.1700000000000002E-3</v>
      </c>
      <c r="S218">
        <v>1.9499999999999999E-3</v>
      </c>
      <c r="T218">
        <v>1.9499999999999999E-3</v>
      </c>
      <c r="U218">
        <v>1.9499999999999999E-3</v>
      </c>
      <c r="V218">
        <v>2.9199999999999999E-3</v>
      </c>
      <c r="W218">
        <v>5.7600000000000004E-3</v>
      </c>
      <c r="X218">
        <v>5.7600000000000004E-3</v>
      </c>
      <c r="Y218">
        <v>1.9499999999999999E-3</v>
      </c>
      <c r="Z218">
        <v>1.9499999999999999E-3</v>
      </c>
      <c r="AA218">
        <v>1.9499999999999999E-3</v>
      </c>
      <c r="AB218">
        <v>0.56032032686121336</v>
      </c>
      <c r="AC218">
        <v>7.0478532260825029</v>
      </c>
      <c r="AD218">
        <v>243.072</v>
      </c>
      <c r="AE218">
        <v>7.0000000000000007E-2</v>
      </c>
      <c r="AF218">
        <v>688</v>
      </c>
      <c r="AG218">
        <v>1603</v>
      </c>
      <c r="AH218">
        <v>2046</v>
      </c>
      <c r="AI218">
        <v>2204</v>
      </c>
      <c r="AJ218" s="9">
        <f>(AF218-exterior_study!AF218)/exterior_study!AF218</f>
        <v>-5.364511691884457E-2</v>
      </c>
      <c r="AK218" s="9">
        <f>(AG218-exterior_study!AG218)/exterior_study!AG218</f>
        <v>-9.075439591605218E-2</v>
      </c>
      <c r="AL218" s="9">
        <f>(AH218-exterior_study!AH218)/exterior_study!AH218</f>
        <v>-4.1686182669789226E-2</v>
      </c>
      <c r="AM218" s="9">
        <f>(AI218-exterior_study!AI218)/exterior_study!AI218</f>
        <v>-3.5448577680525166E-2</v>
      </c>
    </row>
    <row r="219" spans="2:39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4.1599999999999996E-3</v>
      </c>
      <c r="Q219">
        <v>3.47E-3</v>
      </c>
      <c r="R219">
        <v>7.11E-3</v>
      </c>
      <c r="S219">
        <v>1.9499999999999999E-3</v>
      </c>
      <c r="T219">
        <v>1.9499999999999999E-3</v>
      </c>
      <c r="U219">
        <v>1.9499999999999999E-3</v>
      </c>
      <c r="V219">
        <v>2.9199999999999999E-3</v>
      </c>
      <c r="W219">
        <v>5.7000000000000002E-3</v>
      </c>
      <c r="X219">
        <v>5.7000000000000002E-3</v>
      </c>
      <c r="Y219">
        <v>1.9499999999999999E-3</v>
      </c>
      <c r="Z219">
        <v>1.9499999999999999E-3</v>
      </c>
      <c r="AA219">
        <v>1.9499999999999999E-3</v>
      </c>
      <c r="AB219">
        <v>0.5754141414866728</v>
      </c>
      <c r="AC219">
        <v>7.1421493545190238</v>
      </c>
      <c r="AD219">
        <v>243.072</v>
      </c>
      <c r="AE219">
        <v>0.03</v>
      </c>
      <c r="AF219">
        <v>1130</v>
      </c>
      <c r="AG219">
        <v>3197</v>
      </c>
      <c r="AH219">
        <v>4615</v>
      </c>
      <c r="AI219">
        <v>5072</v>
      </c>
      <c r="AJ219" s="9">
        <f>(AF219-exterior_study!AF219)/exterior_study!AF219</f>
        <v>-3.9115646258503403E-2</v>
      </c>
      <c r="AK219" s="9">
        <f>(AG219-exterior_study!AG219)/exterior_study!AG219</f>
        <v>-0.12097882870497663</v>
      </c>
      <c r="AL219" s="9">
        <f>(AH219-exterior_study!AH219)/exterior_study!AH219</f>
        <v>-5.8355437665782495E-2</v>
      </c>
      <c r="AM219" s="9">
        <f>(AI219-exterior_study!AI219)/exterior_study!AI219</f>
        <v>-3.4272658035034272E-2</v>
      </c>
    </row>
    <row r="220" spans="2:39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4.1599999999999996E-3</v>
      </c>
      <c r="Q220">
        <v>3.47E-3</v>
      </c>
      <c r="R220">
        <v>7.11E-3</v>
      </c>
      <c r="S220">
        <v>1.9499999999999999E-3</v>
      </c>
      <c r="T220">
        <v>1.9499999999999999E-3</v>
      </c>
      <c r="U220">
        <v>1.9499999999999999E-3</v>
      </c>
      <c r="V220">
        <v>2.9199999999999999E-3</v>
      </c>
      <c r="W220">
        <v>5.7000000000000002E-3</v>
      </c>
      <c r="X220">
        <v>5.7000000000000002E-3</v>
      </c>
      <c r="Y220">
        <v>1.9499999999999999E-3</v>
      </c>
      <c r="Z220">
        <v>1.9499999999999999E-3</v>
      </c>
      <c r="AA220">
        <v>1.9499999999999999E-3</v>
      </c>
      <c r="AB220">
        <v>0.5754141414866728</v>
      </c>
      <c r="AC220">
        <v>7.1421493545190238</v>
      </c>
      <c r="AD220">
        <v>243.072</v>
      </c>
      <c r="AE220">
        <v>3.5000000000000003E-2</v>
      </c>
      <c r="AF220">
        <v>1050</v>
      </c>
      <c r="AG220">
        <v>2810</v>
      </c>
      <c r="AH220">
        <v>3966</v>
      </c>
      <c r="AI220">
        <v>4348</v>
      </c>
      <c r="AJ220" s="9">
        <f>(AF220-exterior_study!AF220)/exterior_study!AF220</f>
        <v>-4.1970802919708027E-2</v>
      </c>
      <c r="AK220" s="9">
        <f>(AG220-exterior_study!AG220)/exterior_study!AG220</f>
        <v>-0.11440277340056729</v>
      </c>
      <c r="AL220" s="9">
        <f>(AH220-exterior_study!AH220)/exterior_study!AH220</f>
        <v>-5.5939062128064744E-2</v>
      </c>
      <c r="AM220" s="9">
        <f>(AI220-exterior_study!AI220)/exterior_study!AI220</f>
        <v>-3.4207019102621056E-2</v>
      </c>
    </row>
    <row r="221" spans="2:39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4.1599999999999996E-3</v>
      </c>
      <c r="Q221">
        <v>3.47E-3</v>
      </c>
      <c r="R221">
        <v>7.11E-3</v>
      </c>
      <c r="S221">
        <v>1.9499999999999999E-3</v>
      </c>
      <c r="T221">
        <v>1.9499999999999999E-3</v>
      </c>
      <c r="U221">
        <v>1.9499999999999999E-3</v>
      </c>
      <c r="V221">
        <v>2.9199999999999999E-3</v>
      </c>
      <c r="W221">
        <v>5.7000000000000002E-3</v>
      </c>
      <c r="X221">
        <v>5.7000000000000002E-3</v>
      </c>
      <c r="Y221">
        <v>1.9499999999999999E-3</v>
      </c>
      <c r="Z221">
        <v>1.9499999999999999E-3</v>
      </c>
      <c r="AA221">
        <v>1.9499999999999999E-3</v>
      </c>
      <c r="AB221">
        <v>0.5754141414866728</v>
      </c>
      <c r="AC221">
        <v>7.1421493545190238</v>
      </c>
      <c r="AD221">
        <v>243.072</v>
      </c>
      <c r="AE221">
        <v>0.04</v>
      </c>
      <c r="AF221">
        <v>979</v>
      </c>
      <c r="AG221">
        <v>2512</v>
      </c>
      <c r="AH221">
        <v>3478</v>
      </c>
      <c r="AI221">
        <v>3804</v>
      </c>
      <c r="AJ221" s="9">
        <f>(AF221-exterior_study!AF221)/exterior_study!AF221</f>
        <v>-4.3010752688172046E-2</v>
      </c>
      <c r="AK221" s="9">
        <f>(AG221-exterior_study!AG221)/exterior_study!AG221</f>
        <v>-0.10890386661936857</v>
      </c>
      <c r="AL221" s="9">
        <f>(AH221-exterior_study!AH221)/exterior_study!AH221</f>
        <v>-5.3862894450489661E-2</v>
      </c>
      <c r="AM221" s="9">
        <f>(AI221-exterior_study!AI221)/exterior_study!AI221</f>
        <v>-3.4272658035034272E-2</v>
      </c>
    </row>
    <row r="222" spans="2:39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4.1599999999999996E-3</v>
      </c>
      <c r="Q222">
        <v>3.47E-3</v>
      </c>
      <c r="R222">
        <v>7.11E-3</v>
      </c>
      <c r="S222">
        <v>1.9499999999999999E-3</v>
      </c>
      <c r="T222">
        <v>1.9499999999999999E-3</v>
      </c>
      <c r="U222">
        <v>1.9499999999999999E-3</v>
      </c>
      <c r="V222">
        <v>2.9199999999999999E-3</v>
      </c>
      <c r="W222">
        <v>5.7000000000000002E-3</v>
      </c>
      <c r="X222">
        <v>5.7000000000000002E-3</v>
      </c>
      <c r="Y222">
        <v>1.9499999999999999E-3</v>
      </c>
      <c r="Z222">
        <v>1.9499999999999999E-3</v>
      </c>
      <c r="AA222">
        <v>1.9499999999999999E-3</v>
      </c>
      <c r="AB222">
        <v>0.5754141414866728</v>
      </c>
      <c r="AC222">
        <v>7.1421493545190238</v>
      </c>
      <c r="AD222">
        <v>243.072</v>
      </c>
      <c r="AE222">
        <v>4.4999999999999998E-2</v>
      </c>
      <c r="AF222">
        <v>915</v>
      </c>
      <c r="AG222">
        <v>2272</v>
      </c>
      <c r="AH222">
        <v>3097</v>
      </c>
      <c r="AI222">
        <v>3382</v>
      </c>
      <c r="AJ222" s="9">
        <f>(AF222-exterior_study!AF222)/exterior_study!AF222</f>
        <v>-4.4885177453027142E-2</v>
      </c>
      <c r="AK222" s="9">
        <f>(AG222-exterior_study!AG222)/exterior_study!AG222</f>
        <v>-0.10445407962160032</v>
      </c>
      <c r="AL222" s="9">
        <f>(AH222-exterior_study!AH222)/exterior_study!AH222</f>
        <v>-5.2035506580961129E-2</v>
      </c>
      <c r="AM222" s="9">
        <f>(AI222-exterior_study!AI222)/exterior_study!AI222</f>
        <v>-3.3990288489003144E-2</v>
      </c>
    </row>
    <row r="223" spans="2:39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4.1599999999999996E-3</v>
      </c>
      <c r="Q223">
        <v>3.47E-3</v>
      </c>
      <c r="R223">
        <v>7.11E-3</v>
      </c>
      <c r="S223">
        <v>1.9499999999999999E-3</v>
      </c>
      <c r="T223">
        <v>1.9499999999999999E-3</v>
      </c>
      <c r="U223">
        <v>1.9499999999999999E-3</v>
      </c>
      <c r="V223">
        <v>2.9199999999999999E-3</v>
      </c>
      <c r="W223">
        <v>5.7000000000000002E-3</v>
      </c>
      <c r="X223">
        <v>5.7000000000000002E-3</v>
      </c>
      <c r="Y223">
        <v>1.9499999999999999E-3</v>
      </c>
      <c r="Z223">
        <v>1.9499999999999999E-3</v>
      </c>
      <c r="AA223">
        <v>1.9499999999999999E-3</v>
      </c>
      <c r="AB223">
        <v>0.5754141414866728</v>
      </c>
      <c r="AC223">
        <v>7.1421493545190238</v>
      </c>
      <c r="AD223">
        <v>243.072</v>
      </c>
      <c r="AE223">
        <v>0.05</v>
      </c>
      <c r="AF223">
        <v>857</v>
      </c>
      <c r="AG223">
        <v>2076</v>
      </c>
      <c r="AH223">
        <v>2791</v>
      </c>
      <c r="AI223">
        <v>3043</v>
      </c>
      <c r="AJ223" s="9">
        <f>(AF223-exterior_study!AF223)/exterior_study!AF223</f>
        <v>-4.5657015590200446E-2</v>
      </c>
      <c r="AK223" s="9">
        <f>(AG223-exterior_study!AG223)/exterior_study!AG223</f>
        <v>-0.10051993067590988</v>
      </c>
      <c r="AL223" s="9">
        <f>(AH223-exterior_study!AH223)/exterior_study!AH223</f>
        <v>-5.1003060183611018E-2</v>
      </c>
      <c r="AM223" s="9">
        <f>(AI223-exterior_study!AI223)/exterior_study!AI223</f>
        <v>-3.4274833386226597E-2</v>
      </c>
    </row>
    <row r="224" spans="2:39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4.1599999999999996E-3</v>
      </c>
      <c r="Q224">
        <v>3.47E-3</v>
      </c>
      <c r="R224">
        <v>7.11E-3</v>
      </c>
      <c r="S224">
        <v>1.9499999999999999E-3</v>
      </c>
      <c r="T224">
        <v>1.9499999999999999E-3</v>
      </c>
      <c r="U224">
        <v>1.9499999999999999E-3</v>
      </c>
      <c r="V224">
        <v>2.9199999999999999E-3</v>
      </c>
      <c r="W224">
        <v>5.7000000000000002E-3</v>
      </c>
      <c r="X224">
        <v>5.7000000000000002E-3</v>
      </c>
      <c r="Y224">
        <v>1.9499999999999999E-3</v>
      </c>
      <c r="Z224">
        <v>1.9499999999999999E-3</v>
      </c>
      <c r="AA224">
        <v>1.9499999999999999E-3</v>
      </c>
      <c r="AB224">
        <v>0.5754141414866728</v>
      </c>
      <c r="AC224">
        <v>7.1421493545190238</v>
      </c>
      <c r="AD224">
        <v>243.072</v>
      </c>
      <c r="AE224">
        <v>5.5E-2</v>
      </c>
      <c r="AF224">
        <v>805</v>
      </c>
      <c r="AG224">
        <v>1912</v>
      </c>
      <c r="AH224">
        <v>2542</v>
      </c>
      <c r="AI224">
        <v>2767</v>
      </c>
      <c r="AJ224" s="9">
        <f>(AF224-exterior_study!AF224)/exterior_study!AF224</f>
        <v>-4.7337278106508875E-2</v>
      </c>
      <c r="AK224" s="9">
        <f>(AG224-exterior_study!AG224)/exterior_study!AG224</f>
        <v>-9.7261567516525024E-2</v>
      </c>
      <c r="AL224" s="9">
        <f>(AH224-exterior_study!AH224)/exterior_study!AH224</f>
        <v>-4.9008604564160119E-2</v>
      </c>
      <c r="AM224" s="9">
        <f>(AI224-exterior_study!AI224)/exterior_study!AI224</f>
        <v>-3.4205933682373471E-2</v>
      </c>
    </row>
    <row r="225" spans="2:39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4.1599999999999996E-3</v>
      </c>
      <c r="Q225">
        <v>3.47E-3</v>
      </c>
      <c r="R225">
        <v>7.11E-3</v>
      </c>
      <c r="S225">
        <v>1.9499999999999999E-3</v>
      </c>
      <c r="T225">
        <v>1.9499999999999999E-3</v>
      </c>
      <c r="U225">
        <v>1.9499999999999999E-3</v>
      </c>
      <c r="V225">
        <v>2.9199999999999999E-3</v>
      </c>
      <c r="W225">
        <v>5.7000000000000002E-3</v>
      </c>
      <c r="X225">
        <v>5.7000000000000002E-3</v>
      </c>
      <c r="Y225">
        <v>1.9499999999999999E-3</v>
      </c>
      <c r="Z225">
        <v>1.9499999999999999E-3</v>
      </c>
      <c r="AA225">
        <v>1.9499999999999999E-3</v>
      </c>
      <c r="AB225">
        <v>0.5754141414866728</v>
      </c>
      <c r="AC225">
        <v>7.1421493545190238</v>
      </c>
      <c r="AD225">
        <v>243.072</v>
      </c>
      <c r="AE225">
        <v>0.06</v>
      </c>
      <c r="AF225">
        <v>757</v>
      </c>
      <c r="AG225">
        <v>1771</v>
      </c>
      <c r="AH225">
        <v>2332</v>
      </c>
      <c r="AI225">
        <v>2536</v>
      </c>
      <c r="AJ225" s="9">
        <f>(AF225-exterior_study!AF225)/exterior_study!AF225</f>
        <v>-4.8994974874371856E-2</v>
      </c>
      <c r="AK225" s="9">
        <f>(AG225-exterior_study!AG225)/exterior_study!AG225</f>
        <v>-9.4580777096114524E-2</v>
      </c>
      <c r="AL225" s="9">
        <f>(AH225-exterior_study!AH225)/exterior_study!AH225</f>
        <v>-4.8551611587107302E-2</v>
      </c>
      <c r="AM225" s="9">
        <f>(AI225-exterior_study!AI225)/exterior_study!AI225</f>
        <v>-3.4272658035034272E-2</v>
      </c>
    </row>
    <row r="226" spans="2:39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4.1599999999999996E-3</v>
      </c>
      <c r="Q226">
        <v>3.47E-3</v>
      </c>
      <c r="R226">
        <v>7.11E-3</v>
      </c>
      <c r="S226">
        <v>1.9499999999999999E-3</v>
      </c>
      <c r="T226">
        <v>1.9499999999999999E-3</v>
      </c>
      <c r="U226">
        <v>1.9499999999999999E-3</v>
      </c>
      <c r="V226">
        <v>2.9199999999999999E-3</v>
      </c>
      <c r="W226">
        <v>5.7000000000000002E-3</v>
      </c>
      <c r="X226">
        <v>5.7000000000000002E-3</v>
      </c>
      <c r="Y226">
        <v>1.9499999999999999E-3</v>
      </c>
      <c r="Z226">
        <v>1.9499999999999999E-3</v>
      </c>
      <c r="AA226">
        <v>1.9499999999999999E-3</v>
      </c>
      <c r="AB226">
        <v>0.5754141414866728</v>
      </c>
      <c r="AC226">
        <v>7.1421493545190238</v>
      </c>
      <c r="AD226">
        <v>243.072</v>
      </c>
      <c r="AE226">
        <v>6.5000000000000002E-2</v>
      </c>
      <c r="AF226">
        <v>714</v>
      </c>
      <c r="AG226">
        <v>1649</v>
      </c>
      <c r="AH226">
        <v>2155</v>
      </c>
      <c r="AI226">
        <v>2341</v>
      </c>
      <c r="AJ226" s="9">
        <f>(AF226-exterior_study!AF226)/exterior_study!AF226</f>
        <v>-4.9267643142476697E-2</v>
      </c>
      <c r="AK226" s="9">
        <f>(AG226-exterior_study!AG226)/exterior_study!AG226</f>
        <v>-9.2460099064391857E-2</v>
      </c>
      <c r="AL226" s="9">
        <f>(AH226-exterior_study!AH226)/exterior_study!AH226</f>
        <v>-4.7303271441202478E-2</v>
      </c>
      <c r="AM226" s="9">
        <f>(AI226-exterior_study!AI226)/exterior_study!AI226</f>
        <v>-3.4240924092409239E-2</v>
      </c>
    </row>
    <row r="227" spans="2:39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4.1599999999999996E-3</v>
      </c>
      <c r="Q227">
        <v>3.47E-3</v>
      </c>
      <c r="R227">
        <v>7.11E-3</v>
      </c>
      <c r="S227">
        <v>1.9499999999999999E-3</v>
      </c>
      <c r="T227">
        <v>1.9499999999999999E-3</v>
      </c>
      <c r="U227">
        <v>1.9499999999999999E-3</v>
      </c>
      <c r="V227">
        <v>2.9199999999999999E-3</v>
      </c>
      <c r="W227">
        <v>5.7000000000000002E-3</v>
      </c>
      <c r="X227">
        <v>5.7000000000000002E-3</v>
      </c>
      <c r="Y227">
        <v>1.9499999999999999E-3</v>
      </c>
      <c r="Z227">
        <v>1.9499999999999999E-3</v>
      </c>
      <c r="AA227">
        <v>1.9499999999999999E-3</v>
      </c>
      <c r="AB227">
        <v>0.5754141414866728</v>
      </c>
      <c r="AC227">
        <v>7.1421493545190238</v>
      </c>
      <c r="AD227">
        <v>243.072</v>
      </c>
      <c r="AE227">
        <v>7.0000000000000007E-2</v>
      </c>
      <c r="AF227">
        <v>675</v>
      </c>
      <c r="AG227">
        <v>1543</v>
      </c>
      <c r="AH227">
        <v>2003</v>
      </c>
      <c r="AI227">
        <v>2174</v>
      </c>
      <c r="AJ227" s="9">
        <f>(AF227-exterior_study!AF227)/exterior_study!AF227</f>
        <v>-4.9295774647887321E-2</v>
      </c>
      <c r="AK227" s="9">
        <f>(AG227-exterior_study!AG227)/exterior_study!AG227</f>
        <v>-9.0748379493223341E-2</v>
      </c>
      <c r="AL227" s="9">
        <f>(AH227-exterior_study!AH227)/exterior_study!AH227</f>
        <v>-4.6644455021418375E-2</v>
      </c>
      <c r="AM227" s="9">
        <f>(AI227-exterior_study!AI227)/exterior_study!AI227</f>
        <v>-3.4207019102621056E-2</v>
      </c>
    </row>
    <row r="228" spans="2:39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3.9399999999999999E-3</v>
      </c>
      <c r="Q228">
        <v>3.29E-3</v>
      </c>
      <c r="R228">
        <v>6.7299999999999999E-3</v>
      </c>
      <c r="S228">
        <v>1.9400000000000001E-3</v>
      </c>
      <c r="T228">
        <v>1.9400000000000001E-3</v>
      </c>
      <c r="U228">
        <v>1.9400000000000001E-3</v>
      </c>
      <c r="V228">
        <v>2.9099999999999998E-3</v>
      </c>
      <c r="W228">
        <v>5.4299999999999999E-3</v>
      </c>
      <c r="X228">
        <v>5.4299999999999999E-3</v>
      </c>
      <c r="Y228">
        <v>1.9400000000000001E-3</v>
      </c>
      <c r="Z228">
        <v>1.9400000000000001E-3</v>
      </c>
      <c r="AA228">
        <v>1.9400000000000001E-3</v>
      </c>
      <c r="AB228">
        <v>0.62121936399228939</v>
      </c>
      <c r="AC228">
        <v>7.1448206708913053</v>
      </c>
      <c r="AD228">
        <v>257.47199999999998</v>
      </c>
      <c r="AE228">
        <v>0.03</v>
      </c>
      <c r="AF228">
        <v>1066</v>
      </c>
      <c r="AG228">
        <v>3018</v>
      </c>
      <c r="AH228">
        <v>4357</v>
      </c>
      <c r="AI228">
        <v>4789</v>
      </c>
      <c r="AJ228" s="9">
        <f>(AF228-exterior_study!AF228)/exterior_study!AF228</f>
        <v>-3.0027297543221108E-2</v>
      </c>
      <c r="AK228" s="9">
        <f>(AG228-exterior_study!AG228)/exterior_study!AG228</f>
        <v>-9.2330827067669166E-2</v>
      </c>
      <c r="AL228" s="9">
        <f>(AH228-exterior_study!AH228)/exterior_study!AH228</f>
        <v>-4.9105194238323879E-2</v>
      </c>
      <c r="AM228" s="9">
        <f>(AI228-exterior_study!AI228)/exterior_study!AI228</f>
        <v>-2.5239161408508039E-2</v>
      </c>
    </row>
    <row r="229" spans="2:39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3.9399999999999999E-3</v>
      </c>
      <c r="Q229">
        <v>3.29E-3</v>
      </c>
      <c r="R229">
        <v>6.7299999999999999E-3</v>
      </c>
      <c r="S229">
        <v>1.9400000000000001E-3</v>
      </c>
      <c r="T229">
        <v>1.9400000000000001E-3</v>
      </c>
      <c r="U229">
        <v>1.9400000000000001E-3</v>
      </c>
      <c r="V229">
        <v>2.9099999999999998E-3</v>
      </c>
      <c r="W229">
        <v>5.4299999999999999E-3</v>
      </c>
      <c r="X229">
        <v>5.4299999999999999E-3</v>
      </c>
      <c r="Y229">
        <v>1.9400000000000001E-3</v>
      </c>
      <c r="Z229">
        <v>1.9400000000000001E-3</v>
      </c>
      <c r="AA229">
        <v>1.9400000000000001E-3</v>
      </c>
      <c r="AB229">
        <v>0.62121936399228939</v>
      </c>
      <c r="AC229">
        <v>7.1448206708913053</v>
      </c>
      <c r="AD229">
        <v>257.47199999999998</v>
      </c>
      <c r="AE229">
        <v>3.5000000000000003E-2</v>
      </c>
      <c r="AF229">
        <v>992</v>
      </c>
      <c r="AG229">
        <v>2654</v>
      </c>
      <c r="AH229">
        <v>3744</v>
      </c>
      <c r="AI229">
        <v>4105</v>
      </c>
      <c r="AJ229" s="9">
        <f>(AF229-exterior_study!AF229)/exterior_study!AF229</f>
        <v>-3.0303030303030304E-2</v>
      </c>
      <c r="AK229" s="9">
        <f>(AG229-exterior_study!AG229)/exterior_study!AG229</f>
        <v>-8.7031303749570008E-2</v>
      </c>
      <c r="AL229" s="9">
        <f>(AH229-exterior_study!AH229)/exterior_study!AH229</f>
        <v>-4.684317718940937E-2</v>
      </c>
      <c r="AM229" s="9">
        <f>(AI229-exterior_study!AI229)/exterior_study!AI229</f>
        <v>-2.5172168131085252E-2</v>
      </c>
    </row>
    <row r="230" spans="2:39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3.9399999999999999E-3</v>
      </c>
      <c r="Q230">
        <v>3.29E-3</v>
      </c>
      <c r="R230">
        <v>6.7299999999999999E-3</v>
      </c>
      <c r="S230">
        <v>1.9400000000000001E-3</v>
      </c>
      <c r="T230">
        <v>1.9400000000000001E-3</v>
      </c>
      <c r="U230">
        <v>1.9400000000000001E-3</v>
      </c>
      <c r="V230">
        <v>2.9099999999999998E-3</v>
      </c>
      <c r="W230">
        <v>5.4299999999999999E-3</v>
      </c>
      <c r="X230">
        <v>5.4299999999999999E-3</v>
      </c>
      <c r="Y230">
        <v>1.9400000000000001E-3</v>
      </c>
      <c r="Z230">
        <v>1.9400000000000001E-3</v>
      </c>
      <c r="AA230">
        <v>1.9400000000000001E-3</v>
      </c>
      <c r="AB230">
        <v>0.62121936399228939</v>
      </c>
      <c r="AC230">
        <v>7.1448206708913053</v>
      </c>
      <c r="AD230">
        <v>257.47199999999998</v>
      </c>
      <c r="AE230">
        <v>0.04</v>
      </c>
      <c r="AF230">
        <v>924</v>
      </c>
      <c r="AG230">
        <v>2372</v>
      </c>
      <c r="AH230">
        <v>3283</v>
      </c>
      <c r="AI230">
        <v>3592</v>
      </c>
      <c r="AJ230" s="9">
        <f>(AF230-exterior_study!AF230)/exterior_study!AF230</f>
        <v>-3.2460732984293195E-2</v>
      </c>
      <c r="AK230" s="9">
        <f>(AG230-exterior_study!AG230)/exterior_study!AG230</f>
        <v>-8.2753286929621042E-2</v>
      </c>
      <c r="AL230" s="9">
        <f>(AH230-exterior_study!AH230)/exterior_study!AH230</f>
        <v>-4.4806517311608958E-2</v>
      </c>
      <c r="AM230" s="9">
        <f>(AI230-exterior_study!AI230)/exterior_study!AI230</f>
        <v>-2.5237449118046134E-2</v>
      </c>
    </row>
    <row r="231" spans="2:39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3.9399999999999999E-3</v>
      </c>
      <c r="Q231">
        <v>3.29E-3</v>
      </c>
      <c r="R231">
        <v>6.7299999999999999E-3</v>
      </c>
      <c r="S231">
        <v>1.9400000000000001E-3</v>
      </c>
      <c r="T231">
        <v>1.9400000000000001E-3</v>
      </c>
      <c r="U231">
        <v>1.9400000000000001E-3</v>
      </c>
      <c r="V231">
        <v>2.9099999999999998E-3</v>
      </c>
      <c r="W231">
        <v>5.4299999999999999E-3</v>
      </c>
      <c r="X231">
        <v>5.4299999999999999E-3</v>
      </c>
      <c r="Y231">
        <v>1.9400000000000001E-3</v>
      </c>
      <c r="Z231">
        <v>1.9400000000000001E-3</v>
      </c>
      <c r="AA231">
        <v>1.9400000000000001E-3</v>
      </c>
      <c r="AB231">
        <v>0.62121936399228939</v>
      </c>
      <c r="AC231">
        <v>7.1448206708913053</v>
      </c>
      <c r="AD231">
        <v>257.47199999999998</v>
      </c>
      <c r="AE231">
        <v>4.4999999999999998E-2</v>
      </c>
      <c r="AF231">
        <v>864</v>
      </c>
      <c r="AG231">
        <v>2146</v>
      </c>
      <c r="AH231">
        <v>2924</v>
      </c>
      <c r="AI231">
        <v>3192</v>
      </c>
      <c r="AJ231" s="9">
        <f>(AF231-exterior_study!AF231)/exterior_study!AF231</f>
        <v>-3.2474804031354984E-2</v>
      </c>
      <c r="AK231" s="9">
        <f>(AG231-exterior_study!AG231)/exterior_study!AG231</f>
        <v>-7.9365079365079361E-2</v>
      </c>
      <c r="AL231" s="9">
        <f>(AH231-exterior_study!AH231)/exterior_study!AH231</f>
        <v>-4.2880523731587558E-2</v>
      </c>
      <c r="AM231" s="9">
        <f>(AI231-exterior_study!AI231)/exterior_study!AI231</f>
        <v>-2.5343511450381679E-2</v>
      </c>
    </row>
    <row r="232" spans="2:39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3.9399999999999999E-3</v>
      </c>
      <c r="Q232">
        <v>3.29E-3</v>
      </c>
      <c r="R232">
        <v>6.7299999999999999E-3</v>
      </c>
      <c r="S232">
        <v>1.9400000000000001E-3</v>
      </c>
      <c r="T232">
        <v>1.9400000000000001E-3</v>
      </c>
      <c r="U232">
        <v>1.9400000000000001E-3</v>
      </c>
      <c r="V232">
        <v>2.9099999999999998E-3</v>
      </c>
      <c r="W232">
        <v>5.4299999999999999E-3</v>
      </c>
      <c r="X232">
        <v>5.4299999999999999E-3</v>
      </c>
      <c r="Y232">
        <v>1.9400000000000001E-3</v>
      </c>
      <c r="Z232">
        <v>1.9400000000000001E-3</v>
      </c>
      <c r="AA232">
        <v>1.9400000000000001E-3</v>
      </c>
      <c r="AB232">
        <v>0.62121936399228939</v>
      </c>
      <c r="AC232">
        <v>7.1448206708913053</v>
      </c>
      <c r="AD232">
        <v>257.47199999999998</v>
      </c>
      <c r="AE232">
        <v>0.05</v>
      </c>
      <c r="AF232">
        <v>809</v>
      </c>
      <c r="AG232">
        <v>1960</v>
      </c>
      <c r="AH232">
        <v>2635</v>
      </c>
      <c r="AI232">
        <v>2873</v>
      </c>
      <c r="AJ232" s="9">
        <f>(AF232-exterior_study!AF232)/exterior_study!AF232</f>
        <v>-3.4606205250596656E-2</v>
      </c>
      <c r="AK232" s="9">
        <f>(AG232-exterior_study!AG232)/exterior_study!AG232</f>
        <v>-7.6343072573044304E-2</v>
      </c>
      <c r="AL232" s="9">
        <f>(AH232-exterior_study!AH232)/exterior_study!AH232</f>
        <v>-4.1469625318297565E-2</v>
      </c>
      <c r="AM232" s="9">
        <f>(AI232-exterior_study!AI232)/exterior_study!AI232</f>
        <v>-2.5440976933514246E-2</v>
      </c>
    </row>
    <row r="233" spans="2:39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3.9399999999999999E-3</v>
      </c>
      <c r="Q233">
        <v>3.29E-3</v>
      </c>
      <c r="R233">
        <v>6.7299999999999999E-3</v>
      </c>
      <c r="S233">
        <v>1.9400000000000001E-3</v>
      </c>
      <c r="T233">
        <v>1.9400000000000001E-3</v>
      </c>
      <c r="U233">
        <v>1.9400000000000001E-3</v>
      </c>
      <c r="V233">
        <v>2.9099999999999998E-3</v>
      </c>
      <c r="W233">
        <v>5.4299999999999999E-3</v>
      </c>
      <c r="X233">
        <v>5.4299999999999999E-3</v>
      </c>
      <c r="Y233">
        <v>1.9400000000000001E-3</v>
      </c>
      <c r="Z233">
        <v>1.9400000000000001E-3</v>
      </c>
      <c r="AA233">
        <v>1.9400000000000001E-3</v>
      </c>
      <c r="AB233">
        <v>0.62121936399228939</v>
      </c>
      <c r="AC233">
        <v>7.1448206708913053</v>
      </c>
      <c r="AD233">
        <v>257.47199999999998</v>
      </c>
      <c r="AE233">
        <v>5.5E-2</v>
      </c>
      <c r="AF233">
        <v>760</v>
      </c>
      <c r="AG233">
        <v>1805</v>
      </c>
      <c r="AH233">
        <v>2399</v>
      </c>
      <c r="AI233">
        <v>2612</v>
      </c>
      <c r="AJ233" s="9">
        <f>(AF233-exterior_study!AF233)/exterior_study!AF233</f>
        <v>-3.4307496823379927E-2</v>
      </c>
      <c r="AK233" s="9">
        <f>(AG233-exterior_study!AG233)/exterior_study!AG233</f>
        <v>-7.3408624229979472E-2</v>
      </c>
      <c r="AL233" s="9">
        <f>(AH233-exterior_study!AH233)/exterior_study!AH233</f>
        <v>-4.0016006402561026E-2</v>
      </c>
      <c r="AM233" s="9">
        <f>(AI233-exterior_study!AI233)/exterior_study!AI233</f>
        <v>-2.5373134328358207E-2</v>
      </c>
    </row>
    <row r="234" spans="2:39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3.9399999999999999E-3</v>
      </c>
      <c r="Q234">
        <v>3.29E-3</v>
      </c>
      <c r="R234">
        <v>6.7299999999999999E-3</v>
      </c>
      <c r="S234">
        <v>1.9400000000000001E-3</v>
      </c>
      <c r="T234">
        <v>1.9400000000000001E-3</v>
      </c>
      <c r="U234">
        <v>1.9400000000000001E-3</v>
      </c>
      <c r="V234">
        <v>2.9099999999999998E-3</v>
      </c>
      <c r="W234">
        <v>5.4299999999999999E-3</v>
      </c>
      <c r="X234">
        <v>5.4299999999999999E-3</v>
      </c>
      <c r="Y234">
        <v>1.9400000000000001E-3</v>
      </c>
      <c r="Z234">
        <v>1.9400000000000001E-3</v>
      </c>
      <c r="AA234">
        <v>1.9400000000000001E-3</v>
      </c>
      <c r="AB234">
        <v>0.62121936399228939</v>
      </c>
      <c r="AC234">
        <v>7.1448206708913053</v>
      </c>
      <c r="AD234">
        <v>257.47199999999998</v>
      </c>
      <c r="AE234">
        <v>0.06</v>
      </c>
      <c r="AF234">
        <v>715</v>
      </c>
      <c r="AG234">
        <v>1672</v>
      </c>
      <c r="AH234">
        <v>2202</v>
      </c>
      <c r="AI234">
        <v>2394</v>
      </c>
      <c r="AJ234" s="9">
        <f>(AF234-exterior_study!AF234)/exterior_study!AF234</f>
        <v>-3.5087719298245612E-2</v>
      </c>
      <c r="AK234" s="9">
        <f>(AG234-exterior_study!AG234)/exterior_study!AG234</f>
        <v>-7.1626873958911721E-2</v>
      </c>
      <c r="AL234" s="9">
        <f>(AH234-exterior_study!AH234)/exterior_study!AH234</f>
        <v>-3.8847664775207333E-2</v>
      </c>
      <c r="AM234" s="9">
        <f>(AI234-exterior_study!AI234)/exterior_study!AI234</f>
        <v>-2.564102564102564E-2</v>
      </c>
    </row>
    <row r="235" spans="2:39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3.9399999999999999E-3</v>
      </c>
      <c r="Q235">
        <v>3.29E-3</v>
      </c>
      <c r="R235">
        <v>6.7299999999999999E-3</v>
      </c>
      <c r="S235">
        <v>1.9400000000000001E-3</v>
      </c>
      <c r="T235">
        <v>1.9400000000000001E-3</v>
      </c>
      <c r="U235">
        <v>1.9400000000000001E-3</v>
      </c>
      <c r="V235">
        <v>2.9099999999999998E-3</v>
      </c>
      <c r="W235">
        <v>5.4299999999999999E-3</v>
      </c>
      <c r="X235">
        <v>5.4299999999999999E-3</v>
      </c>
      <c r="Y235">
        <v>1.9400000000000001E-3</v>
      </c>
      <c r="Z235">
        <v>1.9400000000000001E-3</v>
      </c>
      <c r="AA235">
        <v>1.9400000000000001E-3</v>
      </c>
      <c r="AB235">
        <v>0.62121936399228939</v>
      </c>
      <c r="AC235">
        <v>7.1448206708913053</v>
      </c>
      <c r="AD235">
        <v>257.47199999999998</v>
      </c>
      <c r="AE235">
        <v>6.5000000000000002E-2</v>
      </c>
      <c r="AF235">
        <v>674</v>
      </c>
      <c r="AG235">
        <v>1558</v>
      </c>
      <c r="AH235">
        <v>2035</v>
      </c>
      <c r="AI235">
        <v>2210</v>
      </c>
      <c r="AJ235" s="9">
        <f>(AF235-exterior_study!AF235)/exterior_study!AF235</f>
        <v>-3.7142857142857144E-2</v>
      </c>
      <c r="AK235" s="9">
        <f>(AG235-exterior_study!AG235)/exterior_study!AG235</f>
        <v>-6.9850746268656713E-2</v>
      </c>
      <c r="AL235" s="9">
        <f>(AH235-exterior_study!AH235)/exterior_study!AH235</f>
        <v>-3.7825059101654845E-2</v>
      </c>
      <c r="AM235" s="9">
        <f>(AI235-exterior_study!AI235)/exterior_study!AI235</f>
        <v>-2.5573192239858905E-2</v>
      </c>
    </row>
    <row r="236" spans="2:39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3.9399999999999999E-3</v>
      </c>
      <c r="Q236">
        <v>3.29E-3</v>
      </c>
      <c r="R236">
        <v>6.7299999999999999E-3</v>
      </c>
      <c r="S236">
        <v>1.9400000000000001E-3</v>
      </c>
      <c r="T236">
        <v>1.9400000000000001E-3</v>
      </c>
      <c r="U236">
        <v>1.9400000000000001E-3</v>
      </c>
      <c r="V236">
        <v>2.9099999999999998E-3</v>
      </c>
      <c r="W236">
        <v>5.4299999999999999E-3</v>
      </c>
      <c r="X236">
        <v>5.4299999999999999E-3</v>
      </c>
      <c r="Y236">
        <v>1.9400000000000001E-3</v>
      </c>
      <c r="Z236">
        <v>1.9400000000000001E-3</v>
      </c>
      <c r="AA236">
        <v>1.9400000000000001E-3</v>
      </c>
      <c r="AB236">
        <v>0.62121936399228939</v>
      </c>
      <c r="AC236">
        <v>7.1448206708913053</v>
      </c>
      <c r="AD236">
        <v>257.47199999999998</v>
      </c>
      <c r="AE236">
        <v>7.0000000000000007E-2</v>
      </c>
      <c r="AF236">
        <v>637</v>
      </c>
      <c r="AG236">
        <v>1457</v>
      </c>
      <c r="AH236">
        <v>1890</v>
      </c>
      <c r="AI236">
        <v>2052</v>
      </c>
      <c r="AJ236" s="9">
        <f>(AF236-exterior_study!AF236)/exterior_study!AF236</f>
        <v>-3.7764350453172203E-2</v>
      </c>
      <c r="AK236" s="9">
        <f>(AG236-exterior_study!AG236)/exterior_study!AG236</f>
        <v>-6.8414322250639384E-2</v>
      </c>
      <c r="AL236" s="9">
        <f>(AH236-exterior_study!AH236)/exterior_study!AH236</f>
        <v>-3.7678207739307537E-2</v>
      </c>
      <c r="AM236" s="9">
        <f>(AI236-exterior_study!AI236)/exterior_study!AI236</f>
        <v>-2.564102564102564E-2</v>
      </c>
    </row>
    <row r="237" spans="2:39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3.9199999999999999E-3</v>
      </c>
      <c r="Q237">
        <v>3.2499999999999999E-3</v>
      </c>
      <c r="R237">
        <v>6.6600000000000001E-3</v>
      </c>
      <c r="S237">
        <v>1.9400000000000001E-3</v>
      </c>
      <c r="T237">
        <v>1.9400000000000001E-3</v>
      </c>
      <c r="U237">
        <v>1.9400000000000001E-3</v>
      </c>
      <c r="V237">
        <v>2.9099999999999998E-3</v>
      </c>
      <c r="W237">
        <v>5.3699999999999998E-3</v>
      </c>
      <c r="X237">
        <v>5.3699999999999998E-3</v>
      </c>
      <c r="Y237">
        <v>1.9400000000000001E-3</v>
      </c>
      <c r="Z237">
        <v>1.9400000000000001E-3</v>
      </c>
      <c r="AA237">
        <v>1.9400000000000001E-3</v>
      </c>
      <c r="AB237">
        <v>0.64341048957747149</v>
      </c>
      <c r="AC237">
        <v>8.0367156520275884</v>
      </c>
      <c r="AD237">
        <v>257.47199999999998</v>
      </c>
      <c r="AE237">
        <v>0.03</v>
      </c>
      <c r="AF237">
        <v>918</v>
      </c>
      <c r="AG237">
        <v>1457</v>
      </c>
      <c r="AH237">
        <v>3052</v>
      </c>
      <c r="AI237">
        <v>4175</v>
      </c>
      <c r="AJ237" s="9">
        <f>(AF237-exterior_study!AF237)/exterior_study!AF237</f>
        <v>-2.3404255319148935E-2</v>
      </c>
      <c r="AK237" s="9">
        <f>(AG237-exterior_study!AG237)/exterior_study!AG237</f>
        <v>-0.12492492492492492</v>
      </c>
      <c r="AL237" s="9">
        <f>(AH237-exterior_study!AH237)/exterior_study!AH237</f>
        <v>-6.6666666666666666E-2</v>
      </c>
      <c r="AM237" s="9">
        <f>(AI237-exterior_study!AI237)/exterior_study!AI237</f>
        <v>-2.6806526806526808E-2</v>
      </c>
    </row>
    <row r="238" spans="2:39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3.9199999999999999E-3</v>
      </c>
      <c r="Q238">
        <v>3.2499999999999999E-3</v>
      </c>
      <c r="R238">
        <v>6.6600000000000001E-3</v>
      </c>
      <c r="S238">
        <v>1.9400000000000001E-3</v>
      </c>
      <c r="T238">
        <v>1.9400000000000001E-3</v>
      </c>
      <c r="U238">
        <v>1.9400000000000001E-3</v>
      </c>
      <c r="V238">
        <v>2.9099999999999998E-3</v>
      </c>
      <c r="W238">
        <v>5.3699999999999998E-3</v>
      </c>
      <c r="X238">
        <v>5.3699999999999998E-3</v>
      </c>
      <c r="Y238">
        <v>1.9400000000000001E-3</v>
      </c>
      <c r="Z238">
        <v>1.9400000000000001E-3</v>
      </c>
      <c r="AA238">
        <v>1.9400000000000001E-3</v>
      </c>
      <c r="AB238">
        <v>0.64341048957747149</v>
      </c>
      <c r="AC238">
        <v>8.0367156520275884</v>
      </c>
      <c r="AD238">
        <v>257.47199999999998</v>
      </c>
      <c r="AE238">
        <v>3.5000000000000003E-2</v>
      </c>
      <c r="AF238">
        <v>848</v>
      </c>
      <c r="AG238">
        <v>1364</v>
      </c>
      <c r="AH238">
        <v>2686</v>
      </c>
      <c r="AI238">
        <v>3582</v>
      </c>
      <c r="AJ238" s="9">
        <f>(AF238-exterior_study!AF238)/exterior_study!AF238</f>
        <v>-2.4165707710011506E-2</v>
      </c>
      <c r="AK238" s="9">
        <f>(AG238-exterior_study!AG238)/exterior_study!AG238</f>
        <v>-0.1125569290826285</v>
      </c>
      <c r="AL238" s="9">
        <f>(AH238-exterior_study!AH238)/exterior_study!AH238</f>
        <v>-6.1495457721872815E-2</v>
      </c>
      <c r="AM238" s="9">
        <f>(AI238-exterior_study!AI238)/exterior_study!AI238</f>
        <v>-2.5836279575741094E-2</v>
      </c>
    </row>
    <row r="239" spans="2:39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3.9199999999999999E-3</v>
      </c>
      <c r="Q239">
        <v>3.2499999999999999E-3</v>
      </c>
      <c r="R239">
        <v>6.6600000000000001E-3</v>
      </c>
      <c r="S239">
        <v>1.9400000000000001E-3</v>
      </c>
      <c r="T239">
        <v>1.9400000000000001E-3</v>
      </c>
      <c r="U239">
        <v>1.9400000000000001E-3</v>
      </c>
      <c r="V239">
        <v>2.9099999999999998E-3</v>
      </c>
      <c r="W239">
        <v>5.3699999999999998E-3</v>
      </c>
      <c r="X239">
        <v>5.3699999999999998E-3</v>
      </c>
      <c r="Y239">
        <v>1.9400000000000001E-3</v>
      </c>
      <c r="Z239">
        <v>1.9400000000000001E-3</v>
      </c>
      <c r="AA239">
        <v>1.9400000000000001E-3</v>
      </c>
      <c r="AB239">
        <v>0.64341048957747149</v>
      </c>
      <c r="AC239">
        <v>8.0367156520275884</v>
      </c>
      <c r="AD239">
        <v>257.47199999999998</v>
      </c>
      <c r="AE239">
        <v>0.04</v>
      </c>
      <c r="AF239">
        <v>785</v>
      </c>
      <c r="AG239">
        <v>1280</v>
      </c>
      <c r="AH239">
        <v>2402</v>
      </c>
      <c r="AI239">
        <v>3136</v>
      </c>
      <c r="AJ239" s="9">
        <f>(AF239-exterior_study!AF239)/exterior_study!AF239</f>
        <v>-2.6054590570719603E-2</v>
      </c>
      <c r="AK239" s="9">
        <f>(AG239-exterior_study!AG239)/exterior_study!AG239</f>
        <v>-0.10301331464611072</v>
      </c>
      <c r="AL239" s="9">
        <f>(AH239-exterior_study!AH239)/exterior_study!AH239</f>
        <v>-5.7669674382110632E-2</v>
      </c>
      <c r="AM239" s="9">
        <f>(AI239-exterior_study!AI239)/exterior_study!AI239</f>
        <v>-2.54816656308266E-2</v>
      </c>
    </row>
    <row r="240" spans="2:39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3.9199999999999999E-3</v>
      </c>
      <c r="Q240">
        <v>3.2499999999999999E-3</v>
      </c>
      <c r="R240">
        <v>6.6600000000000001E-3</v>
      </c>
      <c r="S240">
        <v>1.9400000000000001E-3</v>
      </c>
      <c r="T240">
        <v>1.9400000000000001E-3</v>
      </c>
      <c r="U240">
        <v>1.9400000000000001E-3</v>
      </c>
      <c r="V240">
        <v>2.9099999999999998E-3</v>
      </c>
      <c r="W240">
        <v>5.3699999999999998E-3</v>
      </c>
      <c r="X240">
        <v>5.3699999999999998E-3</v>
      </c>
      <c r="Y240">
        <v>1.9400000000000001E-3</v>
      </c>
      <c r="Z240">
        <v>1.9400000000000001E-3</v>
      </c>
      <c r="AA240">
        <v>1.9400000000000001E-3</v>
      </c>
      <c r="AB240">
        <v>0.64341048957747149</v>
      </c>
      <c r="AC240">
        <v>8.0367156520275884</v>
      </c>
      <c r="AD240">
        <v>257.47199999999998</v>
      </c>
      <c r="AE240">
        <v>4.4999999999999998E-2</v>
      </c>
      <c r="AF240">
        <v>730</v>
      </c>
      <c r="AG240">
        <v>1203</v>
      </c>
      <c r="AH240">
        <v>2175</v>
      </c>
      <c r="AI240">
        <v>2789</v>
      </c>
      <c r="AJ240" s="9">
        <f>(AF240-exterior_study!AF240)/exterior_study!AF240</f>
        <v>-2.6666666666666668E-2</v>
      </c>
      <c r="AK240" s="9">
        <f>(AG240-exterior_study!AG240)/exterior_study!AG240</f>
        <v>-9.6168294515401959E-2</v>
      </c>
      <c r="AL240" s="9">
        <f>(AH240-exterior_study!AH240)/exterior_study!AH240</f>
        <v>-5.434782608695652E-2</v>
      </c>
      <c r="AM240" s="9">
        <f>(AI240-exterior_study!AI240)/exterior_study!AI240</f>
        <v>-2.4825174825174826E-2</v>
      </c>
    </row>
    <row r="241" spans="2:39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3.9199999999999999E-3</v>
      </c>
      <c r="Q241">
        <v>3.2499999999999999E-3</v>
      </c>
      <c r="R241">
        <v>6.6600000000000001E-3</v>
      </c>
      <c r="S241">
        <v>1.9400000000000001E-3</v>
      </c>
      <c r="T241">
        <v>1.9400000000000001E-3</v>
      </c>
      <c r="U241">
        <v>1.9400000000000001E-3</v>
      </c>
      <c r="V241">
        <v>2.9099999999999998E-3</v>
      </c>
      <c r="W241">
        <v>5.3699999999999998E-3</v>
      </c>
      <c r="X241">
        <v>5.3699999999999998E-3</v>
      </c>
      <c r="Y241">
        <v>1.9400000000000001E-3</v>
      </c>
      <c r="Z241">
        <v>1.9400000000000001E-3</v>
      </c>
      <c r="AA241">
        <v>1.9400000000000001E-3</v>
      </c>
      <c r="AB241">
        <v>0.64341048957747149</v>
      </c>
      <c r="AC241">
        <v>8.0367156520275884</v>
      </c>
      <c r="AD241">
        <v>257.47199999999998</v>
      </c>
      <c r="AE241">
        <v>0.05</v>
      </c>
      <c r="AF241">
        <v>680</v>
      </c>
      <c r="AG241">
        <v>1134</v>
      </c>
      <c r="AH241">
        <v>1989</v>
      </c>
      <c r="AI241">
        <v>2512</v>
      </c>
      <c r="AJ241" s="9">
        <f>(AF241-exterior_study!AF241)/exterior_study!AF241</f>
        <v>-2.7181688125894134E-2</v>
      </c>
      <c r="AK241" s="9">
        <f>(AG241-exterior_study!AG241)/exterior_study!AG241</f>
        <v>-8.98876404494382E-2</v>
      </c>
      <c r="AL241" s="9">
        <f>(AH241-exterior_study!AH241)/exterior_study!AH241</f>
        <v>-5.1502145922746781E-2</v>
      </c>
      <c r="AM241" s="9">
        <f>(AI241-exterior_study!AI241)/exterior_study!AI241</f>
        <v>-2.4087024087024088E-2</v>
      </c>
    </row>
    <row r="242" spans="2:39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3.9199999999999999E-3</v>
      </c>
      <c r="Q242">
        <v>3.2499999999999999E-3</v>
      </c>
      <c r="R242">
        <v>6.6600000000000001E-3</v>
      </c>
      <c r="S242">
        <v>1.9400000000000001E-3</v>
      </c>
      <c r="T242">
        <v>1.9400000000000001E-3</v>
      </c>
      <c r="U242">
        <v>1.9400000000000001E-3</v>
      </c>
      <c r="V242">
        <v>2.9099999999999998E-3</v>
      </c>
      <c r="W242">
        <v>5.3699999999999998E-3</v>
      </c>
      <c r="X242">
        <v>5.3699999999999998E-3</v>
      </c>
      <c r="Y242">
        <v>1.9400000000000001E-3</v>
      </c>
      <c r="Z242">
        <v>1.9400000000000001E-3</v>
      </c>
      <c r="AA242">
        <v>1.9400000000000001E-3</v>
      </c>
      <c r="AB242">
        <v>0.64341048957747149</v>
      </c>
      <c r="AC242">
        <v>8.0367156520275884</v>
      </c>
      <c r="AD242">
        <v>257.47199999999998</v>
      </c>
      <c r="AE242">
        <v>5.5E-2</v>
      </c>
      <c r="AF242">
        <v>635</v>
      </c>
      <c r="AG242">
        <v>1070</v>
      </c>
      <c r="AH242">
        <v>1832</v>
      </c>
      <c r="AI242">
        <v>2285</v>
      </c>
      <c r="AJ242" s="9">
        <f>(AF242-exterior_study!AF242)/exterior_study!AF242</f>
        <v>-2.9051987767584098E-2</v>
      </c>
      <c r="AK242" s="9">
        <f>(AG242-exterior_study!AG242)/exterior_study!AG242</f>
        <v>-8.5470085470085472E-2</v>
      </c>
      <c r="AL242" s="9">
        <f>(AH242-exterior_study!AH242)/exterior_study!AH242</f>
        <v>-4.8805815160955349E-2</v>
      </c>
      <c r="AM242" s="9">
        <f>(AI242-exterior_study!AI242)/exterior_study!AI242</f>
        <v>-2.3504273504273504E-2</v>
      </c>
    </row>
    <row r="243" spans="2:39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3.9199999999999999E-3</v>
      </c>
      <c r="Q243">
        <v>3.2499999999999999E-3</v>
      </c>
      <c r="R243">
        <v>6.6600000000000001E-3</v>
      </c>
      <c r="S243">
        <v>1.9400000000000001E-3</v>
      </c>
      <c r="T243">
        <v>1.9400000000000001E-3</v>
      </c>
      <c r="U243">
        <v>1.9400000000000001E-3</v>
      </c>
      <c r="V243">
        <v>2.9099999999999998E-3</v>
      </c>
      <c r="W243">
        <v>5.3699999999999998E-3</v>
      </c>
      <c r="X243">
        <v>5.3699999999999998E-3</v>
      </c>
      <c r="Y243">
        <v>1.9400000000000001E-3</v>
      </c>
      <c r="Z243">
        <v>1.9400000000000001E-3</v>
      </c>
      <c r="AA243">
        <v>1.9400000000000001E-3</v>
      </c>
      <c r="AB243">
        <v>0.64341048957747149</v>
      </c>
      <c r="AC243">
        <v>8.0367156520275884</v>
      </c>
      <c r="AD243">
        <v>257.47199999999998</v>
      </c>
      <c r="AE243">
        <v>0.06</v>
      </c>
      <c r="AF243">
        <v>595</v>
      </c>
      <c r="AG243">
        <v>1011</v>
      </c>
      <c r="AH243">
        <v>1698</v>
      </c>
      <c r="AI243">
        <v>2096</v>
      </c>
      <c r="AJ243" s="9">
        <f>(AF243-exterior_study!AF243)/exterior_study!AF243</f>
        <v>-2.936378466557912E-2</v>
      </c>
      <c r="AK243" s="9">
        <f>(AG243-exterior_study!AG243)/exterior_study!AG243</f>
        <v>-8.2577132486388385E-2</v>
      </c>
      <c r="AL243" s="9">
        <f>(AH243-exterior_study!AH243)/exterior_study!AH243</f>
        <v>-4.7138047138047139E-2</v>
      </c>
      <c r="AM243" s="9">
        <f>(AI243-exterior_study!AI243)/exterior_study!AI243</f>
        <v>-2.2843822843822845E-2</v>
      </c>
    </row>
    <row r="244" spans="2:39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3.9199999999999999E-3</v>
      </c>
      <c r="Q244">
        <v>3.2499999999999999E-3</v>
      </c>
      <c r="R244">
        <v>6.6600000000000001E-3</v>
      </c>
      <c r="S244">
        <v>1.9400000000000001E-3</v>
      </c>
      <c r="T244">
        <v>1.9400000000000001E-3</v>
      </c>
      <c r="U244">
        <v>1.9400000000000001E-3</v>
      </c>
      <c r="V244">
        <v>2.9099999999999998E-3</v>
      </c>
      <c r="W244">
        <v>5.3699999999999998E-3</v>
      </c>
      <c r="X244">
        <v>5.3699999999999998E-3</v>
      </c>
      <c r="Y244">
        <v>1.9400000000000001E-3</v>
      </c>
      <c r="Z244">
        <v>1.9400000000000001E-3</v>
      </c>
      <c r="AA244">
        <v>1.9400000000000001E-3</v>
      </c>
      <c r="AB244">
        <v>0.64341048957747149</v>
      </c>
      <c r="AC244">
        <v>8.0367156520275884</v>
      </c>
      <c r="AD244">
        <v>257.47199999999998</v>
      </c>
      <c r="AE244">
        <v>6.5000000000000002E-2</v>
      </c>
      <c r="AF244">
        <v>559</v>
      </c>
      <c r="AG244">
        <v>957</v>
      </c>
      <c r="AH244">
        <v>1583</v>
      </c>
      <c r="AI244">
        <v>1935</v>
      </c>
      <c r="AJ244" s="9">
        <f>(AF244-exterior_study!AF244)/exterior_study!AF244</f>
        <v>-2.9513888888888888E-2</v>
      </c>
      <c r="AK244" s="9">
        <f>(AG244-exterior_study!AG244)/exterior_study!AG244</f>
        <v>-8.069164265129683E-2</v>
      </c>
      <c r="AL244" s="9">
        <f>(AH244-exterior_study!AH244)/exterior_study!AH244</f>
        <v>-4.5235223160434261E-2</v>
      </c>
      <c r="AM244" s="9">
        <f>(AI244-exterior_study!AI244)/exterior_study!AI244</f>
        <v>-2.2727272727272728E-2</v>
      </c>
    </row>
    <row r="245" spans="2:39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3.9199999999999999E-3</v>
      </c>
      <c r="Q245">
        <v>3.2499999999999999E-3</v>
      </c>
      <c r="R245">
        <v>6.6600000000000001E-3</v>
      </c>
      <c r="S245">
        <v>1.9400000000000001E-3</v>
      </c>
      <c r="T245">
        <v>1.9400000000000001E-3</v>
      </c>
      <c r="U245">
        <v>1.9400000000000001E-3</v>
      </c>
      <c r="V245">
        <v>2.9099999999999998E-3</v>
      </c>
      <c r="W245">
        <v>5.3699999999999998E-3</v>
      </c>
      <c r="X245">
        <v>5.3699999999999998E-3</v>
      </c>
      <c r="Y245">
        <v>1.9400000000000001E-3</v>
      </c>
      <c r="Z245">
        <v>1.9400000000000001E-3</v>
      </c>
      <c r="AA245">
        <v>1.9400000000000001E-3</v>
      </c>
      <c r="AB245">
        <v>0.64341048957747149</v>
      </c>
      <c r="AC245">
        <v>8.0367156520275884</v>
      </c>
      <c r="AD245">
        <v>257.47199999999998</v>
      </c>
      <c r="AE245">
        <v>7.0000000000000007E-2</v>
      </c>
      <c r="AF245">
        <v>527</v>
      </c>
      <c r="AG245">
        <v>908</v>
      </c>
      <c r="AH245">
        <v>1481</v>
      </c>
      <c r="AI245">
        <v>1797</v>
      </c>
      <c r="AJ245" s="9">
        <f>(AF245-exterior_study!AF245)/exterior_study!AF245</f>
        <v>-2.9465930018416207E-2</v>
      </c>
      <c r="AK245" s="9">
        <f>(AG245-exterior_study!AG245)/exterior_study!AG245</f>
        <v>-7.7235772357723581E-2</v>
      </c>
      <c r="AL245" s="9">
        <f>(AH245-exterior_study!AH245)/exterior_study!AH245</f>
        <v>-4.3899289864428662E-2</v>
      </c>
      <c r="AM245" s="9">
        <f>(AI245-exterior_study!AI245)/exterior_study!AI245</f>
        <v>-2.2838499184339316E-2</v>
      </c>
    </row>
    <row r="246" spans="2:39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3.8700000000000002E-3</v>
      </c>
      <c r="Q246">
        <v>3.2299999999999998E-3</v>
      </c>
      <c r="R246">
        <v>6.5799999999999999E-3</v>
      </c>
      <c r="S246">
        <v>1.9400000000000001E-3</v>
      </c>
      <c r="T246">
        <v>1.9400000000000001E-3</v>
      </c>
      <c r="U246">
        <v>1.9400000000000001E-3</v>
      </c>
      <c r="V246">
        <v>2.9099999999999998E-3</v>
      </c>
      <c r="W246">
        <v>5.3099999999999996E-3</v>
      </c>
      <c r="X246">
        <v>5.3099999999999996E-3</v>
      </c>
      <c r="Y246">
        <v>1.9400000000000001E-3</v>
      </c>
      <c r="Z246">
        <v>1.9400000000000001E-3</v>
      </c>
      <c r="AA246">
        <v>1.9400000000000001E-3</v>
      </c>
      <c r="AB246">
        <v>0.6528519773470145</v>
      </c>
      <c r="AC246">
        <v>8.0954668028801269</v>
      </c>
      <c r="AD246">
        <v>257.47199999999998</v>
      </c>
      <c r="AE246">
        <v>0.03</v>
      </c>
      <c r="AF246">
        <v>909</v>
      </c>
      <c r="AG246">
        <v>1444</v>
      </c>
      <c r="AH246">
        <v>2965</v>
      </c>
      <c r="AI246">
        <v>4104</v>
      </c>
      <c r="AJ246" s="9">
        <f>(AF246-exterior_study!AF246)/exterior_study!AF246</f>
        <v>-2.0474137931034482E-2</v>
      </c>
      <c r="AK246" s="9">
        <f>(AG246-exterior_study!AG246)/exterior_study!AG246</f>
        <v>-0.05</v>
      </c>
      <c r="AL246" s="9">
        <f>(AH246-exterior_study!AH246)/exterior_study!AH246</f>
        <v>-5.992390615091947E-2</v>
      </c>
      <c r="AM246" s="9">
        <f>(AI246-exterior_study!AI246)/exterior_study!AI246</f>
        <v>-3.2303701957085595E-2</v>
      </c>
    </row>
    <row r="247" spans="2:39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3.8700000000000002E-3</v>
      </c>
      <c r="Q247">
        <v>3.2299999999999998E-3</v>
      </c>
      <c r="R247">
        <v>6.5799999999999999E-3</v>
      </c>
      <c r="S247">
        <v>1.9400000000000001E-3</v>
      </c>
      <c r="T247">
        <v>1.9400000000000001E-3</v>
      </c>
      <c r="U247">
        <v>1.9400000000000001E-3</v>
      </c>
      <c r="V247">
        <v>2.9099999999999998E-3</v>
      </c>
      <c r="W247">
        <v>5.3099999999999996E-3</v>
      </c>
      <c r="X247">
        <v>5.3099999999999996E-3</v>
      </c>
      <c r="Y247">
        <v>1.9400000000000001E-3</v>
      </c>
      <c r="Z247">
        <v>1.9400000000000001E-3</v>
      </c>
      <c r="AA247">
        <v>1.9400000000000001E-3</v>
      </c>
      <c r="AB247">
        <v>0.6528519773470145</v>
      </c>
      <c r="AC247">
        <v>8.0954668028801269</v>
      </c>
      <c r="AD247">
        <v>257.47199999999998</v>
      </c>
      <c r="AE247">
        <v>3.5000000000000003E-2</v>
      </c>
      <c r="AF247">
        <v>839</v>
      </c>
      <c r="AG247">
        <v>1352</v>
      </c>
      <c r="AH247">
        <v>2615</v>
      </c>
      <c r="AI247">
        <v>3526</v>
      </c>
      <c r="AJ247" s="9">
        <f>(AF247-exterior_study!AF247)/exterior_study!AF247</f>
        <v>-2.2144522144522144E-2</v>
      </c>
      <c r="AK247" s="9">
        <f>(AG247-exterior_study!AG247)/exterior_study!AG247</f>
        <v>-4.6544428772919602E-2</v>
      </c>
      <c r="AL247" s="9">
        <f>(AH247-exterior_study!AH247)/exterior_study!AH247</f>
        <v>-5.5274566473988436E-2</v>
      </c>
      <c r="AM247" s="9">
        <f>(AI247-exterior_study!AI247)/exterior_study!AI247</f>
        <v>-2.9986244841815682E-2</v>
      </c>
    </row>
    <row r="248" spans="2:39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3.8700000000000002E-3</v>
      </c>
      <c r="Q248">
        <v>3.2299999999999998E-3</v>
      </c>
      <c r="R248">
        <v>6.5799999999999999E-3</v>
      </c>
      <c r="S248">
        <v>1.9400000000000001E-3</v>
      </c>
      <c r="T248">
        <v>1.9400000000000001E-3</v>
      </c>
      <c r="U248">
        <v>1.9400000000000001E-3</v>
      </c>
      <c r="V248">
        <v>2.9099999999999998E-3</v>
      </c>
      <c r="W248">
        <v>5.3099999999999996E-3</v>
      </c>
      <c r="X248">
        <v>5.3099999999999996E-3</v>
      </c>
      <c r="Y248">
        <v>1.9400000000000001E-3</v>
      </c>
      <c r="Z248">
        <v>1.9400000000000001E-3</v>
      </c>
      <c r="AA248">
        <v>1.9400000000000001E-3</v>
      </c>
      <c r="AB248">
        <v>0.6528519773470145</v>
      </c>
      <c r="AC248">
        <v>8.0954668028801269</v>
      </c>
      <c r="AD248">
        <v>257.47199999999998</v>
      </c>
      <c r="AE248">
        <v>0.04</v>
      </c>
      <c r="AF248">
        <v>777</v>
      </c>
      <c r="AG248">
        <v>1268</v>
      </c>
      <c r="AH248">
        <v>2344</v>
      </c>
      <c r="AI248">
        <v>3090</v>
      </c>
      <c r="AJ248" s="9">
        <f>(AF248-exterior_study!AF248)/exterior_study!AF248</f>
        <v>-2.2641509433962263E-2</v>
      </c>
      <c r="AK248" s="9">
        <f>(AG248-exterior_study!AG248)/exterior_study!AG248</f>
        <v>-4.4461190655614165E-2</v>
      </c>
      <c r="AL248" s="9">
        <f>(AH248-exterior_study!AH248)/exterior_study!AH248</f>
        <v>-5.1396195872116551E-2</v>
      </c>
      <c r="AM248" s="9">
        <f>(AI248-exterior_study!AI248)/exterior_study!AI248</f>
        <v>-2.8607356177302735E-2</v>
      </c>
    </row>
    <row r="249" spans="2:39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3.8700000000000002E-3</v>
      </c>
      <c r="Q249">
        <v>3.2299999999999998E-3</v>
      </c>
      <c r="R249">
        <v>6.5799999999999999E-3</v>
      </c>
      <c r="S249">
        <v>1.9400000000000001E-3</v>
      </c>
      <c r="T249">
        <v>1.9400000000000001E-3</v>
      </c>
      <c r="U249">
        <v>1.9400000000000001E-3</v>
      </c>
      <c r="V249">
        <v>2.9099999999999998E-3</v>
      </c>
      <c r="W249">
        <v>5.3099999999999996E-3</v>
      </c>
      <c r="X249">
        <v>5.3099999999999996E-3</v>
      </c>
      <c r="Y249">
        <v>1.9400000000000001E-3</v>
      </c>
      <c r="Z249">
        <v>1.9400000000000001E-3</v>
      </c>
      <c r="AA249">
        <v>1.9400000000000001E-3</v>
      </c>
      <c r="AB249">
        <v>0.6528519773470145</v>
      </c>
      <c r="AC249">
        <v>8.0954668028801269</v>
      </c>
      <c r="AD249">
        <v>257.47199999999998</v>
      </c>
      <c r="AE249">
        <v>4.4999999999999998E-2</v>
      </c>
      <c r="AF249">
        <v>722</v>
      </c>
      <c r="AG249">
        <v>1191</v>
      </c>
      <c r="AH249">
        <v>2125</v>
      </c>
      <c r="AI249">
        <v>2751</v>
      </c>
      <c r="AJ249" s="9">
        <f>(AF249-exterior_study!AF249)/exterior_study!AF249</f>
        <v>-2.3004059539918808E-2</v>
      </c>
      <c r="AK249" s="9">
        <f>(AG249-exterior_study!AG249)/exterior_study!AG249</f>
        <v>-4.3373493975903614E-2</v>
      </c>
      <c r="AL249" s="9">
        <f>(AH249-exterior_study!AH249)/exterior_study!AH249</f>
        <v>-4.8365427675772503E-2</v>
      </c>
      <c r="AM249" s="9">
        <f>(AI249-exterior_study!AI249)/exterior_study!AI249</f>
        <v>-2.7227722772277228E-2</v>
      </c>
    </row>
    <row r="250" spans="2:39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3.8700000000000002E-3</v>
      </c>
      <c r="Q250">
        <v>3.2299999999999998E-3</v>
      </c>
      <c r="R250">
        <v>6.5799999999999999E-3</v>
      </c>
      <c r="S250">
        <v>1.9400000000000001E-3</v>
      </c>
      <c r="T250">
        <v>1.9400000000000001E-3</v>
      </c>
      <c r="U250">
        <v>1.9400000000000001E-3</v>
      </c>
      <c r="V250">
        <v>2.9099999999999998E-3</v>
      </c>
      <c r="W250">
        <v>5.3099999999999996E-3</v>
      </c>
      <c r="X250">
        <v>5.3099999999999996E-3</v>
      </c>
      <c r="Y250">
        <v>1.9400000000000001E-3</v>
      </c>
      <c r="Z250">
        <v>1.9400000000000001E-3</v>
      </c>
      <c r="AA250">
        <v>1.9400000000000001E-3</v>
      </c>
      <c r="AB250">
        <v>0.6528519773470145</v>
      </c>
      <c r="AC250">
        <v>8.0954668028801269</v>
      </c>
      <c r="AD250">
        <v>257.47199999999998</v>
      </c>
      <c r="AE250">
        <v>0.05</v>
      </c>
      <c r="AF250">
        <v>672</v>
      </c>
      <c r="AG250">
        <v>1122</v>
      </c>
      <c r="AH250">
        <v>1946</v>
      </c>
      <c r="AI250">
        <v>2480</v>
      </c>
      <c r="AJ250" s="9">
        <f>(AF250-exterior_study!AF250)/exterior_study!AF250</f>
        <v>-2.4673439767779391E-2</v>
      </c>
      <c r="AK250" s="9">
        <f>(AG250-exterior_study!AG250)/exterior_study!AG250</f>
        <v>-4.1025641025641026E-2</v>
      </c>
      <c r="AL250" s="9">
        <f>(AH250-exterior_study!AH250)/exterior_study!AH250</f>
        <v>-4.5610593428151054E-2</v>
      </c>
      <c r="AM250" s="9">
        <f>(AI250-exterior_study!AI250)/exterior_study!AI250</f>
        <v>-2.5540275049115914E-2</v>
      </c>
    </row>
    <row r="251" spans="2:39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3.8700000000000002E-3</v>
      </c>
      <c r="Q251">
        <v>3.2299999999999998E-3</v>
      </c>
      <c r="R251">
        <v>6.5799999999999999E-3</v>
      </c>
      <c r="S251">
        <v>1.9400000000000001E-3</v>
      </c>
      <c r="T251">
        <v>1.9400000000000001E-3</v>
      </c>
      <c r="U251">
        <v>1.9400000000000001E-3</v>
      </c>
      <c r="V251">
        <v>2.9099999999999998E-3</v>
      </c>
      <c r="W251">
        <v>5.3099999999999996E-3</v>
      </c>
      <c r="X251">
        <v>5.3099999999999996E-3</v>
      </c>
      <c r="Y251">
        <v>1.9400000000000001E-3</v>
      </c>
      <c r="Z251">
        <v>1.9400000000000001E-3</v>
      </c>
      <c r="AA251">
        <v>1.9400000000000001E-3</v>
      </c>
      <c r="AB251">
        <v>0.6528519773470145</v>
      </c>
      <c r="AC251">
        <v>8.0954668028801269</v>
      </c>
      <c r="AD251">
        <v>257.47199999999998</v>
      </c>
      <c r="AE251">
        <v>5.5E-2</v>
      </c>
      <c r="AF251">
        <v>628</v>
      </c>
      <c r="AG251">
        <v>1058</v>
      </c>
      <c r="AH251">
        <v>1794</v>
      </c>
      <c r="AI251">
        <v>2257</v>
      </c>
      <c r="AJ251" s="9">
        <f>(AF251-exterior_study!AF251)/exterior_study!AF251</f>
        <v>-2.4844720496894408E-2</v>
      </c>
      <c r="AK251" s="9">
        <f>(AG251-exterior_study!AG251)/exterior_study!AG251</f>
        <v>-3.9927404718693285E-2</v>
      </c>
      <c r="AL251" s="9">
        <f>(AH251-exterior_study!AH251)/exterior_study!AH251</f>
        <v>-4.3710021321961619E-2</v>
      </c>
      <c r="AM251" s="9">
        <f>(AI251-exterior_study!AI251)/exterior_study!AI251</f>
        <v>-2.421098140942499E-2</v>
      </c>
    </row>
    <row r="252" spans="2:39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3.8700000000000002E-3</v>
      </c>
      <c r="Q252">
        <v>3.2299999999999998E-3</v>
      </c>
      <c r="R252">
        <v>6.5799999999999999E-3</v>
      </c>
      <c r="S252">
        <v>1.9400000000000001E-3</v>
      </c>
      <c r="T252">
        <v>1.9400000000000001E-3</v>
      </c>
      <c r="U252">
        <v>1.9400000000000001E-3</v>
      </c>
      <c r="V252">
        <v>2.9099999999999998E-3</v>
      </c>
      <c r="W252">
        <v>5.3099999999999996E-3</v>
      </c>
      <c r="X252">
        <v>5.3099999999999996E-3</v>
      </c>
      <c r="Y252">
        <v>1.9400000000000001E-3</v>
      </c>
      <c r="Z252">
        <v>1.9400000000000001E-3</v>
      </c>
      <c r="AA252">
        <v>1.9400000000000001E-3</v>
      </c>
      <c r="AB252">
        <v>0.6528519773470145</v>
      </c>
      <c r="AC252">
        <v>8.0954668028801269</v>
      </c>
      <c r="AD252">
        <v>257.47199999999998</v>
      </c>
      <c r="AE252">
        <v>0.06</v>
      </c>
      <c r="AF252">
        <v>588</v>
      </c>
      <c r="AG252">
        <v>1000</v>
      </c>
      <c r="AH252">
        <v>1665</v>
      </c>
      <c r="AI252">
        <v>2071</v>
      </c>
      <c r="AJ252" s="9">
        <f>(AF252-exterior_study!AF252)/exterior_study!AF252</f>
        <v>-2.6490066225165563E-2</v>
      </c>
      <c r="AK252" s="9">
        <f>(AG252-exterior_study!AG252)/exterior_study!AG252</f>
        <v>-3.9385206532180597E-2</v>
      </c>
      <c r="AL252" s="9">
        <f>(AH252-exterior_study!AH252)/exterior_study!AH252</f>
        <v>-4.145077720207254E-2</v>
      </c>
      <c r="AM252" s="9">
        <f>(AI252-exterior_study!AI252)/exterior_study!AI252</f>
        <v>-2.3573785950023574E-2</v>
      </c>
    </row>
    <row r="253" spans="2:39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3.8700000000000002E-3</v>
      </c>
      <c r="Q253">
        <v>3.2299999999999998E-3</v>
      </c>
      <c r="R253">
        <v>6.5799999999999999E-3</v>
      </c>
      <c r="S253">
        <v>1.9400000000000001E-3</v>
      </c>
      <c r="T253">
        <v>1.9400000000000001E-3</v>
      </c>
      <c r="U253">
        <v>1.9400000000000001E-3</v>
      </c>
      <c r="V253">
        <v>2.9099999999999998E-3</v>
      </c>
      <c r="W253">
        <v>5.3099999999999996E-3</v>
      </c>
      <c r="X253">
        <v>5.3099999999999996E-3</v>
      </c>
      <c r="Y253">
        <v>1.9400000000000001E-3</v>
      </c>
      <c r="Z253">
        <v>1.9400000000000001E-3</v>
      </c>
      <c r="AA253">
        <v>1.9400000000000001E-3</v>
      </c>
      <c r="AB253">
        <v>0.6528519773470145</v>
      </c>
      <c r="AC253">
        <v>8.0954668028801269</v>
      </c>
      <c r="AD253">
        <v>257.47199999999998</v>
      </c>
      <c r="AE253">
        <v>6.5000000000000002E-2</v>
      </c>
      <c r="AF253">
        <v>553</v>
      </c>
      <c r="AG253">
        <v>947</v>
      </c>
      <c r="AH253">
        <v>1553</v>
      </c>
      <c r="AI253">
        <v>1913</v>
      </c>
      <c r="AJ253" s="9">
        <f>(AF253-exterior_study!AF253)/exterior_study!AF253</f>
        <v>-2.4691358024691357E-2</v>
      </c>
      <c r="AK253" s="9">
        <f>(AG253-exterior_study!AG253)/exterior_study!AG253</f>
        <v>-3.9553752535496957E-2</v>
      </c>
      <c r="AL253" s="9">
        <f>(AH253-exterior_study!AH253)/exterior_study!AH253</f>
        <v>-4.0173053152039555E-2</v>
      </c>
      <c r="AM253" s="9">
        <f>(AI253-exterior_study!AI253)/exterior_study!AI253</f>
        <v>-2.2982635342185902E-2</v>
      </c>
    </row>
    <row r="254" spans="2:39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3.8700000000000002E-3</v>
      </c>
      <c r="Q254">
        <v>3.2299999999999998E-3</v>
      </c>
      <c r="R254">
        <v>6.5799999999999999E-3</v>
      </c>
      <c r="S254">
        <v>1.9400000000000001E-3</v>
      </c>
      <c r="T254">
        <v>1.9400000000000001E-3</v>
      </c>
      <c r="U254">
        <v>1.9400000000000001E-3</v>
      </c>
      <c r="V254">
        <v>2.9099999999999998E-3</v>
      </c>
      <c r="W254">
        <v>5.3099999999999996E-3</v>
      </c>
      <c r="X254">
        <v>5.3099999999999996E-3</v>
      </c>
      <c r="Y254">
        <v>1.9400000000000001E-3</v>
      </c>
      <c r="Z254">
        <v>1.9400000000000001E-3</v>
      </c>
      <c r="AA254">
        <v>1.9400000000000001E-3</v>
      </c>
      <c r="AB254">
        <v>0.6528519773470145</v>
      </c>
      <c r="AC254">
        <v>8.0954668028801269</v>
      </c>
      <c r="AD254">
        <v>257.47199999999998</v>
      </c>
      <c r="AE254">
        <v>7.0000000000000007E-2</v>
      </c>
      <c r="AF254">
        <v>520</v>
      </c>
      <c r="AG254">
        <v>898</v>
      </c>
      <c r="AH254">
        <v>1454</v>
      </c>
      <c r="AI254">
        <v>1778</v>
      </c>
      <c r="AJ254" s="9">
        <f>(AF254-exterior_study!AF254)/exterior_study!AF254</f>
        <v>-2.6217228464419477E-2</v>
      </c>
      <c r="AK254" s="9">
        <f>(AG254-exterior_study!AG254)/exterior_study!AG254</f>
        <v>-3.8543897216274089E-2</v>
      </c>
      <c r="AL254" s="9">
        <f>(AH254-exterior_study!AH254)/exterior_study!AH254</f>
        <v>-3.8995373430270985E-2</v>
      </c>
      <c r="AM254" s="9">
        <f>(AI254-exterior_study!AI254)/exterior_study!AI254</f>
        <v>-2.2002200220022004E-2</v>
      </c>
    </row>
    <row r="255" spans="2:39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3.8300000000000001E-3</v>
      </c>
      <c r="Q255">
        <v>3.1800000000000001E-3</v>
      </c>
      <c r="R255">
        <v>6.5300000000000002E-3</v>
      </c>
      <c r="S255">
        <v>1.9400000000000001E-3</v>
      </c>
      <c r="T255">
        <v>1.9400000000000001E-3</v>
      </c>
      <c r="U255">
        <v>1.9400000000000001E-3</v>
      </c>
      <c r="V255">
        <v>2.9099999999999998E-3</v>
      </c>
      <c r="W255">
        <v>5.2500000000000003E-3</v>
      </c>
      <c r="X255">
        <v>5.2500000000000003E-3</v>
      </c>
      <c r="Y255">
        <v>1.9400000000000001E-3</v>
      </c>
      <c r="Z255">
        <v>1.9400000000000001E-3</v>
      </c>
      <c r="AA255">
        <v>1.9400000000000001E-3</v>
      </c>
      <c r="AB255">
        <v>0.65551702565821768</v>
      </c>
      <c r="AC255">
        <v>8.1119734825958005</v>
      </c>
      <c r="AD255">
        <v>257.47199999999998</v>
      </c>
      <c r="AE255">
        <v>0.03</v>
      </c>
      <c r="AF255">
        <v>908</v>
      </c>
      <c r="AG255">
        <v>1442</v>
      </c>
      <c r="AH255">
        <v>2951</v>
      </c>
      <c r="AI255">
        <v>4092</v>
      </c>
      <c r="AJ255" s="9">
        <f>(AF255-exterior_study!AF255)/exterior_study!AF255</f>
        <v>-1.8378378378378378E-2</v>
      </c>
      <c r="AK255" s="9">
        <f>(AG255-exterior_study!AG255)/exterior_study!AG255</f>
        <v>-2.8301886792452831E-2</v>
      </c>
      <c r="AL255" s="9">
        <f>(AH255-exterior_study!AH255)/exterior_study!AH255</f>
        <v>-5.5377720870678618E-2</v>
      </c>
      <c r="AM255" s="9">
        <f>(AI255-exterior_study!AI255)/exterior_study!AI255</f>
        <v>-3.2395365334594466E-2</v>
      </c>
    </row>
    <row r="256" spans="2:39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3.8300000000000001E-3</v>
      </c>
      <c r="Q256">
        <v>3.1800000000000001E-3</v>
      </c>
      <c r="R256">
        <v>6.5300000000000002E-3</v>
      </c>
      <c r="S256">
        <v>1.9400000000000001E-3</v>
      </c>
      <c r="T256">
        <v>1.9400000000000001E-3</v>
      </c>
      <c r="U256">
        <v>1.9400000000000001E-3</v>
      </c>
      <c r="V256">
        <v>2.9099999999999998E-3</v>
      </c>
      <c r="W256">
        <v>5.2500000000000003E-3</v>
      </c>
      <c r="X256">
        <v>5.2500000000000003E-3</v>
      </c>
      <c r="Y256">
        <v>1.9400000000000001E-3</v>
      </c>
      <c r="Z256">
        <v>1.9400000000000001E-3</v>
      </c>
      <c r="AA256">
        <v>1.9400000000000001E-3</v>
      </c>
      <c r="AB256">
        <v>0.65551702565821768</v>
      </c>
      <c r="AC256">
        <v>8.1119734825958005</v>
      </c>
      <c r="AD256">
        <v>257.47199999999998</v>
      </c>
      <c r="AE256">
        <v>3.5000000000000003E-2</v>
      </c>
      <c r="AF256">
        <v>838</v>
      </c>
      <c r="AG256">
        <v>1350</v>
      </c>
      <c r="AH256">
        <v>2604</v>
      </c>
      <c r="AI256">
        <v>3516</v>
      </c>
      <c r="AJ256" s="9">
        <f>(AF256-exterior_study!AF256)/exterior_study!AF256</f>
        <v>-1.9883040935672516E-2</v>
      </c>
      <c r="AK256" s="9">
        <f>(AG256-exterior_study!AG256)/exterior_study!AG256</f>
        <v>-2.7377521613832854E-2</v>
      </c>
      <c r="AL256" s="9">
        <f>(AH256-exterior_study!AH256)/exterior_study!AH256</f>
        <v>-5.1366120218579232E-2</v>
      </c>
      <c r="AM256" s="9">
        <f>(AI256-exterior_study!AI256)/exterior_study!AI256</f>
        <v>-3.0068965517241378E-2</v>
      </c>
    </row>
    <row r="257" spans="2:39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3.8300000000000001E-3</v>
      </c>
      <c r="Q257">
        <v>3.1800000000000001E-3</v>
      </c>
      <c r="R257">
        <v>6.5300000000000002E-3</v>
      </c>
      <c r="S257">
        <v>1.9400000000000001E-3</v>
      </c>
      <c r="T257">
        <v>1.9400000000000001E-3</v>
      </c>
      <c r="U257">
        <v>1.9400000000000001E-3</v>
      </c>
      <c r="V257">
        <v>2.9099999999999998E-3</v>
      </c>
      <c r="W257">
        <v>5.2500000000000003E-3</v>
      </c>
      <c r="X257">
        <v>5.2500000000000003E-3</v>
      </c>
      <c r="Y257">
        <v>1.9400000000000001E-3</v>
      </c>
      <c r="Z257">
        <v>1.9400000000000001E-3</v>
      </c>
      <c r="AA257">
        <v>1.9400000000000001E-3</v>
      </c>
      <c r="AB257">
        <v>0.65551702565821768</v>
      </c>
      <c r="AC257">
        <v>8.1119734825958005</v>
      </c>
      <c r="AD257">
        <v>257.47199999999998</v>
      </c>
      <c r="AE257">
        <v>0.04</v>
      </c>
      <c r="AF257">
        <v>776</v>
      </c>
      <c r="AG257">
        <v>1266</v>
      </c>
      <c r="AH257">
        <v>2334</v>
      </c>
      <c r="AI257">
        <v>3082</v>
      </c>
      <c r="AJ257" s="9">
        <f>(AF257-exterior_study!AF257)/exterior_study!AF257</f>
        <v>-2.0202020202020204E-2</v>
      </c>
      <c r="AK257" s="9">
        <f>(AG257-exterior_study!AG257)/exterior_study!AG257</f>
        <v>-2.7649769585253458E-2</v>
      </c>
      <c r="AL257" s="9">
        <f>(AH257-exterior_study!AH257)/exterior_study!AH257</f>
        <v>-4.7735618115055077E-2</v>
      </c>
      <c r="AM257" s="9">
        <f>(AI257-exterior_study!AI257)/exterior_study!AI257</f>
        <v>-2.837326607818411E-2</v>
      </c>
    </row>
    <row r="258" spans="2:39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3.8300000000000001E-3</v>
      </c>
      <c r="Q258">
        <v>3.1800000000000001E-3</v>
      </c>
      <c r="R258">
        <v>6.5300000000000002E-3</v>
      </c>
      <c r="S258">
        <v>1.9400000000000001E-3</v>
      </c>
      <c r="T258">
        <v>1.9400000000000001E-3</v>
      </c>
      <c r="U258">
        <v>1.9400000000000001E-3</v>
      </c>
      <c r="V258">
        <v>2.9099999999999998E-3</v>
      </c>
      <c r="W258">
        <v>5.2500000000000003E-3</v>
      </c>
      <c r="X258">
        <v>5.2500000000000003E-3</v>
      </c>
      <c r="Y258">
        <v>1.9400000000000001E-3</v>
      </c>
      <c r="Z258">
        <v>1.9400000000000001E-3</v>
      </c>
      <c r="AA258">
        <v>1.9400000000000001E-3</v>
      </c>
      <c r="AB258">
        <v>0.65551702565821768</v>
      </c>
      <c r="AC258">
        <v>8.1119734825958005</v>
      </c>
      <c r="AD258">
        <v>257.47199999999998</v>
      </c>
      <c r="AE258">
        <v>4.4999999999999998E-2</v>
      </c>
      <c r="AF258">
        <v>721</v>
      </c>
      <c r="AG258">
        <v>1189</v>
      </c>
      <c r="AH258">
        <v>2117</v>
      </c>
      <c r="AI258">
        <v>2745</v>
      </c>
      <c r="AJ258" s="9">
        <f>(AF258-exterior_study!AF258)/exterior_study!AF258</f>
        <v>-2.0380434782608696E-2</v>
      </c>
      <c r="AK258" s="9">
        <f>(AG258-exterior_study!AG258)/exterior_study!AG258</f>
        <v>-2.7800490596892886E-2</v>
      </c>
      <c r="AL258" s="9">
        <f>(AH258-exterior_study!AH258)/exterior_study!AH258</f>
        <v>-4.5105999097880017E-2</v>
      </c>
      <c r="AM258" s="9">
        <f>(AI258-exterior_study!AI258)/exterior_study!AI258</f>
        <v>-2.6595744680851064E-2</v>
      </c>
    </row>
    <row r="259" spans="2:39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3.8300000000000001E-3</v>
      </c>
      <c r="Q259">
        <v>3.1800000000000001E-3</v>
      </c>
      <c r="R259">
        <v>6.5300000000000002E-3</v>
      </c>
      <c r="S259">
        <v>1.9400000000000001E-3</v>
      </c>
      <c r="T259">
        <v>1.9400000000000001E-3</v>
      </c>
      <c r="U259">
        <v>1.9400000000000001E-3</v>
      </c>
      <c r="V259">
        <v>2.9099999999999998E-3</v>
      </c>
      <c r="W259">
        <v>5.2500000000000003E-3</v>
      </c>
      <c r="X259">
        <v>5.2500000000000003E-3</v>
      </c>
      <c r="Y259">
        <v>1.9400000000000001E-3</v>
      </c>
      <c r="Z259">
        <v>1.9400000000000001E-3</v>
      </c>
      <c r="AA259">
        <v>1.9400000000000001E-3</v>
      </c>
      <c r="AB259">
        <v>0.65551702565821768</v>
      </c>
      <c r="AC259">
        <v>8.1119734825958005</v>
      </c>
      <c r="AD259">
        <v>257.47199999999998</v>
      </c>
      <c r="AE259">
        <v>0.05</v>
      </c>
      <c r="AF259">
        <v>671</v>
      </c>
      <c r="AG259">
        <v>1120</v>
      </c>
      <c r="AH259">
        <v>1938</v>
      </c>
      <c r="AI259">
        <v>2474</v>
      </c>
      <c r="AJ259" s="9">
        <f>(AF259-exterior_study!AF259)/exterior_study!AF259</f>
        <v>-2.1865889212827987E-2</v>
      </c>
      <c r="AK259" s="9">
        <f>(AG259-exterior_study!AG259)/exterior_study!AG259</f>
        <v>-2.6933101650738488E-2</v>
      </c>
      <c r="AL259" s="9">
        <f>(AH259-exterior_study!AH259)/exterior_study!AH259</f>
        <v>-4.296296296296296E-2</v>
      </c>
      <c r="AM259" s="9">
        <f>(AI259-exterior_study!AI259)/exterior_study!AI259</f>
        <v>-2.5216706067769899E-2</v>
      </c>
    </row>
    <row r="260" spans="2:39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3.8300000000000001E-3</v>
      </c>
      <c r="Q260">
        <v>3.1800000000000001E-3</v>
      </c>
      <c r="R260">
        <v>6.5300000000000002E-3</v>
      </c>
      <c r="S260">
        <v>1.9400000000000001E-3</v>
      </c>
      <c r="T260">
        <v>1.9400000000000001E-3</v>
      </c>
      <c r="U260">
        <v>1.9400000000000001E-3</v>
      </c>
      <c r="V260">
        <v>2.9099999999999998E-3</v>
      </c>
      <c r="W260">
        <v>5.2500000000000003E-3</v>
      </c>
      <c r="X260">
        <v>5.2500000000000003E-3</v>
      </c>
      <c r="Y260">
        <v>1.9400000000000001E-3</v>
      </c>
      <c r="Z260">
        <v>1.9400000000000001E-3</v>
      </c>
      <c r="AA260">
        <v>1.9400000000000001E-3</v>
      </c>
      <c r="AB260">
        <v>0.65551702565821768</v>
      </c>
      <c r="AC260">
        <v>8.1119734825958005</v>
      </c>
      <c r="AD260">
        <v>257.47199999999998</v>
      </c>
      <c r="AE260">
        <v>5.5E-2</v>
      </c>
      <c r="AF260">
        <v>627</v>
      </c>
      <c r="AG260">
        <v>1056</v>
      </c>
      <c r="AH260">
        <v>1788</v>
      </c>
      <c r="AI260">
        <v>2253</v>
      </c>
      <c r="AJ260" s="9">
        <f>(AF260-exterior_study!AF260)/exterior_study!AF260</f>
        <v>-2.1840873634945399E-2</v>
      </c>
      <c r="AK260" s="9">
        <f>(AG260-exterior_study!AG260)/exterior_study!AG260</f>
        <v>-2.6728110599078342E-2</v>
      </c>
      <c r="AL260" s="9">
        <f>(AH260-exterior_study!AH260)/exterior_study!AH260</f>
        <v>-4.0257648953301126E-2</v>
      </c>
      <c r="AM260" s="9">
        <f>(AI260-exterior_study!AI260)/exterior_study!AI260</f>
        <v>-2.3407022106631991E-2</v>
      </c>
    </row>
    <row r="261" spans="2:39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3.8300000000000001E-3</v>
      </c>
      <c r="Q261">
        <v>3.1800000000000001E-3</v>
      </c>
      <c r="R261">
        <v>6.5300000000000002E-3</v>
      </c>
      <c r="S261">
        <v>1.9400000000000001E-3</v>
      </c>
      <c r="T261">
        <v>1.9400000000000001E-3</v>
      </c>
      <c r="U261">
        <v>1.9400000000000001E-3</v>
      </c>
      <c r="V261">
        <v>2.9099999999999998E-3</v>
      </c>
      <c r="W261">
        <v>5.2500000000000003E-3</v>
      </c>
      <c r="X261">
        <v>5.2500000000000003E-3</v>
      </c>
      <c r="Y261">
        <v>1.9400000000000001E-3</v>
      </c>
      <c r="Z261">
        <v>1.9400000000000001E-3</v>
      </c>
      <c r="AA261">
        <v>1.9400000000000001E-3</v>
      </c>
      <c r="AB261">
        <v>0.65551702565821768</v>
      </c>
      <c r="AC261">
        <v>8.1119734825958005</v>
      </c>
      <c r="AD261">
        <v>257.47199999999998</v>
      </c>
      <c r="AE261">
        <v>0.06</v>
      </c>
      <c r="AF261">
        <v>587</v>
      </c>
      <c r="AG261">
        <v>998</v>
      </c>
      <c r="AH261">
        <v>1659</v>
      </c>
      <c r="AI261">
        <v>2067</v>
      </c>
      <c r="AJ261" s="9">
        <f>(AF261-exterior_study!AF261)/exterior_study!AF261</f>
        <v>-2.329450915141431E-2</v>
      </c>
      <c r="AK261" s="9">
        <f>(AG261-exterior_study!AG261)/exterior_study!AG261</f>
        <v>-2.7290448343079921E-2</v>
      </c>
      <c r="AL261" s="9">
        <f>(AH261-exterior_study!AH261)/exterior_study!AH261</f>
        <v>-3.8818076477404401E-2</v>
      </c>
      <c r="AM261" s="9">
        <f>(AI261-exterior_study!AI261)/exterior_study!AI261</f>
        <v>-2.2695035460992909E-2</v>
      </c>
    </row>
    <row r="262" spans="2:39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3.8300000000000001E-3</v>
      </c>
      <c r="Q262">
        <v>3.1800000000000001E-3</v>
      </c>
      <c r="R262">
        <v>6.5300000000000002E-3</v>
      </c>
      <c r="S262">
        <v>1.9400000000000001E-3</v>
      </c>
      <c r="T262">
        <v>1.9400000000000001E-3</v>
      </c>
      <c r="U262">
        <v>1.9400000000000001E-3</v>
      </c>
      <c r="V262">
        <v>2.9099999999999998E-3</v>
      </c>
      <c r="W262">
        <v>5.2500000000000003E-3</v>
      </c>
      <c r="X262">
        <v>5.2500000000000003E-3</v>
      </c>
      <c r="Y262">
        <v>1.9400000000000001E-3</v>
      </c>
      <c r="Z262">
        <v>1.9400000000000001E-3</v>
      </c>
      <c r="AA262">
        <v>1.9400000000000001E-3</v>
      </c>
      <c r="AB262">
        <v>0.65551702565821768</v>
      </c>
      <c r="AC262">
        <v>8.1119734825958005</v>
      </c>
      <c r="AD262">
        <v>257.47199999999998</v>
      </c>
      <c r="AE262">
        <v>6.5000000000000002E-2</v>
      </c>
      <c r="AF262">
        <v>552</v>
      </c>
      <c r="AG262">
        <v>945</v>
      </c>
      <c r="AH262">
        <v>1548</v>
      </c>
      <c r="AI262">
        <v>1910</v>
      </c>
      <c r="AJ262" s="9">
        <f>(AF262-exterior_study!AF262)/exterior_study!AF262</f>
        <v>-2.3008849557522124E-2</v>
      </c>
      <c r="AK262" s="9">
        <f>(AG262-exterior_study!AG262)/exterior_study!AG262</f>
        <v>-2.7777777777777776E-2</v>
      </c>
      <c r="AL262" s="9">
        <f>(AH262-exterior_study!AH262)/exterior_study!AH262</f>
        <v>-3.7313432835820892E-2</v>
      </c>
      <c r="AM262" s="9">
        <f>(AI262-exterior_study!AI262)/exterior_study!AI262</f>
        <v>-2.151639344262295E-2</v>
      </c>
    </row>
    <row r="263" spans="2:39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3.8300000000000001E-3</v>
      </c>
      <c r="Q263">
        <v>3.1800000000000001E-3</v>
      </c>
      <c r="R263">
        <v>6.5300000000000002E-3</v>
      </c>
      <c r="S263">
        <v>1.9400000000000001E-3</v>
      </c>
      <c r="T263">
        <v>1.9400000000000001E-3</v>
      </c>
      <c r="U263">
        <v>1.9400000000000001E-3</v>
      </c>
      <c r="V263">
        <v>2.9099999999999998E-3</v>
      </c>
      <c r="W263">
        <v>5.2500000000000003E-3</v>
      </c>
      <c r="X263">
        <v>5.2500000000000003E-3</v>
      </c>
      <c r="Y263">
        <v>1.9400000000000001E-3</v>
      </c>
      <c r="Z263">
        <v>1.9400000000000001E-3</v>
      </c>
      <c r="AA263">
        <v>1.9400000000000001E-3</v>
      </c>
      <c r="AB263">
        <v>0.65551702565821768</v>
      </c>
      <c r="AC263">
        <v>8.1119734825958005</v>
      </c>
      <c r="AD263">
        <v>257.47199999999998</v>
      </c>
      <c r="AE263">
        <v>7.0000000000000007E-2</v>
      </c>
      <c r="AF263">
        <v>519</v>
      </c>
      <c r="AG263">
        <v>896</v>
      </c>
      <c r="AH263">
        <v>1450</v>
      </c>
      <c r="AI263">
        <v>1775</v>
      </c>
      <c r="AJ263" s="9">
        <f>(AF263-exterior_study!AF263)/exterior_study!AF263</f>
        <v>-2.4436090225563908E-2</v>
      </c>
      <c r="AK263" s="9">
        <f>(AG263-exterior_study!AG263)/exterior_study!AG263</f>
        <v>-2.714440825190011E-2</v>
      </c>
      <c r="AL263" s="9">
        <f>(AH263-exterior_study!AH263)/exterior_study!AH263</f>
        <v>-3.5904255319148939E-2</v>
      </c>
      <c r="AM263" s="9">
        <f>(AI263-exterior_study!AI263)/exterior_study!AI263</f>
        <v>-2.0959735245449532E-2</v>
      </c>
    </row>
    <row r="264" spans="2:39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3.8E-3</v>
      </c>
      <c r="Q264">
        <v>3.15E-3</v>
      </c>
      <c r="R264">
        <v>6.4599999999999996E-3</v>
      </c>
      <c r="S264">
        <v>1.9400000000000001E-3</v>
      </c>
      <c r="T264">
        <v>1.9400000000000001E-3</v>
      </c>
      <c r="U264">
        <v>1.9400000000000001E-3</v>
      </c>
      <c r="V264">
        <v>2.9099999999999998E-3</v>
      </c>
      <c r="W264">
        <v>5.1900000000000002E-3</v>
      </c>
      <c r="X264">
        <v>5.1900000000000002E-3</v>
      </c>
      <c r="Y264">
        <v>1.9400000000000001E-3</v>
      </c>
      <c r="Z264">
        <v>1.9400000000000001E-3</v>
      </c>
      <c r="AA264">
        <v>1.9400000000000001E-3</v>
      </c>
      <c r="AB264">
        <v>0.65875034422480572</v>
      </c>
      <c r="AC264">
        <v>8.1319549094878205</v>
      </c>
      <c r="AD264">
        <v>257.47199999999998</v>
      </c>
      <c r="AE264">
        <v>0.03</v>
      </c>
      <c r="AF264">
        <v>905</v>
      </c>
      <c r="AG264">
        <v>1438</v>
      </c>
      <c r="AH264">
        <v>2921</v>
      </c>
      <c r="AI264">
        <v>4068</v>
      </c>
      <c r="AJ264" s="9">
        <f>(AF264-exterior_study!AF264)/exterior_study!AF264</f>
        <v>-1.843817787418655E-2</v>
      </c>
      <c r="AK264" s="9">
        <f>(AG264-exterior_study!AG264)/exterior_study!AG264</f>
        <v>-1.7759562841530054E-2</v>
      </c>
      <c r="AL264" s="9">
        <f>(AH264-exterior_study!AH264)/exterior_study!AH264</f>
        <v>-5.652454780361757E-2</v>
      </c>
      <c r="AM264" s="9">
        <f>(AI264-exterior_study!AI264)/exterior_study!AI264</f>
        <v>-3.395867964853954E-2</v>
      </c>
    </row>
    <row r="265" spans="2:39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3.8E-3</v>
      </c>
      <c r="Q265">
        <v>3.15E-3</v>
      </c>
      <c r="R265">
        <v>6.4599999999999996E-3</v>
      </c>
      <c r="S265">
        <v>1.9400000000000001E-3</v>
      </c>
      <c r="T265">
        <v>1.9400000000000001E-3</v>
      </c>
      <c r="U265">
        <v>1.9400000000000001E-3</v>
      </c>
      <c r="V265">
        <v>2.9099999999999998E-3</v>
      </c>
      <c r="W265">
        <v>5.1900000000000002E-3</v>
      </c>
      <c r="X265">
        <v>5.1900000000000002E-3</v>
      </c>
      <c r="Y265">
        <v>1.9400000000000001E-3</v>
      </c>
      <c r="Z265">
        <v>1.9400000000000001E-3</v>
      </c>
      <c r="AA265">
        <v>1.9400000000000001E-3</v>
      </c>
      <c r="AB265">
        <v>0.65875034422480572</v>
      </c>
      <c r="AC265">
        <v>8.1319549094878205</v>
      </c>
      <c r="AD265">
        <v>257.47199999999998</v>
      </c>
      <c r="AE265">
        <v>3.5000000000000003E-2</v>
      </c>
      <c r="AF265">
        <v>835</v>
      </c>
      <c r="AG265">
        <v>1345</v>
      </c>
      <c r="AH265">
        <v>2580</v>
      </c>
      <c r="AI265">
        <v>3497</v>
      </c>
      <c r="AJ265" s="9">
        <f>(AF265-exterior_study!AF265)/exterior_study!AF265</f>
        <v>-1.9953051643192488E-2</v>
      </c>
      <c r="AK265" s="9">
        <f>(AG265-exterior_study!AG265)/exterior_study!AG265</f>
        <v>-1.8964259664478483E-2</v>
      </c>
      <c r="AL265" s="9">
        <f>(AH265-exterior_study!AH265)/exterior_study!AH265</f>
        <v>-5.1819184123484012E-2</v>
      </c>
      <c r="AM265" s="9">
        <f>(AI265-exterior_study!AI265)/exterior_study!AI265</f>
        <v>-3.1570202160066466E-2</v>
      </c>
    </row>
    <row r="266" spans="2:39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3.8E-3</v>
      </c>
      <c r="Q266">
        <v>3.15E-3</v>
      </c>
      <c r="R266">
        <v>6.4599999999999996E-3</v>
      </c>
      <c r="S266">
        <v>1.9400000000000001E-3</v>
      </c>
      <c r="T266">
        <v>1.9400000000000001E-3</v>
      </c>
      <c r="U266">
        <v>1.9400000000000001E-3</v>
      </c>
      <c r="V266">
        <v>2.9099999999999998E-3</v>
      </c>
      <c r="W266">
        <v>5.1900000000000002E-3</v>
      </c>
      <c r="X266">
        <v>5.1900000000000002E-3</v>
      </c>
      <c r="Y266">
        <v>1.9400000000000001E-3</v>
      </c>
      <c r="Z266">
        <v>1.9400000000000001E-3</v>
      </c>
      <c r="AA266">
        <v>1.9400000000000001E-3</v>
      </c>
      <c r="AB266">
        <v>0.65875034422480572</v>
      </c>
      <c r="AC266">
        <v>8.1319549094878205</v>
      </c>
      <c r="AD266">
        <v>257.47199999999998</v>
      </c>
      <c r="AE266">
        <v>0.04</v>
      </c>
      <c r="AF266">
        <v>773</v>
      </c>
      <c r="AG266">
        <v>1262</v>
      </c>
      <c r="AH266">
        <v>2314</v>
      </c>
      <c r="AI266">
        <v>3067</v>
      </c>
      <c r="AJ266" s="9">
        <f>(AF266-exterior_study!AF266)/exterior_study!AF266</f>
        <v>-2.0278833967046894E-2</v>
      </c>
      <c r="AK266" s="9">
        <f>(AG266-exterior_study!AG266)/exterior_study!AG266</f>
        <v>-1.8662519440124418E-2</v>
      </c>
      <c r="AL266" s="9">
        <f>(AH266-exterior_study!AH266)/exterior_study!AH266</f>
        <v>-4.8519736842105261E-2</v>
      </c>
      <c r="AM266" s="9">
        <f>(AI266-exterior_study!AI266)/exterior_study!AI266</f>
        <v>-2.9123140234251346E-2</v>
      </c>
    </row>
    <row r="267" spans="2:39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3.8E-3</v>
      </c>
      <c r="Q267">
        <v>3.15E-3</v>
      </c>
      <c r="R267">
        <v>6.4599999999999996E-3</v>
      </c>
      <c r="S267">
        <v>1.9400000000000001E-3</v>
      </c>
      <c r="T267">
        <v>1.9400000000000001E-3</v>
      </c>
      <c r="U267">
        <v>1.9400000000000001E-3</v>
      </c>
      <c r="V267">
        <v>2.9099999999999998E-3</v>
      </c>
      <c r="W267">
        <v>5.1900000000000002E-3</v>
      </c>
      <c r="X267">
        <v>5.1900000000000002E-3</v>
      </c>
      <c r="Y267">
        <v>1.9400000000000001E-3</v>
      </c>
      <c r="Z267">
        <v>1.9400000000000001E-3</v>
      </c>
      <c r="AA267">
        <v>1.9400000000000001E-3</v>
      </c>
      <c r="AB267">
        <v>0.65875034422480572</v>
      </c>
      <c r="AC267">
        <v>8.1319549094878205</v>
      </c>
      <c r="AD267">
        <v>257.47199999999998</v>
      </c>
      <c r="AE267">
        <v>4.4999999999999998E-2</v>
      </c>
      <c r="AF267">
        <v>718</v>
      </c>
      <c r="AG267">
        <v>1186</v>
      </c>
      <c r="AH267">
        <v>2100</v>
      </c>
      <c r="AI267">
        <v>2732</v>
      </c>
      <c r="AJ267" s="9">
        <f>(AF267-exterior_study!AF267)/exterior_study!AF267</f>
        <v>-2.1798365122615803E-2</v>
      </c>
      <c r="AK267" s="9">
        <f>(AG267-exterior_study!AG267)/exterior_study!AG267</f>
        <v>-1.9834710743801654E-2</v>
      </c>
      <c r="AL267" s="9">
        <f>(AH267-exterior_study!AH267)/exterior_study!AH267</f>
        <v>-4.5454545454545456E-2</v>
      </c>
      <c r="AM267" s="9">
        <f>(AI267-exterior_study!AI267)/exterior_study!AI267</f>
        <v>-2.741189035243859E-2</v>
      </c>
    </row>
    <row r="268" spans="2:39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3.8E-3</v>
      </c>
      <c r="Q268">
        <v>3.15E-3</v>
      </c>
      <c r="R268">
        <v>6.4599999999999996E-3</v>
      </c>
      <c r="S268">
        <v>1.9400000000000001E-3</v>
      </c>
      <c r="T268">
        <v>1.9400000000000001E-3</v>
      </c>
      <c r="U268">
        <v>1.9400000000000001E-3</v>
      </c>
      <c r="V268">
        <v>2.9099999999999998E-3</v>
      </c>
      <c r="W268">
        <v>5.1900000000000002E-3</v>
      </c>
      <c r="X268">
        <v>5.1900000000000002E-3</v>
      </c>
      <c r="Y268">
        <v>1.9400000000000001E-3</v>
      </c>
      <c r="Z268">
        <v>1.9400000000000001E-3</v>
      </c>
      <c r="AA268">
        <v>1.9400000000000001E-3</v>
      </c>
      <c r="AB268">
        <v>0.65875034422480572</v>
      </c>
      <c r="AC268">
        <v>8.1319549094878205</v>
      </c>
      <c r="AD268">
        <v>257.47199999999998</v>
      </c>
      <c r="AE268">
        <v>0.05</v>
      </c>
      <c r="AF268">
        <v>669</v>
      </c>
      <c r="AG268">
        <v>1116</v>
      </c>
      <c r="AH268">
        <v>1924</v>
      </c>
      <c r="AI268">
        <v>2463</v>
      </c>
      <c r="AJ268" s="9">
        <f>(AF268-exterior_study!AF268)/exterior_study!AF268</f>
        <v>-2.1929824561403508E-2</v>
      </c>
      <c r="AK268" s="9">
        <f>(AG268-exterior_study!AG268)/exterior_study!AG268</f>
        <v>-2.0193151887620719E-2</v>
      </c>
      <c r="AL268" s="9">
        <f>(AH268-exterior_study!AH268)/exterior_study!AH268</f>
        <v>-4.2786069651741296E-2</v>
      </c>
      <c r="AM268" s="9">
        <f>(AI268-exterior_study!AI268)/exterior_study!AI268</f>
        <v>-2.6097271648873072E-2</v>
      </c>
    </row>
    <row r="269" spans="2:39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3.8E-3</v>
      </c>
      <c r="Q269">
        <v>3.15E-3</v>
      </c>
      <c r="R269">
        <v>6.4599999999999996E-3</v>
      </c>
      <c r="S269">
        <v>1.9400000000000001E-3</v>
      </c>
      <c r="T269">
        <v>1.9400000000000001E-3</v>
      </c>
      <c r="U269">
        <v>1.9400000000000001E-3</v>
      </c>
      <c r="V269">
        <v>2.9099999999999998E-3</v>
      </c>
      <c r="W269">
        <v>5.1900000000000002E-3</v>
      </c>
      <c r="X269">
        <v>5.1900000000000002E-3</v>
      </c>
      <c r="Y269">
        <v>1.9400000000000001E-3</v>
      </c>
      <c r="Z269">
        <v>1.9400000000000001E-3</v>
      </c>
      <c r="AA269">
        <v>1.9400000000000001E-3</v>
      </c>
      <c r="AB269">
        <v>0.65875034422480572</v>
      </c>
      <c r="AC269">
        <v>8.1319549094878205</v>
      </c>
      <c r="AD269">
        <v>257.47199999999998</v>
      </c>
      <c r="AE269">
        <v>5.5E-2</v>
      </c>
      <c r="AF269">
        <v>625</v>
      </c>
      <c r="AG269">
        <v>1053</v>
      </c>
      <c r="AH269">
        <v>1775</v>
      </c>
      <c r="AI269">
        <v>2243</v>
      </c>
      <c r="AJ269" s="9">
        <f>(AF269-exterior_study!AF269)/exterior_study!AF269</f>
        <v>-2.1909233176838811E-2</v>
      </c>
      <c r="AK269" s="9">
        <f>(AG269-exterior_study!AG269)/exterior_study!AG269</f>
        <v>-2.0465116279069766E-2</v>
      </c>
      <c r="AL269" s="9">
        <f>(AH269-exterior_study!AH269)/exterior_study!AH269</f>
        <v>-4.1058887088060506E-2</v>
      </c>
      <c r="AM269" s="9">
        <f>(AI269-exterior_study!AI269)/exterior_study!AI269</f>
        <v>-2.4358416702914311E-2</v>
      </c>
    </row>
    <row r="270" spans="2:39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3.8E-3</v>
      </c>
      <c r="Q270">
        <v>3.15E-3</v>
      </c>
      <c r="R270">
        <v>6.4599999999999996E-3</v>
      </c>
      <c r="S270">
        <v>1.9400000000000001E-3</v>
      </c>
      <c r="T270">
        <v>1.9400000000000001E-3</v>
      </c>
      <c r="U270">
        <v>1.9400000000000001E-3</v>
      </c>
      <c r="V270">
        <v>2.9099999999999998E-3</v>
      </c>
      <c r="W270">
        <v>5.1900000000000002E-3</v>
      </c>
      <c r="X270">
        <v>5.1900000000000002E-3</v>
      </c>
      <c r="Y270">
        <v>1.9400000000000001E-3</v>
      </c>
      <c r="Z270">
        <v>1.9400000000000001E-3</v>
      </c>
      <c r="AA270">
        <v>1.9400000000000001E-3</v>
      </c>
      <c r="AB270">
        <v>0.65875034422480572</v>
      </c>
      <c r="AC270">
        <v>8.1319549094878205</v>
      </c>
      <c r="AD270">
        <v>257.47199999999998</v>
      </c>
      <c r="AE270">
        <v>0.06</v>
      </c>
      <c r="AF270">
        <v>585</v>
      </c>
      <c r="AG270">
        <v>995</v>
      </c>
      <c r="AH270">
        <v>1648</v>
      </c>
      <c r="AI270">
        <v>2059</v>
      </c>
      <c r="AJ270" s="9">
        <f>(AF270-exterior_study!AF270)/exterior_study!AF270</f>
        <v>-2.337228714524207E-2</v>
      </c>
      <c r="AK270" s="9">
        <f>(AG270-exterior_study!AG270)/exterior_study!AG270</f>
        <v>-2.1632251720747297E-2</v>
      </c>
      <c r="AL270" s="9">
        <f>(AH270-exterior_study!AH270)/exterior_study!AH270</f>
        <v>-3.9067055393586007E-2</v>
      </c>
      <c r="AM270" s="9">
        <f>(AI270-exterior_study!AI270)/exterior_study!AI270</f>
        <v>-2.3244781783681213E-2</v>
      </c>
    </row>
    <row r="271" spans="2:39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3.8E-3</v>
      </c>
      <c r="Q271">
        <v>3.15E-3</v>
      </c>
      <c r="R271">
        <v>6.4599999999999996E-3</v>
      </c>
      <c r="S271">
        <v>1.9400000000000001E-3</v>
      </c>
      <c r="T271">
        <v>1.9400000000000001E-3</v>
      </c>
      <c r="U271">
        <v>1.9400000000000001E-3</v>
      </c>
      <c r="V271">
        <v>2.9099999999999998E-3</v>
      </c>
      <c r="W271">
        <v>5.1900000000000002E-3</v>
      </c>
      <c r="X271">
        <v>5.1900000000000002E-3</v>
      </c>
      <c r="Y271">
        <v>1.9400000000000001E-3</v>
      </c>
      <c r="Z271">
        <v>1.9400000000000001E-3</v>
      </c>
      <c r="AA271">
        <v>1.9400000000000001E-3</v>
      </c>
      <c r="AB271">
        <v>0.65875034422480572</v>
      </c>
      <c r="AC271">
        <v>8.1319549094878205</v>
      </c>
      <c r="AD271">
        <v>257.47199999999998</v>
      </c>
      <c r="AE271">
        <v>6.5000000000000002E-2</v>
      </c>
      <c r="AF271">
        <v>549</v>
      </c>
      <c r="AG271">
        <v>942</v>
      </c>
      <c r="AH271">
        <v>1538</v>
      </c>
      <c r="AI271">
        <v>1902</v>
      </c>
      <c r="AJ271" s="9">
        <f>(AF271-exterior_study!AF271)/exterior_study!AF271</f>
        <v>-2.4866785079928951E-2</v>
      </c>
      <c r="AK271" s="9">
        <f>(AG271-exterior_study!AG271)/exterior_study!AG271</f>
        <v>-2.1806853582554516E-2</v>
      </c>
      <c r="AL271" s="9">
        <f>(AH271-exterior_study!AH271)/exterior_study!AH271</f>
        <v>-3.7546933667083858E-2</v>
      </c>
      <c r="AM271" s="9">
        <f>(AI271-exterior_study!AI271)/exterior_study!AI271</f>
        <v>-2.2107969151670952E-2</v>
      </c>
    </row>
    <row r="272" spans="2:39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3.8E-3</v>
      </c>
      <c r="Q272">
        <v>3.15E-3</v>
      </c>
      <c r="R272">
        <v>6.4599999999999996E-3</v>
      </c>
      <c r="S272">
        <v>1.9400000000000001E-3</v>
      </c>
      <c r="T272">
        <v>1.9400000000000001E-3</v>
      </c>
      <c r="U272">
        <v>1.9400000000000001E-3</v>
      </c>
      <c r="V272">
        <v>2.9099999999999998E-3</v>
      </c>
      <c r="W272">
        <v>5.1900000000000002E-3</v>
      </c>
      <c r="X272">
        <v>5.1900000000000002E-3</v>
      </c>
      <c r="Y272">
        <v>1.9400000000000001E-3</v>
      </c>
      <c r="Z272">
        <v>1.9400000000000001E-3</v>
      </c>
      <c r="AA272">
        <v>1.9400000000000001E-3</v>
      </c>
      <c r="AB272">
        <v>0.65875034422480572</v>
      </c>
      <c r="AC272">
        <v>8.1319549094878205</v>
      </c>
      <c r="AD272">
        <v>257.47199999999998</v>
      </c>
      <c r="AE272">
        <v>7.0000000000000007E-2</v>
      </c>
      <c r="AF272">
        <v>517</v>
      </c>
      <c r="AG272">
        <v>893</v>
      </c>
      <c r="AH272">
        <v>1440</v>
      </c>
      <c r="AI272">
        <v>1768</v>
      </c>
      <c r="AJ272" s="9">
        <f>(AF272-exterior_study!AF272)/exterior_study!AF272</f>
        <v>-2.4528301886792454E-2</v>
      </c>
      <c r="AK272" s="9">
        <f>(AG272-exterior_study!AG272)/exterior_study!AG272</f>
        <v>-2.1905805038335158E-2</v>
      </c>
      <c r="AL272" s="9">
        <f>(AH272-exterior_study!AH272)/exterior_study!AH272</f>
        <v>-3.678929765886288E-2</v>
      </c>
      <c r="AM272" s="9">
        <f>(AI272-exterior_study!AI272)/exterior_study!AI272</f>
        <v>-2.1582733812949641E-2</v>
      </c>
    </row>
    <row r="273" spans="2:39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3.63E-3</v>
      </c>
      <c r="Q273">
        <v>3.0200000000000001E-3</v>
      </c>
      <c r="R273">
        <v>6.1700000000000001E-3</v>
      </c>
      <c r="S273">
        <v>1.9300000000000001E-3</v>
      </c>
      <c r="T273">
        <v>1.9300000000000001E-3</v>
      </c>
      <c r="U273">
        <v>1.9300000000000001E-3</v>
      </c>
      <c r="V273">
        <v>2.8999999999999998E-3</v>
      </c>
      <c r="W273">
        <v>4.9800000000000001E-3</v>
      </c>
      <c r="X273">
        <v>4.9800000000000001E-3</v>
      </c>
      <c r="Y273">
        <v>1.9400000000000001E-3</v>
      </c>
      <c r="Z273">
        <v>1.9400000000000001E-3</v>
      </c>
      <c r="AA273">
        <v>1.9400000000000001E-3</v>
      </c>
      <c r="AB273">
        <v>0.67426382332768497</v>
      </c>
      <c r="AC273">
        <v>7.8922695170386952</v>
      </c>
      <c r="AD273">
        <v>271.87200000000001</v>
      </c>
      <c r="AE273">
        <v>0.03</v>
      </c>
      <c r="AF273">
        <v>890</v>
      </c>
      <c r="AG273">
        <v>1576</v>
      </c>
      <c r="AH273">
        <v>3097</v>
      </c>
      <c r="AI273">
        <v>4063</v>
      </c>
      <c r="AJ273" s="9">
        <f>(AF273-exterior_study!AF273)/exterior_study!AF273</f>
        <v>-1.9823788546255508E-2</v>
      </c>
      <c r="AK273" s="9">
        <f>(AG273-exterior_study!AG273)/exterior_study!AG273</f>
        <v>-0.11510387422796182</v>
      </c>
      <c r="AL273" s="9">
        <f>(AH273-exterior_study!AH273)/exterior_study!AH273</f>
        <v>-5.0291321680466114E-2</v>
      </c>
      <c r="AM273" s="9">
        <f>(AI273-exterior_study!AI273)/exterior_study!AI273</f>
        <v>-1.7174649250120948E-2</v>
      </c>
    </row>
    <row r="274" spans="2:39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3.63E-3</v>
      </c>
      <c r="Q274">
        <v>3.0200000000000001E-3</v>
      </c>
      <c r="R274">
        <v>6.1700000000000001E-3</v>
      </c>
      <c r="S274">
        <v>1.9300000000000001E-3</v>
      </c>
      <c r="T274">
        <v>1.9300000000000001E-3</v>
      </c>
      <c r="U274">
        <v>1.9300000000000001E-3</v>
      </c>
      <c r="V274">
        <v>2.8999999999999998E-3</v>
      </c>
      <c r="W274">
        <v>4.9800000000000001E-3</v>
      </c>
      <c r="X274">
        <v>4.9800000000000001E-3</v>
      </c>
      <c r="Y274">
        <v>1.9400000000000001E-3</v>
      </c>
      <c r="Z274">
        <v>1.9400000000000001E-3</v>
      </c>
      <c r="AA274">
        <v>1.9400000000000001E-3</v>
      </c>
      <c r="AB274">
        <v>0.67426382332768497</v>
      </c>
      <c r="AC274">
        <v>7.8922695170386952</v>
      </c>
      <c r="AD274">
        <v>271.87200000000001</v>
      </c>
      <c r="AE274">
        <v>3.5000000000000003E-2</v>
      </c>
      <c r="AF274">
        <v>823</v>
      </c>
      <c r="AG274">
        <v>1455</v>
      </c>
      <c r="AH274">
        <v>2711</v>
      </c>
      <c r="AI274">
        <v>3483</v>
      </c>
      <c r="AJ274" s="9">
        <f>(AF274-exterior_study!AF274)/exterior_study!AF274</f>
        <v>-2.0238095238095239E-2</v>
      </c>
      <c r="AK274" s="9">
        <f>(AG274-exterior_study!AG274)/exterior_study!AG274</f>
        <v>-0.10406403940886699</v>
      </c>
      <c r="AL274" s="9">
        <f>(AH274-exterior_study!AH274)/exterior_study!AH274</f>
        <v>-4.6765119549929679E-2</v>
      </c>
      <c r="AM274" s="9">
        <f>(AI274-exterior_study!AI274)/exterior_study!AI274</f>
        <v>-1.6934801016088061E-2</v>
      </c>
    </row>
    <row r="275" spans="2:39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3.63E-3</v>
      </c>
      <c r="Q275">
        <v>3.0200000000000001E-3</v>
      </c>
      <c r="R275">
        <v>6.1700000000000001E-3</v>
      </c>
      <c r="S275">
        <v>1.9300000000000001E-3</v>
      </c>
      <c r="T275">
        <v>1.9300000000000001E-3</v>
      </c>
      <c r="U275">
        <v>1.9300000000000001E-3</v>
      </c>
      <c r="V275">
        <v>2.8999999999999998E-3</v>
      </c>
      <c r="W275">
        <v>4.9800000000000001E-3</v>
      </c>
      <c r="X275">
        <v>4.9800000000000001E-3</v>
      </c>
      <c r="Y275">
        <v>1.9400000000000001E-3</v>
      </c>
      <c r="Z275">
        <v>1.9400000000000001E-3</v>
      </c>
      <c r="AA275">
        <v>1.9400000000000001E-3</v>
      </c>
      <c r="AB275">
        <v>0.67426382332768497</v>
      </c>
      <c r="AC275">
        <v>7.8922695170386952</v>
      </c>
      <c r="AD275">
        <v>271.87200000000001</v>
      </c>
      <c r="AE275">
        <v>0.04</v>
      </c>
      <c r="AF275">
        <v>763</v>
      </c>
      <c r="AG275">
        <v>1351</v>
      </c>
      <c r="AH275">
        <v>2414</v>
      </c>
      <c r="AI275">
        <v>3047</v>
      </c>
      <c r="AJ275" s="9">
        <f>(AF275-exterior_study!AF275)/exterior_study!AF275</f>
        <v>-2.1794871794871794E-2</v>
      </c>
      <c r="AK275" s="9">
        <f>(AG275-exterior_study!AG275)/exterior_study!AG275</f>
        <v>-9.5716198125836677E-2</v>
      </c>
      <c r="AL275" s="9">
        <f>(AH275-exterior_study!AH275)/exterior_study!AH275</f>
        <v>-4.3960396039603958E-2</v>
      </c>
      <c r="AM275" s="9">
        <f>(AI275-exterior_study!AI275)/exterior_study!AI275</f>
        <v>-1.7096774193548388E-2</v>
      </c>
    </row>
    <row r="276" spans="2:39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3.63E-3</v>
      </c>
      <c r="Q276">
        <v>3.0200000000000001E-3</v>
      </c>
      <c r="R276">
        <v>6.1700000000000001E-3</v>
      </c>
      <c r="S276">
        <v>1.9300000000000001E-3</v>
      </c>
      <c r="T276">
        <v>1.9300000000000001E-3</v>
      </c>
      <c r="U276">
        <v>1.9300000000000001E-3</v>
      </c>
      <c r="V276">
        <v>2.8999999999999998E-3</v>
      </c>
      <c r="W276">
        <v>4.9800000000000001E-3</v>
      </c>
      <c r="X276">
        <v>4.9800000000000001E-3</v>
      </c>
      <c r="Y276">
        <v>1.9400000000000001E-3</v>
      </c>
      <c r="Z276">
        <v>1.9400000000000001E-3</v>
      </c>
      <c r="AA276">
        <v>1.9400000000000001E-3</v>
      </c>
      <c r="AB276">
        <v>0.67426382332768497</v>
      </c>
      <c r="AC276">
        <v>7.8922695170386952</v>
      </c>
      <c r="AD276">
        <v>271.87200000000001</v>
      </c>
      <c r="AE276">
        <v>4.4999999999999998E-2</v>
      </c>
      <c r="AF276">
        <v>710</v>
      </c>
      <c r="AG276">
        <v>1260</v>
      </c>
      <c r="AH276">
        <v>2178</v>
      </c>
      <c r="AI276">
        <v>2709</v>
      </c>
      <c r="AJ276" s="9">
        <f>(AF276-exterior_study!AF276)/exterior_study!AF276</f>
        <v>-2.2038567493112948E-2</v>
      </c>
      <c r="AK276" s="9">
        <f>(AG276-exterior_study!AG276)/exterior_study!AG276</f>
        <v>-8.9595375722543349E-2</v>
      </c>
      <c r="AL276" s="9">
        <f>(AH276-exterior_study!AH276)/exterior_study!AH276</f>
        <v>-4.179498460184778E-2</v>
      </c>
      <c r="AM276" s="9">
        <f>(AI276-exterior_study!AI276)/exterior_study!AI276</f>
        <v>-1.7053701015965168E-2</v>
      </c>
    </row>
    <row r="277" spans="2:39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3.63E-3</v>
      </c>
      <c r="Q277">
        <v>3.0200000000000001E-3</v>
      </c>
      <c r="R277">
        <v>6.1700000000000001E-3</v>
      </c>
      <c r="S277">
        <v>1.9300000000000001E-3</v>
      </c>
      <c r="T277">
        <v>1.9300000000000001E-3</v>
      </c>
      <c r="U277">
        <v>1.9300000000000001E-3</v>
      </c>
      <c r="V277">
        <v>2.8999999999999998E-3</v>
      </c>
      <c r="W277">
        <v>4.9800000000000001E-3</v>
      </c>
      <c r="X277">
        <v>4.9800000000000001E-3</v>
      </c>
      <c r="Y277">
        <v>1.9400000000000001E-3</v>
      </c>
      <c r="Z277">
        <v>1.9400000000000001E-3</v>
      </c>
      <c r="AA277">
        <v>1.9400000000000001E-3</v>
      </c>
      <c r="AB277">
        <v>0.67426382332768497</v>
      </c>
      <c r="AC277">
        <v>7.8922695170386952</v>
      </c>
      <c r="AD277">
        <v>271.87200000000001</v>
      </c>
      <c r="AE277">
        <v>0.05</v>
      </c>
      <c r="AF277">
        <v>662</v>
      </c>
      <c r="AG277">
        <v>1180</v>
      </c>
      <c r="AH277">
        <v>1985</v>
      </c>
      <c r="AI277">
        <v>2438</v>
      </c>
      <c r="AJ277" s="9">
        <f>(AF277-exterior_study!AF277)/exterior_study!AF277</f>
        <v>-2.2156573116691284E-2</v>
      </c>
      <c r="AK277" s="9">
        <f>(AG277-exterior_study!AG277)/exterior_study!AG277</f>
        <v>-8.3850931677018639E-2</v>
      </c>
      <c r="AL277" s="9">
        <f>(AH277-exterior_study!AH277)/exterior_study!AH277</f>
        <v>-3.9671020803096278E-2</v>
      </c>
      <c r="AM277" s="9">
        <f>(AI277-exterior_study!AI277)/exterior_study!AI277</f>
        <v>-1.6935483870967744E-2</v>
      </c>
    </row>
    <row r="278" spans="2:39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3.63E-3</v>
      </c>
      <c r="Q278">
        <v>3.0200000000000001E-3</v>
      </c>
      <c r="R278">
        <v>6.1700000000000001E-3</v>
      </c>
      <c r="S278">
        <v>1.9300000000000001E-3</v>
      </c>
      <c r="T278">
        <v>1.9300000000000001E-3</v>
      </c>
      <c r="U278">
        <v>1.9300000000000001E-3</v>
      </c>
      <c r="V278">
        <v>2.8999999999999998E-3</v>
      </c>
      <c r="W278">
        <v>4.9800000000000001E-3</v>
      </c>
      <c r="X278">
        <v>4.9800000000000001E-3</v>
      </c>
      <c r="Y278">
        <v>1.9400000000000001E-3</v>
      </c>
      <c r="Z278">
        <v>1.9400000000000001E-3</v>
      </c>
      <c r="AA278">
        <v>1.9400000000000001E-3</v>
      </c>
      <c r="AB278">
        <v>0.67426382332768497</v>
      </c>
      <c r="AC278">
        <v>7.8922695170386952</v>
      </c>
      <c r="AD278">
        <v>271.87200000000001</v>
      </c>
      <c r="AE278">
        <v>5.5E-2</v>
      </c>
      <c r="AF278">
        <v>619</v>
      </c>
      <c r="AG278">
        <v>1108</v>
      </c>
      <c r="AH278">
        <v>1825</v>
      </c>
      <c r="AI278">
        <v>2216</v>
      </c>
      <c r="AJ278" s="9">
        <f>(AF278-exterior_study!AF278)/exterior_study!AF278</f>
        <v>-2.365930599369085E-2</v>
      </c>
      <c r="AK278" s="9">
        <f>(AG278-exterior_study!AG278)/exterior_study!AG278</f>
        <v>-7.9734219269102985E-2</v>
      </c>
      <c r="AL278" s="9">
        <f>(AH278-exterior_study!AH278)/exterior_study!AH278</f>
        <v>-3.7447257383966245E-2</v>
      </c>
      <c r="AM278" s="9">
        <f>(AI278-exterior_study!AI278)/exterior_study!AI278</f>
        <v>-1.7294900221729491E-2</v>
      </c>
    </row>
    <row r="279" spans="2:39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3.63E-3</v>
      </c>
      <c r="Q279">
        <v>3.0200000000000001E-3</v>
      </c>
      <c r="R279">
        <v>6.1700000000000001E-3</v>
      </c>
      <c r="S279">
        <v>1.9300000000000001E-3</v>
      </c>
      <c r="T279">
        <v>1.9300000000000001E-3</v>
      </c>
      <c r="U279">
        <v>1.9300000000000001E-3</v>
      </c>
      <c r="V279">
        <v>2.8999999999999998E-3</v>
      </c>
      <c r="W279">
        <v>4.9800000000000001E-3</v>
      </c>
      <c r="X279">
        <v>4.9800000000000001E-3</v>
      </c>
      <c r="Y279">
        <v>1.9400000000000001E-3</v>
      </c>
      <c r="Z279">
        <v>1.9400000000000001E-3</v>
      </c>
      <c r="AA279">
        <v>1.9400000000000001E-3</v>
      </c>
      <c r="AB279">
        <v>0.67426382332768497</v>
      </c>
      <c r="AC279">
        <v>7.8922695170386952</v>
      </c>
      <c r="AD279">
        <v>271.87200000000001</v>
      </c>
      <c r="AE279">
        <v>0.06</v>
      </c>
      <c r="AF279">
        <v>581</v>
      </c>
      <c r="AG279">
        <v>1044</v>
      </c>
      <c r="AH279">
        <v>1688</v>
      </c>
      <c r="AI279">
        <v>2031</v>
      </c>
      <c r="AJ279" s="9">
        <f>(AF279-exterior_study!AF279)/exterior_study!AF279</f>
        <v>-2.3529411764705882E-2</v>
      </c>
      <c r="AK279" s="9">
        <f>(AG279-exterior_study!AG279)/exterior_study!AG279</f>
        <v>-7.6106194690265486E-2</v>
      </c>
      <c r="AL279" s="9">
        <f>(AH279-exterior_study!AH279)/exterior_study!AH279</f>
        <v>-3.597944031981725E-2</v>
      </c>
      <c r="AM279" s="9">
        <f>(AI279-exterior_study!AI279)/exterior_study!AI279</f>
        <v>-1.741654571843251E-2</v>
      </c>
    </row>
    <row r="280" spans="2:39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3.63E-3</v>
      </c>
      <c r="Q280">
        <v>3.0200000000000001E-3</v>
      </c>
      <c r="R280">
        <v>6.1700000000000001E-3</v>
      </c>
      <c r="S280">
        <v>1.9300000000000001E-3</v>
      </c>
      <c r="T280">
        <v>1.9300000000000001E-3</v>
      </c>
      <c r="U280">
        <v>1.9300000000000001E-3</v>
      </c>
      <c r="V280">
        <v>2.8999999999999998E-3</v>
      </c>
      <c r="W280">
        <v>4.9800000000000001E-3</v>
      </c>
      <c r="X280">
        <v>4.9800000000000001E-3</v>
      </c>
      <c r="Y280">
        <v>1.9400000000000001E-3</v>
      </c>
      <c r="Z280">
        <v>1.9400000000000001E-3</v>
      </c>
      <c r="AA280">
        <v>1.9400000000000001E-3</v>
      </c>
      <c r="AB280">
        <v>0.67426382332768497</v>
      </c>
      <c r="AC280">
        <v>7.8922695170386952</v>
      </c>
      <c r="AD280">
        <v>271.87200000000001</v>
      </c>
      <c r="AE280">
        <v>6.5000000000000002E-2</v>
      </c>
      <c r="AF280">
        <v>546</v>
      </c>
      <c r="AG280">
        <v>985</v>
      </c>
      <c r="AH280">
        <v>1570</v>
      </c>
      <c r="AI280">
        <v>1875</v>
      </c>
      <c r="AJ280" s="9">
        <f>(AF280-exterior_study!AF280)/exterior_study!AF280</f>
        <v>-2.3255813953488372E-2</v>
      </c>
      <c r="AK280" s="9">
        <f>(AG280-exterior_study!AG280)/exterior_study!AG280</f>
        <v>-7.337723424270931E-2</v>
      </c>
      <c r="AL280" s="9">
        <f>(AH280-exterior_study!AH280)/exterior_study!AH280</f>
        <v>-3.503380454824831E-2</v>
      </c>
      <c r="AM280" s="9">
        <f>(AI280-exterior_study!AI280)/exterior_study!AI280</f>
        <v>-1.7295597484276729E-2</v>
      </c>
    </row>
    <row r="281" spans="2:39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3.63E-3</v>
      </c>
      <c r="Q281">
        <v>3.0200000000000001E-3</v>
      </c>
      <c r="R281">
        <v>6.1700000000000001E-3</v>
      </c>
      <c r="S281">
        <v>1.9300000000000001E-3</v>
      </c>
      <c r="T281">
        <v>1.9300000000000001E-3</v>
      </c>
      <c r="U281">
        <v>1.9300000000000001E-3</v>
      </c>
      <c r="V281">
        <v>2.8999999999999998E-3</v>
      </c>
      <c r="W281">
        <v>4.9800000000000001E-3</v>
      </c>
      <c r="X281">
        <v>4.9800000000000001E-3</v>
      </c>
      <c r="Y281">
        <v>1.9400000000000001E-3</v>
      </c>
      <c r="Z281">
        <v>1.9400000000000001E-3</v>
      </c>
      <c r="AA281">
        <v>1.9400000000000001E-3</v>
      </c>
      <c r="AB281">
        <v>0.67426382332768497</v>
      </c>
      <c r="AC281">
        <v>7.8922695170386952</v>
      </c>
      <c r="AD281">
        <v>271.87200000000001</v>
      </c>
      <c r="AE281">
        <v>7.0000000000000007E-2</v>
      </c>
      <c r="AF281">
        <v>514</v>
      </c>
      <c r="AG281">
        <v>933</v>
      </c>
      <c r="AH281">
        <v>1468</v>
      </c>
      <c r="AI281">
        <v>1741</v>
      </c>
      <c r="AJ281" s="9">
        <f>(AF281-exterior_study!AF281)/exterior_study!AF281</f>
        <v>-2.4667931688804556E-2</v>
      </c>
      <c r="AK281" s="9">
        <f>(AG281-exterior_study!AG281)/exterior_study!AG281</f>
        <v>-7.0717131474103592E-2</v>
      </c>
      <c r="AL281" s="9">
        <f>(AH281-exterior_study!AH281)/exterior_study!AH281</f>
        <v>-3.4210526315789476E-2</v>
      </c>
      <c r="AM281" s="9">
        <f>(AI281-exterior_study!AI281)/exterior_study!AI281</f>
        <v>-1.7494356659142212E-2</v>
      </c>
    </row>
    <row r="282" spans="2:39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3.5899999999999999E-3</v>
      </c>
      <c r="Q282">
        <v>2.98E-3</v>
      </c>
      <c r="R282">
        <v>6.1000000000000004E-3</v>
      </c>
      <c r="S282">
        <v>1.9300000000000001E-3</v>
      </c>
      <c r="T282">
        <v>1.9300000000000001E-3</v>
      </c>
      <c r="U282">
        <v>1.9300000000000001E-3</v>
      </c>
      <c r="V282">
        <v>2.8999999999999998E-3</v>
      </c>
      <c r="W282">
        <v>4.9199999999999999E-3</v>
      </c>
      <c r="X282">
        <v>4.9199999999999999E-3</v>
      </c>
      <c r="Y282">
        <v>1.9400000000000001E-3</v>
      </c>
      <c r="Z282">
        <v>1.9400000000000001E-3</v>
      </c>
      <c r="AA282">
        <v>1.9400000000000001E-3</v>
      </c>
      <c r="AB282">
        <v>0.68040060417170967</v>
      </c>
      <c r="AC282">
        <v>8.7626409624549204</v>
      </c>
      <c r="AD282">
        <v>271.87200000000001</v>
      </c>
      <c r="AE282">
        <v>0.03</v>
      </c>
      <c r="AF282">
        <v>777</v>
      </c>
      <c r="AG282">
        <v>1243</v>
      </c>
      <c r="AH282">
        <v>1902</v>
      </c>
      <c r="AI282">
        <v>3143</v>
      </c>
      <c r="AJ282" s="9">
        <f>(AF282-exterior_study!AF282)/exterior_study!AF282</f>
        <v>-2.0176544766708701E-2</v>
      </c>
      <c r="AK282" s="9">
        <f>(AG282-exterior_study!AG282)/exterior_study!AG282</f>
        <v>-1.8167456556082148E-2</v>
      </c>
      <c r="AL282" s="9">
        <f>(AH282-exterior_study!AH282)/exterior_study!AH282</f>
        <v>-8.5576923076923078E-2</v>
      </c>
      <c r="AM282" s="9">
        <f>(AI282-exterior_study!AI282)/exterior_study!AI282</f>
        <v>-4.4680851063829789E-2</v>
      </c>
    </row>
    <row r="283" spans="2:39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3.5899999999999999E-3</v>
      </c>
      <c r="Q283">
        <v>2.98E-3</v>
      </c>
      <c r="R283">
        <v>6.1000000000000004E-3</v>
      </c>
      <c r="S283">
        <v>1.9300000000000001E-3</v>
      </c>
      <c r="T283">
        <v>1.9300000000000001E-3</v>
      </c>
      <c r="U283">
        <v>1.9300000000000001E-3</v>
      </c>
      <c r="V283">
        <v>2.8999999999999998E-3</v>
      </c>
      <c r="W283">
        <v>4.9199999999999999E-3</v>
      </c>
      <c r="X283">
        <v>4.9199999999999999E-3</v>
      </c>
      <c r="Y283">
        <v>1.9400000000000001E-3</v>
      </c>
      <c r="Z283">
        <v>1.9400000000000001E-3</v>
      </c>
      <c r="AA283">
        <v>1.9400000000000001E-3</v>
      </c>
      <c r="AB283">
        <v>0.68040060417170967</v>
      </c>
      <c r="AC283">
        <v>8.7626409624549204</v>
      </c>
      <c r="AD283">
        <v>271.87200000000001</v>
      </c>
      <c r="AE283">
        <v>3.5000000000000003E-2</v>
      </c>
      <c r="AF283">
        <v>714</v>
      </c>
      <c r="AG283">
        <v>1159</v>
      </c>
      <c r="AH283">
        <v>1741</v>
      </c>
      <c r="AI283">
        <v>2749</v>
      </c>
      <c r="AJ283" s="9">
        <f>(AF283-exterior_study!AF283)/exterior_study!AF283</f>
        <v>-2.0576131687242798E-2</v>
      </c>
      <c r="AK283" s="9">
        <f>(AG283-exterior_study!AG283)/exterior_study!AG283</f>
        <v>-1.8628281117696866E-2</v>
      </c>
      <c r="AL283" s="9">
        <f>(AH283-exterior_study!AH283)/exterior_study!AH283</f>
        <v>-7.6882290562036049E-2</v>
      </c>
      <c r="AM283" s="9">
        <f>(AI283-exterior_study!AI283)/exterior_study!AI283</f>
        <v>-4.0488656195462477E-2</v>
      </c>
    </row>
    <row r="284" spans="2:39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3.5899999999999999E-3</v>
      </c>
      <c r="Q284">
        <v>2.98E-3</v>
      </c>
      <c r="R284">
        <v>6.1000000000000004E-3</v>
      </c>
      <c r="S284">
        <v>1.9300000000000001E-3</v>
      </c>
      <c r="T284">
        <v>1.9300000000000001E-3</v>
      </c>
      <c r="U284">
        <v>1.9300000000000001E-3</v>
      </c>
      <c r="V284">
        <v>2.8999999999999998E-3</v>
      </c>
      <c r="W284">
        <v>4.9199999999999999E-3</v>
      </c>
      <c r="X284">
        <v>4.9199999999999999E-3</v>
      </c>
      <c r="Y284">
        <v>1.9400000000000001E-3</v>
      </c>
      <c r="Z284">
        <v>1.9400000000000001E-3</v>
      </c>
      <c r="AA284">
        <v>1.9400000000000001E-3</v>
      </c>
      <c r="AB284">
        <v>0.68040060417170967</v>
      </c>
      <c r="AC284">
        <v>8.7626409624549204</v>
      </c>
      <c r="AD284">
        <v>271.87200000000001</v>
      </c>
      <c r="AE284">
        <v>0.04</v>
      </c>
      <c r="AF284">
        <v>659</v>
      </c>
      <c r="AG284">
        <v>1083</v>
      </c>
      <c r="AH284">
        <v>1607</v>
      </c>
      <c r="AI284">
        <v>2446</v>
      </c>
      <c r="AJ284" s="9">
        <f>(AF284-exterior_study!AF284)/exterior_study!AF284</f>
        <v>-2.0802377414561663E-2</v>
      </c>
      <c r="AK284" s="9">
        <f>(AG284-exterior_study!AG284)/exterior_study!AG284</f>
        <v>-1.9909502262443438E-2</v>
      </c>
      <c r="AL284" s="9">
        <f>(AH284-exterior_study!AH284)/exterior_study!AH284</f>
        <v>-7.0023148148148154E-2</v>
      </c>
      <c r="AM284" s="9">
        <f>(AI284-exterior_study!AI284)/exterior_study!AI284</f>
        <v>-3.7386855568673751E-2</v>
      </c>
    </row>
    <row r="285" spans="2:39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3.5899999999999999E-3</v>
      </c>
      <c r="Q285">
        <v>2.98E-3</v>
      </c>
      <c r="R285">
        <v>6.1000000000000004E-3</v>
      </c>
      <c r="S285">
        <v>1.9300000000000001E-3</v>
      </c>
      <c r="T285">
        <v>1.9300000000000001E-3</v>
      </c>
      <c r="U285">
        <v>1.9300000000000001E-3</v>
      </c>
      <c r="V285">
        <v>2.8999999999999998E-3</v>
      </c>
      <c r="W285">
        <v>4.9199999999999999E-3</v>
      </c>
      <c r="X285">
        <v>4.9199999999999999E-3</v>
      </c>
      <c r="Y285">
        <v>1.9400000000000001E-3</v>
      </c>
      <c r="Z285">
        <v>1.9400000000000001E-3</v>
      </c>
      <c r="AA285">
        <v>1.9400000000000001E-3</v>
      </c>
      <c r="AB285">
        <v>0.68040060417170967</v>
      </c>
      <c r="AC285">
        <v>8.7626409624549204</v>
      </c>
      <c r="AD285">
        <v>271.87200000000001</v>
      </c>
      <c r="AE285">
        <v>4.4999999999999998E-2</v>
      </c>
      <c r="AF285">
        <v>609</v>
      </c>
      <c r="AG285">
        <v>1014</v>
      </c>
      <c r="AH285">
        <v>1493</v>
      </c>
      <c r="AI285">
        <v>2205</v>
      </c>
      <c r="AJ285" s="9">
        <f>(AF285-exterior_study!AF285)/exterior_study!AF285</f>
        <v>-2.247191011235955E-2</v>
      </c>
      <c r="AK285" s="9">
        <f>(AG285-exterior_study!AG285)/exterior_study!AG285</f>
        <v>-2.0289855072463767E-2</v>
      </c>
      <c r="AL285" s="9">
        <f>(AH285-exterior_study!AH285)/exterior_study!AH285</f>
        <v>-6.3949843260188086E-2</v>
      </c>
      <c r="AM285" s="9">
        <f>(AI285-exterior_study!AI285)/exterior_study!AI285</f>
        <v>-3.4588441330998247E-2</v>
      </c>
    </row>
    <row r="286" spans="2:39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3.5899999999999999E-3</v>
      </c>
      <c r="Q286">
        <v>2.98E-3</v>
      </c>
      <c r="R286">
        <v>6.1000000000000004E-3</v>
      </c>
      <c r="S286">
        <v>1.9300000000000001E-3</v>
      </c>
      <c r="T286">
        <v>1.9300000000000001E-3</v>
      </c>
      <c r="U286">
        <v>1.9300000000000001E-3</v>
      </c>
      <c r="V286">
        <v>2.8999999999999998E-3</v>
      </c>
      <c r="W286">
        <v>4.9199999999999999E-3</v>
      </c>
      <c r="X286">
        <v>4.9199999999999999E-3</v>
      </c>
      <c r="Y286">
        <v>1.9400000000000001E-3</v>
      </c>
      <c r="Z286">
        <v>1.9400000000000001E-3</v>
      </c>
      <c r="AA286">
        <v>1.9400000000000001E-3</v>
      </c>
      <c r="AB286">
        <v>0.68040060417170967</v>
      </c>
      <c r="AC286">
        <v>8.7626409624549204</v>
      </c>
      <c r="AD286">
        <v>271.87200000000001</v>
      </c>
      <c r="AE286">
        <v>0.05</v>
      </c>
      <c r="AF286">
        <v>566</v>
      </c>
      <c r="AG286">
        <v>951</v>
      </c>
      <c r="AH286">
        <v>1393</v>
      </c>
      <c r="AI286">
        <v>2009</v>
      </c>
      <c r="AJ286" s="9">
        <f>(AF286-exterior_study!AF286)/exterior_study!AF286</f>
        <v>-2.2452504317789293E-2</v>
      </c>
      <c r="AK286" s="9">
        <f>(AG286-exterior_study!AG286)/exterior_study!AG286</f>
        <v>-2.1604938271604937E-2</v>
      </c>
      <c r="AL286" s="9">
        <f>(AH286-exterior_study!AH286)/exterior_study!AH286</f>
        <v>-6.0053981106612683E-2</v>
      </c>
      <c r="AM286" s="9">
        <f>(AI286-exterior_study!AI286)/exterior_study!AI286</f>
        <v>-3.227360308285164E-2</v>
      </c>
    </row>
    <row r="287" spans="2:39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3.5899999999999999E-3</v>
      </c>
      <c r="Q287">
        <v>2.98E-3</v>
      </c>
      <c r="R287">
        <v>6.1000000000000004E-3</v>
      </c>
      <c r="S287">
        <v>1.9300000000000001E-3</v>
      </c>
      <c r="T287">
        <v>1.9300000000000001E-3</v>
      </c>
      <c r="U287">
        <v>1.9300000000000001E-3</v>
      </c>
      <c r="V287">
        <v>2.8999999999999998E-3</v>
      </c>
      <c r="W287">
        <v>4.9199999999999999E-3</v>
      </c>
      <c r="X287">
        <v>4.9199999999999999E-3</v>
      </c>
      <c r="Y287">
        <v>1.9400000000000001E-3</v>
      </c>
      <c r="Z287">
        <v>1.9400000000000001E-3</v>
      </c>
      <c r="AA287">
        <v>1.9400000000000001E-3</v>
      </c>
      <c r="AB287">
        <v>0.68040060417170967</v>
      </c>
      <c r="AC287">
        <v>8.7626409624549204</v>
      </c>
      <c r="AD287">
        <v>271.87200000000001</v>
      </c>
      <c r="AE287">
        <v>5.5E-2</v>
      </c>
      <c r="AF287">
        <v>527</v>
      </c>
      <c r="AG287">
        <v>895</v>
      </c>
      <c r="AH287">
        <v>1305</v>
      </c>
      <c r="AI287">
        <v>1846</v>
      </c>
      <c r="AJ287" s="9">
        <f>(AF287-exterior_study!AF287)/exterior_study!AF287</f>
        <v>-2.2263450834879406E-2</v>
      </c>
      <c r="AK287" s="9">
        <f>(AG287-exterior_study!AG287)/exterior_study!AG287</f>
        <v>-2.185792349726776E-2</v>
      </c>
      <c r="AL287" s="9">
        <f>(AH287-exterior_study!AH287)/exterior_study!AH287</f>
        <v>-5.6399132321041212E-2</v>
      </c>
      <c r="AM287" s="9">
        <f>(AI287-exterior_study!AI287)/exterior_study!AI287</f>
        <v>-2.9952706253284288E-2</v>
      </c>
    </row>
    <row r="288" spans="2:39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3.5899999999999999E-3</v>
      </c>
      <c r="Q288">
        <v>2.98E-3</v>
      </c>
      <c r="R288">
        <v>6.1000000000000004E-3</v>
      </c>
      <c r="S288">
        <v>1.9300000000000001E-3</v>
      </c>
      <c r="T288">
        <v>1.9300000000000001E-3</v>
      </c>
      <c r="U288">
        <v>1.9300000000000001E-3</v>
      </c>
      <c r="V288">
        <v>2.8999999999999998E-3</v>
      </c>
      <c r="W288">
        <v>4.9199999999999999E-3</v>
      </c>
      <c r="X288">
        <v>4.9199999999999999E-3</v>
      </c>
      <c r="Y288">
        <v>1.9400000000000001E-3</v>
      </c>
      <c r="Z288">
        <v>1.9400000000000001E-3</v>
      </c>
      <c r="AA288">
        <v>1.9400000000000001E-3</v>
      </c>
      <c r="AB288">
        <v>0.68040060417170967</v>
      </c>
      <c r="AC288">
        <v>8.7626409624549204</v>
      </c>
      <c r="AD288">
        <v>271.87200000000001</v>
      </c>
      <c r="AE288">
        <v>0.06</v>
      </c>
      <c r="AF288">
        <v>492</v>
      </c>
      <c r="AG288">
        <v>843</v>
      </c>
      <c r="AH288">
        <v>1227</v>
      </c>
      <c r="AI288">
        <v>1707</v>
      </c>
      <c r="AJ288" s="9">
        <f>(AF288-exterior_study!AF288)/exterior_study!AF288</f>
        <v>-2.3809523809523808E-2</v>
      </c>
      <c r="AK288" s="9">
        <f>(AG288-exterior_study!AG288)/exterior_study!AG288</f>
        <v>-2.2041763341067284E-2</v>
      </c>
      <c r="AL288" s="9">
        <f>(AH288-exterior_study!AH288)/exterior_study!AH288</f>
        <v>-5.3240740740740741E-2</v>
      </c>
      <c r="AM288" s="9">
        <f>(AI288-exterior_study!AI288)/exterior_study!AI288</f>
        <v>-2.8457598178713718E-2</v>
      </c>
    </row>
    <row r="289" spans="2:39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3.5899999999999999E-3</v>
      </c>
      <c r="Q289">
        <v>2.98E-3</v>
      </c>
      <c r="R289">
        <v>6.1000000000000004E-3</v>
      </c>
      <c r="S289">
        <v>1.9300000000000001E-3</v>
      </c>
      <c r="T289">
        <v>1.9300000000000001E-3</v>
      </c>
      <c r="U289">
        <v>1.9300000000000001E-3</v>
      </c>
      <c r="V289">
        <v>2.8999999999999998E-3</v>
      </c>
      <c r="W289">
        <v>4.9199999999999999E-3</v>
      </c>
      <c r="X289">
        <v>4.9199999999999999E-3</v>
      </c>
      <c r="Y289">
        <v>1.9400000000000001E-3</v>
      </c>
      <c r="Z289">
        <v>1.9400000000000001E-3</v>
      </c>
      <c r="AA289">
        <v>1.9400000000000001E-3</v>
      </c>
      <c r="AB289">
        <v>0.68040060417170967</v>
      </c>
      <c r="AC289">
        <v>8.7626409624549204</v>
      </c>
      <c r="AD289">
        <v>271.87200000000001</v>
      </c>
      <c r="AE289">
        <v>6.5000000000000002E-2</v>
      </c>
      <c r="AF289">
        <v>461</v>
      </c>
      <c r="AG289">
        <v>796</v>
      </c>
      <c r="AH289">
        <v>1157</v>
      </c>
      <c r="AI289">
        <v>1588</v>
      </c>
      <c r="AJ289" s="9">
        <f>(AF289-exterior_study!AF289)/exterior_study!AF289</f>
        <v>-2.5369978858350951E-2</v>
      </c>
      <c r="AK289" s="9">
        <f>(AG289-exterior_study!AG289)/exterior_study!AG289</f>
        <v>-2.3312883435582823E-2</v>
      </c>
      <c r="AL289" s="9">
        <f>(AH289-exterior_study!AH289)/exterior_study!AH289</f>
        <v>-5.0861361771944218E-2</v>
      </c>
      <c r="AM289" s="9">
        <f>(AI289-exterior_study!AI289)/exterior_study!AI289</f>
        <v>-2.6960784313725492E-2</v>
      </c>
    </row>
    <row r="290" spans="2:39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3.5899999999999999E-3</v>
      </c>
      <c r="Q290">
        <v>2.98E-3</v>
      </c>
      <c r="R290">
        <v>6.1000000000000004E-3</v>
      </c>
      <c r="S290">
        <v>1.9300000000000001E-3</v>
      </c>
      <c r="T290">
        <v>1.9300000000000001E-3</v>
      </c>
      <c r="U290">
        <v>1.9300000000000001E-3</v>
      </c>
      <c r="V290">
        <v>2.8999999999999998E-3</v>
      </c>
      <c r="W290">
        <v>4.9199999999999999E-3</v>
      </c>
      <c r="X290">
        <v>4.9199999999999999E-3</v>
      </c>
      <c r="Y290">
        <v>1.9400000000000001E-3</v>
      </c>
      <c r="Z290">
        <v>1.9400000000000001E-3</v>
      </c>
      <c r="AA290">
        <v>1.9400000000000001E-3</v>
      </c>
      <c r="AB290">
        <v>0.68040060417170967</v>
      </c>
      <c r="AC290">
        <v>8.7626409624549204</v>
      </c>
      <c r="AD290">
        <v>271.87200000000001</v>
      </c>
      <c r="AE290">
        <v>7.0000000000000007E-2</v>
      </c>
      <c r="AF290">
        <v>434</v>
      </c>
      <c r="AG290">
        <v>753</v>
      </c>
      <c r="AH290">
        <v>1093</v>
      </c>
      <c r="AI290">
        <v>1484</v>
      </c>
      <c r="AJ290" s="9">
        <f>(AF290-exterior_study!AF290)/exterior_study!AF290</f>
        <v>-2.2522522522522521E-2</v>
      </c>
      <c r="AK290" s="9">
        <f>(AG290-exterior_study!AG290)/exterior_study!AG290</f>
        <v>-2.3346303501945526E-2</v>
      </c>
      <c r="AL290" s="9">
        <f>(AH290-exterior_study!AH290)/exterior_study!AH290</f>
        <v>-4.8738033072236731E-2</v>
      </c>
      <c r="AM290" s="9">
        <f>(AI290-exterior_study!AI290)/exterior_study!AI290</f>
        <v>-2.5607353906762966E-2</v>
      </c>
    </row>
    <row r="291" spans="2:39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3.5599999999999998E-3</v>
      </c>
      <c r="Q291">
        <v>2.96E-3</v>
      </c>
      <c r="R291">
        <v>6.0499999999999998E-3</v>
      </c>
      <c r="S291">
        <v>1.9300000000000001E-3</v>
      </c>
      <c r="T291">
        <v>1.9300000000000001E-3</v>
      </c>
      <c r="U291">
        <v>1.9300000000000001E-3</v>
      </c>
      <c r="V291">
        <v>2.8999999999999998E-3</v>
      </c>
      <c r="W291">
        <v>4.8700000000000002E-3</v>
      </c>
      <c r="X291">
        <v>4.8700000000000002E-3</v>
      </c>
      <c r="Y291">
        <v>1.9400000000000001E-3</v>
      </c>
      <c r="Z291">
        <v>1.9400000000000001E-3</v>
      </c>
      <c r="AA291">
        <v>1.9400000000000001E-3</v>
      </c>
      <c r="AB291">
        <v>0.68840802267409018</v>
      </c>
      <c r="AC291">
        <v>8.814052511854813</v>
      </c>
      <c r="AD291">
        <v>271.87200000000001</v>
      </c>
      <c r="AE291">
        <v>0.03</v>
      </c>
      <c r="AF291">
        <v>771</v>
      </c>
      <c r="AG291">
        <v>1235</v>
      </c>
      <c r="AH291">
        <v>1833</v>
      </c>
      <c r="AI291">
        <v>3087</v>
      </c>
      <c r="AJ291" s="9">
        <f>(AF291-exterior_study!AF291)/exterior_study!AF291</f>
        <v>-2.0330368487928845E-2</v>
      </c>
      <c r="AK291" s="9">
        <f>(AG291-exterior_study!AG291)/exterior_study!AG291</f>
        <v>-1.7501988862370723E-2</v>
      </c>
      <c r="AL291" s="9">
        <f>(AH291-exterior_study!AH291)/exterior_study!AH291</f>
        <v>-8.8966202783300197E-2</v>
      </c>
      <c r="AM291" s="9">
        <f>(AI291-exterior_study!AI291)/exterior_study!AI291</f>
        <v>-4.5454545454545456E-2</v>
      </c>
    </row>
    <row r="292" spans="2:39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3.5599999999999998E-3</v>
      </c>
      <c r="Q292">
        <v>2.96E-3</v>
      </c>
      <c r="R292">
        <v>6.0499999999999998E-3</v>
      </c>
      <c r="S292">
        <v>1.9300000000000001E-3</v>
      </c>
      <c r="T292">
        <v>1.9300000000000001E-3</v>
      </c>
      <c r="U292">
        <v>1.9300000000000001E-3</v>
      </c>
      <c r="V292">
        <v>2.8999999999999998E-3</v>
      </c>
      <c r="W292">
        <v>4.8700000000000002E-3</v>
      </c>
      <c r="X292">
        <v>4.8700000000000002E-3</v>
      </c>
      <c r="Y292">
        <v>1.9400000000000001E-3</v>
      </c>
      <c r="Z292">
        <v>1.9400000000000001E-3</v>
      </c>
      <c r="AA292">
        <v>1.9400000000000001E-3</v>
      </c>
      <c r="AB292">
        <v>0.68840802267409018</v>
      </c>
      <c r="AC292">
        <v>8.814052511854813</v>
      </c>
      <c r="AD292">
        <v>271.87200000000001</v>
      </c>
      <c r="AE292">
        <v>3.5000000000000003E-2</v>
      </c>
      <c r="AF292">
        <v>709</v>
      </c>
      <c r="AG292">
        <v>1151</v>
      </c>
      <c r="AH292">
        <v>1686</v>
      </c>
      <c r="AI292">
        <v>2704</v>
      </c>
      <c r="AJ292" s="9">
        <f>(AF292-exterior_study!AF292)/exterior_study!AF292</f>
        <v>-1.9363762102351315E-2</v>
      </c>
      <c r="AK292" s="9">
        <f>(AG292-exterior_study!AG292)/exterior_study!AG292</f>
        <v>-1.8755328218243821E-2</v>
      </c>
      <c r="AL292" s="9">
        <f>(AH292-exterior_study!AH292)/exterior_study!AH292</f>
        <v>-7.8688524590163941E-2</v>
      </c>
      <c r="AM292" s="9">
        <f>(AI292-exterior_study!AI292)/exterior_study!AI292</f>
        <v>-4.1134751773049642E-2</v>
      </c>
    </row>
    <row r="293" spans="2:39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3.5599999999999998E-3</v>
      </c>
      <c r="Q293">
        <v>2.96E-3</v>
      </c>
      <c r="R293">
        <v>6.0499999999999998E-3</v>
      </c>
      <c r="S293">
        <v>1.9300000000000001E-3</v>
      </c>
      <c r="T293">
        <v>1.9300000000000001E-3</v>
      </c>
      <c r="U293">
        <v>1.9300000000000001E-3</v>
      </c>
      <c r="V293">
        <v>2.8999999999999998E-3</v>
      </c>
      <c r="W293">
        <v>4.8700000000000002E-3</v>
      </c>
      <c r="X293">
        <v>4.8700000000000002E-3</v>
      </c>
      <c r="Y293">
        <v>1.9400000000000001E-3</v>
      </c>
      <c r="Z293">
        <v>1.9400000000000001E-3</v>
      </c>
      <c r="AA293">
        <v>1.9400000000000001E-3</v>
      </c>
      <c r="AB293">
        <v>0.68840802267409018</v>
      </c>
      <c r="AC293">
        <v>8.814052511854813</v>
      </c>
      <c r="AD293">
        <v>271.87200000000001</v>
      </c>
      <c r="AE293">
        <v>0.04</v>
      </c>
      <c r="AF293">
        <v>653</v>
      </c>
      <c r="AG293">
        <v>1075</v>
      </c>
      <c r="AH293">
        <v>1561</v>
      </c>
      <c r="AI293">
        <v>2410</v>
      </c>
      <c r="AJ293" s="9">
        <f>(AF293-exterior_study!AF293)/exterior_study!AF293</f>
        <v>-2.0989505247376312E-2</v>
      </c>
      <c r="AK293" s="9">
        <f>(AG293-exterior_study!AG293)/exterior_study!AG293</f>
        <v>-1.916058394160584E-2</v>
      </c>
      <c r="AL293" s="9">
        <f>(AH293-exterior_study!AH293)/exterior_study!AH293</f>
        <v>-7.1938168846611181E-2</v>
      </c>
      <c r="AM293" s="9">
        <f>(AI293-exterior_study!AI293)/exterior_study!AI293</f>
        <v>-3.7539936102236424E-2</v>
      </c>
    </row>
    <row r="294" spans="2:39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3.5599999999999998E-3</v>
      </c>
      <c r="Q294">
        <v>2.96E-3</v>
      </c>
      <c r="R294">
        <v>6.0499999999999998E-3</v>
      </c>
      <c r="S294">
        <v>1.9300000000000001E-3</v>
      </c>
      <c r="T294">
        <v>1.9300000000000001E-3</v>
      </c>
      <c r="U294">
        <v>1.9300000000000001E-3</v>
      </c>
      <c r="V294">
        <v>2.8999999999999998E-3</v>
      </c>
      <c r="W294">
        <v>4.8700000000000002E-3</v>
      </c>
      <c r="X294">
        <v>4.8700000000000002E-3</v>
      </c>
      <c r="Y294">
        <v>1.9400000000000001E-3</v>
      </c>
      <c r="Z294">
        <v>1.9400000000000001E-3</v>
      </c>
      <c r="AA294">
        <v>1.9400000000000001E-3</v>
      </c>
      <c r="AB294">
        <v>0.68840802267409018</v>
      </c>
      <c r="AC294">
        <v>8.814052511854813</v>
      </c>
      <c r="AD294">
        <v>271.87200000000001</v>
      </c>
      <c r="AE294">
        <v>4.4999999999999998E-2</v>
      </c>
      <c r="AF294">
        <v>604</v>
      </c>
      <c r="AG294">
        <v>1006</v>
      </c>
      <c r="AH294">
        <v>1454</v>
      </c>
      <c r="AI294">
        <v>2175</v>
      </c>
      <c r="AJ294" s="9">
        <f>(AF294-exterior_study!AF294)/exterior_study!AF294</f>
        <v>-2.2653721682847898E-2</v>
      </c>
      <c r="AK294" s="9">
        <f>(AG294-exterior_study!AG294)/exterior_study!AG294</f>
        <v>-2.0447906523855891E-2</v>
      </c>
      <c r="AL294" s="9">
        <f>(AH294-exterior_study!AH294)/exterior_study!AH294</f>
        <v>-6.5552699228791769E-2</v>
      </c>
      <c r="AM294" s="9">
        <f>(AI294-exterior_study!AI294)/exterior_study!AI294</f>
        <v>-3.5048802129547474E-2</v>
      </c>
    </row>
    <row r="295" spans="2:39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3.5599999999999998E-3</v>
      </c>
      <c r="Q295">
        <v>2.96E-3</v>
      </c>
      <c r="R295">
        <v>6.0499999999999998E-3</v>
      </c>
      <c r="S295">
        <v>1.9300000000000001E-3</v>
      </c>
      <c r="T295">
        <v>1.9300000000000001E-3</v>
      </c>
      <c r="U295">
        <v>1.9300000000000001E-3</v>
      </c>
      <c r="V295">
        <v>2.8999999999999998E-3</v>
      </c>
      <c r="W295">
        <v>4.8700000000000002E-3</v>
      </c>
      <c r="X295">
        <v>4.8700000000000002E-3</v>
      </c>
      <c r="Y295">
        <v>1.9400000000000001E-3</v>
      </c>
      <c r="Z295">
        <v>1.9400000000000001E-3</v>
      </c>
      <c r="AA295">
        <v>1.9400000000000001E-3</v>
      </c>
      <c r="AB295">
        <v>0.68840802267409018</v>
      </c>
      <c r="AC295">
        <v>8.814052511854813</v>
      </c>
      <c r="AD295">
        <v>271.87200000000001</v>
      </c>
      <c r="AE295">
        <v>0.05</v>
      </c>
      <c r="AF295">
        <v>561</v>
      </c>
      <c r="AG295">
        <v>944</v>
      </c>
      <c r="AH295">
        <v>1359</v>
      </c>
      <c r="AI295">
        <v>1984</v>
      </c>
      <c r="AJ295" s="9">
        <f>(AF295-exterior_study!AF295)/exterior_study!AF295</f>
        <v>-2.2648083623693381E-2</v>
      </c>
      <c r="AK295" s="9">
        <f>(AG295-exterior_study!AG295)/exterior_study!AG295</f>
        <v>-2.0746887966804978E-2</v>
      </c>
      <c r="AL295" s="9">
        <f>(AH295-exterior_study!AH295)/exterior_study!AH295</f>
        <v>-6.1464088397790058E-2</v>
      </c>
      <c r="AM295" s="9">
        <f>(AI295-exterior_study!AI295)/exterior_study!AI295</f>
        <v>-3.2195121951219513E-2</v>
      </c>
    </row>
    <row r="296" spans="2:39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3.5599999999999998E-3</v>
      </c>
      <c r="Q296">
        <v>2.96E-3</v>
      </c>
      <c r="R296">
        <v>6.0499999999999998E-3</v>
      </c>
      <c r="S296">
        <v>1.9300000000000001E-3</v>
      </c>
      <c r="T296">
        <v>1.9300000000000001E-3</v>
      </c>
      <c r="U296">
        <v>1.9300000000000001E-3</v>
      </c>
      <c r="V296">
        <v>2.8999999999999998E-3</v>
      </c>
      <c r="W296">
        <v>4.8700000000000002E-3</v>
      </c>
      <c r="X296">
        <v>4.8700000000000002E-3</v>
      </c>
      <c r="Y296">
        <v>1.9400000000000001E-3</v>
      </c>
      <c r="Z296">
        <v>1.9400000000000001E-3</v>
      </c>
      <c r="AA296">
        <v>1.9400000000000001E-3</v>
      </c>
      <c r="AB296">
        <v>0.68840802267409018</v>
      </c>
      <c r="AC296">
        <v>8.814052511854813</v>
      </c>
      <c r="AD296">
        <v>271.87200000000001</v>
      </c>
      <c r="AE296">
        <v>5.5E-2</v>
      </c>
      <c r="AF296">
        <v>522</v>
      </c>
      <c r="AG296">
        <v>887</v>
      </c>
      <c r="AH296">
        <v>1275</v>
      </c>
      <c r="AI296">
        <v>1824</v>
      </c>
      <c r="AJ296" s="9">
        <f>(AF296-exterior_study!AF296)/exterior_study!AF296</f>
        <v>-2.4299065420560748E-2</v>
      </c>
      <c r="AK296" s="9">
        <f>(AG296-exterior_study!AG296)/exterior_study!AG296</f>
        <v>-2.2050716648291068E-2</v>
      </c>
      <c r="AL296" s="9">
        <f>(AH296-exterior_study!AH296)/exterior_study!AH296</f>
        <v>-5.7649667405764965E-2</v>
      </c>
      <c r="AM296" s="9">
        <f>(AI296-exterior_study!AI296)/exterior_study!AI296</f>
        <v>-3.0303030303030304E-2</v>
      </c>
    </row>
    <row r="297" spans="2:39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3.5599999999999998E-3</v>
      </c>
      <c r="Q297">
        <v>2.96E-3</v>
      </c>
      <c r="R297">
        <v>6.0499999999999998E-3</v>
      </c>
      <c r="S297">
        <v>1.9300000000000001E-3</v>
      </c>
      <c r="T297">
        <v>1.9300000000000001E-3</v>
      </c>
      <c r="U297">
        <v>1.9300000000000001E-3</v>
      </c>
      <c r="V297">
        <v>2.8999999999999998E-3</v>
      </c>
      <c r="W297">
        <v>4.8700000000000002E-3</v>
      </c>
      <c r="X297">
        <v>4.8700000000000002E-3</v>
      </c>
      <c r="Y297">
        <v>1.9400000000000001E-3</v>
      </c>
      <c r="Z297">
        <v>1.9400000000000001E-3</v>
      </c>
      <c r="AA297">
        <v>1.9400000000000001E-3</v>
      </c>
      <c r="AB297">
        <v>0.68840802267409018</v>
      </c>
      <c r="AC297">
        <v>8.814052511854813</v>
      </c>
      <c r="AD297">
        <v>271.87200000000001</v>
      </c>
      <c r="AE297">
        <v>0.06</v>
      </c>
      <c r="AF297">
        <v>488</v>
      </c>
      <c r="AG297">
        <v>836</v>
      </c>
      <c r="AH297">
        <v>1201</v>
      </c>
      <c r="AI297">
        <v>1688</v>
      </c>
      <c r="AJ297" s="9">
        <f>(AF297-exterior_study!AF297)/exterior_study!AF297</f>
        <v>-2.4E-2</v>
      </c>
      <c r="AK297" s="9">
        <f>(AG297-exterior_study!AG297)/exterior_study!AG297</f>
        <v>-2.2222222222222223E-2</v>
      </c>
      <c r="AL297" s="9">
        <f>(AH297-exterior_study!AH297)/exterior_study!AH297</f>
        <v>-5.3585500394011033E-2</v>
      </c>
      <c r="AM297" s="9">
        <f>(AI297-exterior_study!AI297)/exterior_study!AI297</f>
        <v>-2.8768699654775604E-2</v>
      </c>
    </row>
    <row r="298" spans="2:39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3.5599999999999998E-3</v>
      </c>
      <c r="Q298">
        <v>2.96E-3</v>
      </c>
      <c r="R298">
        <v>6.0499999999999998E-3</v>
      </c>
      <c r="S298">
        <v>1.9300000000000001E-3</v>
      </c>
      <c r="T298">
        <v>1.9300000000000001E-3</v>
      </c>
      <c r="U298">
        <v>1.9300000000000001E-3</v>
      </c>
      <c r="V298">
        <v>2.8999999999999998E-3</v>
      </c>
      <c r="W298">
        <v>4.8700000000000002E-3</v>
      </c>
      <c r="X298">
        <v>4.8700000000000002E-3</v>
      </c>
      <c r="Y298">
        <v>1.9400000000000001E-3</v>
      </c>
      <c r="Z298">
        <v>1.9400000000000001E-3</v>
      </c>
      <c r="AA298">
        <v>1.9400000000000001E-3</v>
      </c>
      <c r="AB298">
        <v>0.68840802267409018</v>
      </c>
      <c r="AC298">
        <v>8.814052511854813</v>
      </c>
      <c r="AD298">
        <v>271.87200000000001</v>
      </c>
      <c r="AE298">
        <v>6.5000000000000002E-2</v>
      </c>
      <c r="AF298">
        <v>457</v>
      </c>
      <c r="AG298">
        <v>789</v>
      </c>
      <c r="AH298">
        <v>1133</v>
      </c>
      <c r="AI298">
        <v>1571</v>
      </c>
      <c r="AJ298" s="9">
        <f>(AF298-exterior_study!AF298)/exterior_study!AF298</f>
        <v>-2.3504273504273504E-2</v>
      </c>
      <c r="AK298" s="9">
        <f>(AG298-exterior_study!AG298)/exterior_study!AG298</f>
        <v>-2.2304832713754646E-2</v>
      </c>
      <c r="AL298" s="9">
        <f>(AH298-exterior_study!AH298)/exterior_study!AH298</f>
        <v>-5.1882845188284517E-2</v>
      </c>
      <c r="AM298" s="9">
        <f>(AI298-exterior_study!AI298)/exterior_study!AI298</f>
        <v>-2.7244582043343655E-2</v>
      </c>
    </row>
    <row r="299" spans="2:39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3.5599999999999998E-3</v>
      </c>
      <c r="Q299">
        <v>2.96E-3</v>
      </c>
      <c r="R299">
        <v>6.0499999999999998E-3</v>
      </c>
      <c r="S299">
        <v>1.9300000000000001E-3</v>
      </c>
      <c r="T299">
        <v>1.9300000000000001E-3</v>
      </c>
      <c r="U299">
        <v>1.9300000000000001E-3</v>
      </c>
      <c r="V299">
        <v>2.8999999999999998E-3</v>
      </c>
      <c r="W299">
        <v>4.8700000000000002E-3</v>
      </c>
      <c r="X299">
        <v>4.8700000000000002E-3</v>
      </c>
      <c r="Y299">
        <v>1.9400000000000001E-3</v>
      </c>
      <c r="Z299">
        <v>1.9400000000000001E-3</v>
      </c>
      <c r="AA299">
        <v>1.9400000000000001E-3</v>
      </c>
      <c r="AB299">
        <v>0.68840802267409018</v>
      </c>
      <c r="AC299">
        <v>8.814052511854813</v>
      </c>
      <c r="AD299">
        <v>271.87200000000001</v>
      </c>
      <c r="AE299">
        <v>7.0000000000000007E-2</v>
      </c>
      <c r="AF299">
        <v>429</v>
      </c>
      <c r="AG299">
        <v>747</v>
      </c>
      <c r="AH299">
        <v>1072</v>
      </c>
      <c r="AI299">
        <v>1469</v>
      </c>
      <c r="AJ299" s="9">
        <f>(AF299-exterior_study!AF299)/exterior_study!AF299</f>
        <v>-2.5000000000000001E-2</v>
      </c>
      <c r="AK299" s="9">
        <f>(AG299-exterior_study!AG299)/exterior_study!AG299</f>
        <v>-2.2251308900523559E-2</v>
      </c>
      <c r="AL299" s="9">
        <f>(AH299-exterior_study!AH299)/exterior_study!AH299</f>
        <v>-4.9645390070921988E-2</v>
      </c>
      <c r="AM299" s="9">
        <f>(AI299-exterior_study!AI299)/exterior_study!AI299</f>
        <v>-2.5862068965517241E-2</v>
      </c>
    </row>
    <row r="300" spans="2:39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3.5100000000000001E-3</v>
      </c>
      <c r="Q300">
        <v>2.9199999999999999E-3</v>
      </c>
      <c r="R300">
        <v>5.9800000000000001E-3</v>
      </c>
      <c r="S300">
        <v>1.9300000000000001E-3</v>
      </c>
      <c r="T300">
        <v>1.9300000000000001E-3</v>
      </c>
      <c r="U300">
        <v>1.9300000000000001E-3</v>
      </c>
      <c r="V300">
        <v>2.8999999999999998E-3</v>
      </c>
      <c r="W300">
        <v>4.81E-3</v>
      </c>
      <c r="X300">
        <v>4.81E-3</v>
      </c>
      <c r="Y300">
        <v>1.9400000000000001E-3</v>
      </c>
      <c r="Z300">
        <v>1.9400000000000001E-3</v>
      </c>
      <c r="AA300">
        <v>1.9400000000000001E-3</v>
      </c>
      <c r="AB300">
        <v>0.69798815359477118</v>
      </c>
      <c r="AC300">
        <v>8.8751703571302745</v>
      </c>
      <c r="AD300">
        <v>271.87200000000001</v>
      </c>
      <c r="AE300">
        <v>0.03</v>
      </c>
      <c r="AF300">
        <v>763</v>
      </c>
      <c r="AG300">
        <v>1223</v>
      </c>
      <c r="AH300">
        <v>1737</v>
      </c>
      <c r="AI300">
        <v>3008</v>
      </c>
      <c r="AJ300" s="9">
        <f>(AF300-exterior_study!AF300)/exterior_study!AF300</f>
        <v>-1.9280205655526992E-2</v>
      </c>
      <c r="AK300" s="9">
        <f>(AG300-exterior_study!AG300)/exterior_study!AG300</f>
        <v>-1.7670682730923693E-2</v>
      </c>
      <c r="AL300" s="9">
        <f>(AH300-exterior_study!AH300)/exterior_study!AH300</f>
        <v>-9.295039164490862E-2</v>
      </c>
      <c r="AM300" s="9">
        <f>(AI300-exterior_study!AI300)/exterior_study!AI300</f>
        <v>-4.6592709984152138E-2</v>
      </c>
    </row>
    <row r="301" spans="2:39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3.5100000000000001E-3</v>
      </c>
      <c r="Q301">
        <v>2.9199999999999999E-3</v>
      </c>
      <c r="R301">
        <v>5.9800000000000001E-3</v>
      </c>
      <c r="S301">
        <v>1.9300000000000001E-3</v>
      </c>
      <c r="T301">
        <v>1.9300000000000001E-3</v>
      </c>
      <c r="U301">
        <v>1.9300000000000001E-3</v>
      </c>
      <c r="V301">
        <v>2.8999999999999998E-3</v>
      </c>
      <c r="W301">
        <v>4.81E-3</v>
      </c>
      <c r="X301">
        <v>4.81E-3</v>
      </c>
      <c r="Y301">
        <v>1.9400000000000001E-3</v>
      </c>
      <c r="Z301">
        <v>1.9400000000000001E-3</v>
      </c>
      <c r="AA301">
        <v>1.9400000000000001E-3</v>
      </c>
      <c r="AB301">
        <v>0.69798815359477118</v>
      </c>
      <c r="AC301">
        <v>8.8751703571302745</v>
      </c>
      <c r="AD301">
        <v>271.87200000000001</v>
      </c>
      <c r="AE301">
        <v>3.5000000000000003E-2</v>
      </c>
      <c r="AF301">
        <v>701</v>
      </c>
      <c r="AG301">
        <v>1139</v>
      </c>
      <c r="AH301">
        <v>1608</v>
      </c>
      <c r="AI301">
        <v>2641</v>
      </c>
      <c r="AJ301" s="9">
        <f>(AF301-exterior_study!AF301)/exterior_study!AF301</f>
        <v>-1.9580419580419582E-2</v>
      </c>
      <c r="AK301" s="9">
        <f>(AG301-exterior_study!AG301)/exterior_study!AG301</f>
        <v>-1.8949181739879414E-2</v>
      </c>
      <c r="AL301" s="9">
        <f>(AH301-exterior_study!AH301)/exterior_study!AH301</f>
        <v>-8.2191780821917804E-2</v>
      </c>
      <c r="AM301" s="9">
        <f>(AI301-exterior_study!AI301)/exterior_study!AI301</f>
        <v>-4.2422044960116027E-2</v>
      </c>
    </row>
    <row r="302" spans="2:39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3.5100000000000001E-3</v>
      </c>
      <c r="Q302">
        <v>2.9199999999999999E-3</v>
      </c>
      <c r="R302">
        <v>5.9800000000000001E-3</v>
      </c>
      <c r="S302">
        <v>1.9300000000000001E-3</v>
      </c>
      <c r="T302">
        <v>1.9300000000000001E-3</v>
      </c>
      <c r="U302">
        <v>1.9300000000000001E-3</v>
      </c>
      <c r="V302">
        <v>2.8999999999999998E-3</v>
      </c>
      <c r="W302">
        <v>4.81E-3</v>
      </c>
      <c r="X302">
        <v>4.81E-3</v>
      </c>
      <c r="Y302">
        <v>1.9400000000000001E-3</v>
      </c>
      <c r="Z302">
        <v>1.9400000000000001E-3</v>
      </c>
      <c r="AA302">
        <v>1.9400000000000001E-3</v>
      </c>
      <c r="AB302">
        <v>0.69798815359477118</v>
      </c>
      <c r="AC302">
        <v>8.8751703571302745</v>
      </c>
      <c r="AD302">
        <v>271.87200000000001</v>
      </c>
      <c r="AE302">
        <v>0.04</v>
      </c>
      <c r="AF302">
        <v>646</v>
      </c>
      <c r="AG302">
        <v>1063</v>
      </c>
      <c r="AH302">
        <v>1496</v>
      </c>
      <c r="AI302">
        <v>2358</v>
      </c>
      <c r="AJ302" s="9">
        <f>(AF302-exterior_study!AF302)/exterior_study!AF302</f>
        <v>-2.1212121212121213E-2</v>
      </c>
      <c r="AK302" s="9">
        <f>(AG302-exterior_study!AG302)/exterior_study!AG302</f>
        <v>-1.9372693726937271E-2</v>
      </c>
      <c r="AL302" s="9">
        <f>(AH302-exterior_study!AH302)/exterior_study!AH302</f>
        <v>-7.4829931972789115E-2</v>
      </c>
      <c r="AM302" s="9">
        <f>(AI302-exterior_study!AI302)/exterior_study!AI302</f>
        <v>-3.8728088055442318E-2</v>
      </c>
    </row>
    <row r="303" spans="2:39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3.5100000000000001E-3</v>
      </c>
      <c r="Q303">
        <v>2.9199999999999999E-3</v>
      </c>
      <c r="R303">
        <v>5.9800000000000001E-3</v>
      </c>
      <c r="S303">
        <v>1.9300000000000001E-3</v>
      </c>
      <c r="T303">
        <v>1.9300000000000001E-3</v>
      </c>
      <c r="U303">
        <v>1.9300000000000001E-3</v>
      </c>
      <c r="V303">
        <v>2.8999999999999998E-3</v>
      </c>
      <c r="W303">
        <v>4.81E-3</v>
      </c>
      <c r="X303">
        <v>4.81E-3</v>
      </c>
      <c r="Y303">
        <v>1.9400000000000001E-3</v>
      </c>
      <c r="Z303">
        <v>1.9400000000000001E-3</v>
      </c>
      <c r="AA303">
        <v>1.9400000000000001E-3</v>
      </c>
      <c r="AB303">
        <v>0.69798815359477118</v>
      </c>
      <c r="AC303">
        <v>8.8751703571302745</v>
      </c>
      <c r="AD303">
        <v>271.87200000000001</v>
      </c>
      <c r="AE303">
        <v>4.4999999999999998E-2</v>
      </c>
      <c r="AF303">
        <v>597</v>
      </c>
      <c r="AG303">
        <v>995</v>
      </c>
      <c r="AH303">
        <v>1398</v>
      </c>
      <c r="AI303">
        <v>2133</v>
      </c>
      <c r="AJ303" s="9">
        <f>(AF303-exterior_study!AF303)/exterior_study!AF303</f>
        <v>-2.1311475409836064E-2</v>
      </c>
      <c r="AK303" s="9">
        <f>(AG303-exterior_study!AG303)/exterior_study!AG303</f>
        <v>-1.9704433497536946E-2</v>
      </c>
      <c r="AL303" s="9">
        <f>(AH303-exterior_study!AH303)/exterior_study!AH303</f>
        <v>-6.8620919387075277E-2</v>
      </c>
      <c r="AM303" s="9">
        <f>(AI303-exterior_study!AI303)/exterior_study!AI303</f>
        <v>-3.5714285714285712E-2</v>
      </c>
    </row>
    <row r="304" spans="2:39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3.5100000000000001E-3</v>
      </c>
      <c r="Q304">
        <v>2.9199999999999999E-3</v>
      </c>
      <c r="R304">
        <v>5.9800000000000001E-3</v>
      </c>
      <c r="S304">
        <v>1.9300000000000001E-3</v>
      </c>
      <c r="T304">
        <v>1.9300000000000001E-3</v>
      </c>
      <c r="U304">
        <v>1.9300000000000001E-3</v>
      </c>
      <c r="V304">
        <v>2.8999999999999998E-3</v>
      </c>
      <c r="W304">
        <v>4.81E-3</v>
      </c>
      <c r="X304">
        <v>4.81E-3</v>
      </c>
      <c r="Y304">
        <v>1.9400000000000001E-3</v>
      </c>
      <c r="Z304">
        <v>1.9400000000000001E-3</v>
      </c>
      <c r="AA304">
        <v>1.9400000000000001E-3</v>
      </c>
      <c r="AB304">
        <v>0.69798815359477118</v>
      </c>
      <c r="AC304">
        <v>8.8751703571302745</v>
      </c>
      <c r="AD304">
        <v>271.87200000000001</v>
      </c>
      <c r="AE304">
        <v>0.05</v>
      </c>
      <c r="AF304">
        <v>554</v>
      </c>
      <c r="AG304">
        <v>933</v>
      </c>
      <c r="AH304">
        <v>1312</v>
      </c>
      <c r="AI304">
        <v>1948</v>
      </c>
      <c r="AJ304" s="9">
        <f>(AF304-exterior_study!AF304)/exterior_study!AF304</f>
        <v>-2.292768959435626E-2</v>
      </c>
      <c r="AK304" s="9">
        <f>(AG304-exterior_study!AG304)/exterior_study!AG304</f>
        <v>-2.098635886673662E-2</v>
      </c>
      <c r="AL304" s="9">
        <f>(AH304-exterior_study!AH304)/exterior_study!AH304</f>
        <v>-6.2857142857142861E-2</v>
      </c>
      <c r="AM304" s="9">
        <f>(AI304-exterior_study!AI304)/exterior_study!AI304</f>
        <v>-3.2770605759682221E-2</v>
      </c>
    </row>
    <row r="305" spans="2:39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3.5100000000000001E-3</v>
      </c>
      <c r="Q305">
        <v>2.9199999999999999E-3</v>
      </c>
      <c r="R305">
        <v>5.9800000000000001E-3</v>
      </c>
      <c r="S305">
        <v>1.9300000000000001E-3</v>
      </c>
      <c r="T305">
        <v>1.9300000000000001E-3</v>
      </c>
      <c r="U305">
        <v>1.9300000000000001E-3</v>
      </c>
      <c r="V305">
        <v>2.8999999999999998E-3</v>
      </c>
      <c r="W305">
        <v>4.81E-3</v>
      </c>
      <c r="X305">
        <v>4.81E-3</v>
      </c>
      <c r="Y305">
        <v>1.9400000000000001E-3</v>
      </c>
      <c r="Z305">
        <v>1.9400000000000001E-3</v>
      </c>
      <c r="AA305">
        <v>1.9400000000000001E-3</v>
      </c>
      <c r="AB305">
        <v>0.69798815359477118</v>
      </c>
      <c r="AC305">
        <v>8.8751703571302745</v>
      </c>
      <c r="AD305">
        <v>271.87200000000001</v>
      </c>
      <c r="AE305">
        <v>5.5E-2</v>
      </c>
      <c r="AF305">
        <v>516</v>
      </c>
      <c r="AG305">
        <v>877</v>
      </c>
      <c r="AH305">
        <v>1234</v>
      </c>
      <c r="AI305">
        <v>1793</v>
      </c>
      <c r="AJ305" s="9">
        <f>(AF305-exterior_study!AF305)/exterior_study!AF305</f>
        <v>-2.2727272727272728E-2</v>
      </c>
      <c r="AK305" s="9">
        <f>(AG305-exterior_study!AG305)/exterior_study!AG305</f>
        <v>-2.1205357142857144E-2</v>
      </c>
      <c r="AL305" s="9">
        <f>(AH305-exterior_study!AH305)/exterior_study!AH305</f>
        <v>-5.8733790999237222E-2</v>
      </c>
      <c r="AM305" s="9">
        <f>(AI305-exterior_study!AI305)/exterior_study!AI305</f>
        <v>-3.0810810810810812E-2</v>
      </c>
    </row>
    <row r="306" spans="2:39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3.5100000000000001E-3</v>
      </c>
      <c r="Q306">
        <v>2.9199999999999999E-3</v>
      </c>
      <c r="R306">
        <v>5.9800000000000001E-3</v>
      </c>
      <c r="S306">
        <v>1.9300000000000001E-3</v>
      </c>
      <c r="T306">
        <v>1.9300000000000001E-3</v>
      </c>
      <c r="U306">
        <v>1.9300000000000001E-3</v>
      </c>
      <c r="V306">
        <v>2.8999999999999998E-3</v>
      </c>
      <c r="W306">
        <v>4.81E-3</v>
      </c>
      <c r="X306">
        <v>4.81E-3</v>
      </c>
      <c r="Y306">
        <v>1.9400000000000001E-3</v>
      </c>
      <c r="Z306">
        <v>1.9400000000000001E-3</v>
      </c>
      <c r="AA306">
        <v>1.9400000000000001E-3</v>
      </c>
      <c r="AB306">
        <v>0.69798815359477118</v>
      </c>
      <c r="AC306">
        <v>8.8751703571302745</v>
      </c>
      <c r="AD306">
        <v>271.87200000000001</v>
      </c>
      <c r="AE306">
        <v>0.06</v>
      </c>
      <c r="AF306">
        <v>482</v>
      </c>
      <c r="AG306">
        <v>826</v>
      </c>
      <c r="AH306">
        <v>1164</v>
      </c>
      <c r="AI306">
        <v>1661</v>
      </c>
      <c r="AJ306" s="9">
        <f>(AF306-exterior_study!AF306)/exterior_study!AF306</f>
        <v>-2.231237322515213E-2</v>
      </c>
      <c r="AK306" s="9">
        <f>(AG306-exterior_study!AG306)/exterior_study!AG306</f>
        <v>-2.2485207100591716E-2</v>
      </c>
      <c r="AL306" s="9">
        <f>(AH306-exterior_study!AH306)/exterior_study!AH306</f>
        <v>-5.5194805194805192E-2</v>
      </c>
      <c r="AM306" s="9">
        <f>(AI306-exterior_study!AI306)/exterior_study!AI306</f>
        <v>-2.9222676797194622E-2</v>
      </c>
    </row>
    <row r="307" spans="2:39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3.5100000000000001E-3</v>
      </c>
      <c r="Q307">
        <v>2.9199999999999999E-3</v>
      </c>
      <c r="R307">
        <v>5.9800000000000001E-3</v>
      </c>
      <c r="S307">
        <v>1.9300000000000001E-3</v>
      </c>
      <c r="T307">
        <v>1.9300000000000001E-3</v>
      </c>
      <c r="U307">
        <v>1.9300000000000001E-3</v>
      </c>
      <c r="V307">
        <v>2.8999999999999998E-3</v>
      </c>
      <c r="W307">
        <v>4.81E-3</v>
      </c>
      <c r="X307">
        <v>4.81E-3</v>
      </c>
      <c r="Y307">
        <v>1.9400000000000001E-3</v>
      </c>
      <c r="Z307">
        <v>1.9400000000000001E-3</v>
      </c>
      <c r="AA307">
        <v>1.9400000000000001E-3</v>
      </c>
      <c r="AB307">
        <v>0.69798815359477118</v>
      </c>
      <c r="AC307">
        <v>8.8751703571302745</v>
      </c>
      <c r="AD307">
        <v>271.87200000000001</v>
      </c>
      <c r="AE307">
        <v>6.5000000000000002E-2</v>
      </c>
      <c r="AF307">
        <v>451</v>
      </c>
      <c r="AG307">
        <v>780</v>
      </c>
      <c r="AH307">
        <v>1100</v>
      </c>
      <c r="AI307">
        <v>1547</v>
      </c>
      <c r="AJ307" s="9">
        <f>(AF307-exterior_study!AF307)/exterior_study!AF307</f>
        <v>-2.3809523809523808E-2</v>
      </c>
      <c r="AK307" s="9">
        <f>(AG307-exterior_study!AG307)/exterior_study!AG307</f>
        <v>-2.2556390977443608E-2</v>
      </c>
      <c r="AL307" s="9">
        <f>(AH307-exterior_study!AH307)/exterior_study!AH307</f>
        <v>-5.3356282271944923E-2</v>
      </c>
      <c r="AM307" s="9">
        <f>(AI307-exterior_study!AI307)/exterior_study!AI307</f>
        <v>-2.765556253928347E-2</v>
      </c>
    </row>
    <row r="308" spans="2:39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3.5100000000000001E-3</v>
      </c>
      <c r="Q308">
        <v>2.9199999999999999E-3</v>
      </c>
      <c r="R308">
        <v>5.9800000000000001E-3</v>
      </c>
      <c r="S308">
        <v>1.9300000000000001E-3</v>
      </c>
      <c r="T308">
        <v>1.9300000000000001E-3</v>
      </c>
      <c r="U308">
        <v>1.9300000000000001E-3</v>
      </c>
      <c r="V308">
        <v>2.8999999999999998E-3</v>
      </c>
      <c r="W308">
        <v>4.81E-3</v>
      </c>
      <c r="X308">
        <v>4.81E-3</v>
      </c>
      <c r="Y308">
        <v>1.9400000000000001E-3</v>
      </c>
      <c r="Z308">
        <v>1.9400000000000001E-3</v>
      </c>
      <c r="AA308">
        <v>1.9400000000000001E-3</v>
      </c>
      <c r="AB308">
        <v>0.69798815359477118</v>
      </c>
      <c r="AC308">
        <v>8.8751703571302745</v>
      </c>
      <c r="AD308">
        <v>271.87200000000001</v>
      </c>
      <c r="AE308">
        <v>7.0000000000000007E-2</v>
      </c>
      <c r="AF308">
        <v>424</v>
      </c>
      <c r="AG308">
        <v>737</v>
      </c>
      <c r="AH308">
        <v>1042</v>
      </c>
      <c r="AI308">
        <v>1447</v>
      </c>
      <c r="AJ308" s="9">
        <f>(AF308-exterior_study!AF308)/exterior_study!AF308</f>
        <v>-2.3041474654377881E-2</v>
      </c>
      <c r="AK308" s="9">
        <f>(AG308-exterior_study!AG308)/exterior_study!AG308</f>
        <v>-2.3841059602649008E-2</v>
      </c>
      <c r="AL308" s="9">
        <f>(AH308-exterior_study!AH308)/exterior_study!AH308</f>
        <v>-5.1001821493624776E-2</v>
      </c>
      <c r="AM308" s="9">
        <f>(AI308-exterior_study!AI308)/exterior_study!AI308</f>
        <v>-2.6899798251513115E-2</v>
      </c>
    </row>
    <row r="309" spans="2:39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3.48E-3</v>
      </c>
      <c r="Q309">
        <v>2.8999999999999998E-3</v>
      </c>
      <c r="R309">
        <v>5.9100000000000003E-3</v>
      </c>
      <c r="S309">
        <v>1.9300000000000001E-3</v>
      </c>
      <c r="T309">
        <v>1.9300000000000001E-3</v>
      </c>
      <c r="U309">
        <v>1.9300000000000001E-3</v>
      </c>
      <c r="V309">
        <v>2.8999999999999998E-3</v>
      </c>
      <c r="W309">
        <v>4.7600000000000003E-3</v>
      </c>
      <c r="X309">
        <v>4.7600000000000003E-3</v>
      </c>
      <c r="Y309">
        <v>1.9400000000000001E-3</v>
      </c>
      <c r="Z309">
        <v>1.9400000000000001E-3</v>
      </c>
      <c r="AA309">
        <v>1.9400000000000001E-3</v>
      </c>
      <c r="AB309">
        <v>0.71047352840313083</v>
      </c>
      <c r="AC309">
        <v>8.9541965402486206</v>
      </c>
      <c r="AD309">
        <v>271.87200000000001</v>
      </c>
      <c r="AE309">
        <v>0.03</v>
      </c>
      <c r="AF309">
        <v>756</v>
      </c>
      <c r="AG309">
        <v>1211</v>
      </c>
      <c r="AH309">
        <v>1641</v>
      </c>
      <c r="AI309">
        <v>2929</v>
      </c>
      <c r="AJ309" s="9">
        <f>(AF309-exterior_study!AF309)/exterior_study!AF309</f>
        <v>-1.6905071521456438E-2</v>
      </c>
      <c r="AK309" s="9">
        <f>(AG309-exterior_study!AG309)/exterior_study!AG309</f>
        <v>-1.6246953696181964E-2</v>
      </c>
      <c r="AL309" s="9">
        <f>(AH309-exterior_study!AH309)/exterior_study!AH309</f>
        <v>-9.0858725761772854E-2</v>
      </c>
      <c r="AM309" s="9">
        <f>(AI309-exterior_study!AI309)/exterior_study!AI309</f>
        <v>-4.4371941272430666E-2</v>
      </c>
    </row>
    <row r="310" spans="2:39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3.48E-3</v>
      </c>
      <c r="Q310">
        <v>2.8999999999999998E-3</v>
      </c>
      <c r="R310">
        <v>5.9100000000000003E-3</v>
      </c>
      <c r="S310">
        <v>1.9300000000000001E-3</v>
      </c>
      <c r="T310">
        <v>1.9300000000000001E-3</v>
      </c>
      <c r="U310">
        <v>1.9300000000000001E-3</v>
      </c>
      <c r="V310">
        <v>2.8999999999999998E-3</v>
      </c>
      <c r="W310">
        <v>4.7600000000000003E-3</v>
      </c>
      <c r="X310">
        <v>4.7600000000000003E-3</v>
      </c>
      <c r="Y310">
        <v>1.9400000000000001E-3</v>
      </c>
      <c r="Z310">
        <v>1.9400000000000001E-3</v>
      </c>
      <c r="AA310">
        <v>1.9400000000000001E-3</v>
      </c>
      <c r="AB310">
        <v>0.71047352840313083</v>
      </c>
      <c r="AC310">
        <v>8.9541965402486206</v>
      </c>
      <c r="AD310">
        <v>271.87200000000001</v>
      </c>
      <c r="AE310">
        <v>3.5000000000000003E-2</v>
      </c>
      <c r="AF310">
        <v>693</v>
      </c>
      <c r="AG310">
        <v>1127</v>
      </c>
      <c r="AH310">
        <v>1530</v>
      </c>
      <c r="AI310">
        <v>2579</v>
      </c>
      <c r="AJ310" s="9">
        <f>(AF310-exterior_study!AF310)/exterior_study!AF310</f>
        <v>-1.8413597733711047E-2</v>
      </c>
      <c r="AK310" s="9">
        <f>(AG310-exterior_study!AG310)/exterior_study!AG310</f>
        <v>-1.7436791630340016E-2</v>
      </c>
      <c r="AL310" s="9">
        <f>(AH310-exterior_study!AH310)/exterior_study!AH310</f>
        <v>-7.9975947083583881E-2</v>
      </c>
      <c r="AM310" s="9">
        <f>(AI310-exterior_study!AI310)/exterior_study!AI310</f>
        <v>-3.9836187639612809E-2</v>
      </c>
    </row>
    <row r="311" spans="2:39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3.48E-3</v>
      </c>
      <c r="Q311">
        <v>2.8999999999999998E-3</v>
      </c>
      <c r="R311">
        <v>5.9100000000000003E-3</v>
      </c>
      <c r="S311">
        <v>1.9300000000000001E-3</v>
      </c>
      <c r="T311">
        <v>1.9300000000000001E-3</v>
      </c>
      <c r="U311">
        <v>1.9300000000000001E-3</v>
      </c>
      <c r="V311">
        <v>2.8999999999999998E-3</v>
      </c>
      <c r="W311">
        <v>4.7600000000000003E-3</v>
      </c>
      <c r="X311">
        <v>4.7600000000000003E-3</v>
      </c>
      <c r="Y311">
        <v>1.9400000000000001E-3</v>
      </c>
      <c r="Z311">
        <v>1.9400000000000001E-3</v>
      </c>
      <c r="AA311">
        <v>1.9400000000000001E-3</v>
      </c>
      <c r="AB311">
        <v>0.71047352840313083</v>
      </c>
      <c r="AC311">
        <v>8.9541965402486206</v>
      </c>
      <c r="AD311">
        <v>271.87200000000001</v>
      </c>
      <c r="AE311">
        <v>0.04</v>
      </c>
      <c r="AF311">
        <v>639</v>
      </c>
      <c r="AG311">
        <v>1052</v>
      </c>
      <c r="AH311">
        <v>1431</v>
      </c>
      <c r="AI311">
        <v>2307</v>
      </c>
      <c r="AJ311" s="9">
        <f>(AF311-exterior_study!AF311)/exterior_study!AF311</f>
        <v>-1.8433179723502304E-2</v>
      </c>
      <c r="AK311" s="9">
        <f>(AG311-exterior_study!AG311)/exterior_study!AG311</f>
        <v>-1.7740429505135387E-2</v>
      </c>
      <c r="AL311" s="9">
        <f>(AH311-exterior_study!AH311)/exterior_study!AH311</f>
        <v>-7.2585871678548283E-2</v>
      </c>
      <c r="AM311" s="9">
        <f>(AI311-exterior_study!AI311)/exterior_study!AI311</f>
        <v>-3.6743215031315238E-2</v>
      </c>
    </row>
    <row r="312" spans="2:39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3.48E-3</v>
      </c>
      <c r="Q312">
        <v>2.8999999999999998E-3</v>
      </c>
      <c r="R312">
        <v>5.9100000000000003E-3</v>
      </c>
      <c r="S312">
        <v>1.9300000000000001E-3</v>
      </c>
      <c r="T312">
        <v>1.9300000000000001E-3</v>
      </c>
      <c r="U312">
        <v>1.9300000000000001E-3</v>
      </c>
      <c r="V312">
        <v>2.8999999999999998E-3</v>
      </c>
      <c r="W312">
        <v>4.7600000000000003E-3</v>
      </c>
      <c r="X312">
        <v>4.7600000000000003E-3</v>
      </c>
      <c r="Y312">
        <v>1.9400000000000001E-3</v>
      </c>
      <c r="Z312">
        <v>1.9400000000000001E-3</v>
      </c>
      <c r="AA312">
        <v>1.9400000000000001E-3</v>
      </c>
      <c r="AB312">
        <v>0.71047352840313083</v>
      </c>
      <c r="AC312">
        <v>8.9541965402486206</v>
      </c>
      <c r="AD312">
        <v>271.87200000000001</v>
      </c>
      <c r="AE312">
        <v>4.4999999999999998E-2</v>
      </c>
      <c r="AF312">
        <v>590</v>
      </c>
      <c r="AG312">
        <v>984</v>
      </c>
      <c r="AH312">
        <v>1343</v>
      </c>
      <c r="AI312">
        <v>2090</v>
      </c>
      <c r="AJ312" s="9">
        <f>(AF312-exterior_study!AF312)/exterior_study!AF312</f>
        <v>-1.9933554817275746E-2</v>
      </c>
      <c r="AK312" s="9">
        <f>(AG312-exterior_study!AG312)/exterior_study!AG312</f>
        <v>-1.8943170488534396E-2</v>
      </c>
      <c r="AL312" s="9">
        <f>(AH312-exterior_study!AH312)/exterior_study!AH312</f>
        <v>-6.6063977746870658E-2</v>
      </c>
      <c r="AM312" s="9">
        <f>(AI312-exterior_study!AI312)/exterior_study!AI312</f>
        <v>-3.3749422098936659E-2</v>
      </c>
    </row>
    <row r="313" spans="2:39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3.48E-3</v>
      </c>
      <c r="Q313">
        <v>2.8999999999999998E-3</v>
      </c>
      <c r="R313">
        <v>5.9100000000000003E-3</v>
      </c>
      <c r="S313">
        <v>1.9300000000000001E-3</v>
      </c>
      <c r="T313">
        <v>1.9300000000000001E-3</v>
      </c>
      <c r="U313">
        <v>1.9300000000000001E-3</v>
      </c>
      <c r="V313">
        <v>2.8999999999999998E-3</v>
      </c>
      <c r="W313">
        <v>4.7600000000000003E-3</v>
      </c>
      <c r="X313">
        <v>4.7600000000000003E-3</v>
      </c>
      <c r="Y313">
        <v>1.9400000000000001E-3</v>
      </c>
      <c r="Z313">
        <v>1.9400000000000001E-3</v>
      </c>
      <c r="AA313">
        <v>1.9400000000000001E-3</v>
      </c>
      <c r="AB313">
        <v>0.71047352840313083</v>
      </c>
      <c r="AC313">
        <v>8.9541965402486206</v>
      </c>
      <c r="AD313">
        <v>271.87200000000001</v>
      </c>
      <c r="AE313">
        <v>0.05</v>
      </c>
      <c r="AF313">
        <v>547</v>
      </c>
      <c r="AG313">
        <v>923</v>
      </c>
      <c r="AH313">
        <v>1264</v>
      </c>
      <c r="AI313">
        <v>1912</v>
      </c>
      <c r="AJ313" s="9">
        <f>(AF313-exterior_study!AF313)/exterior_study!AF313</f>
        <v>-2.1466905187835419E-2</v>
      </c>
      <c r="AK313" s="9">
        <f>(AG313-exterior_study!AG313)/exterior_study!AG313</f>
        <v>-1.9128586609989374E-2</v>
      </c>
      <c r="AL313" s="9">
        <f>(AH313-exterior_study!AH313)/exterior_study!AH313</f>
        <v>-6.0921248142644872E-2</v>
      </c>
      <c r="AM313" s="9">
        <f>(AI313-exterior_study!AI313)/exterior_study!AI313</f>
        <v>-3.0917384693360365E-2</v>
      </c>
    </row>
    <row r="314" spans="2:39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3.48E-3</v>
      </c>
      <c r="Q314">
        <v>2.8999999999999998E-3</v>
      </c>
      <c r="R314">
        <v>5.9100000000000003E-3</v>
      </c>
      <c r="S314">
        <v>1.9300000000000001E-3</v>
      </c>
      <c r="T314">
        <v>1.9300000000000001E-3</v>
      </c>
      <c r="U314">
        <v>1.9300000000000001E-3</v>
      </c>
      <c r="V314">
        <v>2.8999999999999998E-3</v>
      </c>
      <c r="W314">
        <v>4.7600000000000003E-3</v>
      </c>
      <c r="X314">
        <v>4.7600000000000003E-3</v>
      </c>
      <c r="Y314">
        <v>1.9400000000000001E-3</v>
      </c>
      <c r="Z314">
        <v>1.9400000000000001E-3</v>
      </c>
      <c r="AA314">
        <v>1.9400000000000001E-3</v>
      </c>
      <c r="AB314">
        <v>0.71047352840313083</v>
      </c>
      <c r="AC314">
        <v>8.9541965402486206</v>
      </c>
      <c r="AD314">
        <v>271.87200000000001</v>
      </c>
      <c r="AE314">
        <v>5.5E-2</v>
      </c>
      <c r="AF314">
        <v>510</v>
      </c>
      <c r="AG314">
        <v>867</v>
      </c>
      <c r="AH314">
        <v>1192</v>
      </c>
      <c r="AI314">
        <v>1762</v>
      </c>
      <c r="AJ314" s="9">
        <f>(AF314-exterior_study!AF314)/exterior_study!AF314</f>
        <v>-1.9230769230769232E-2</v>
      </c>
      <c r="AK314" s="9">
        <f>(AG314-exterior_study!AG314)/exterior_study!AG314</f>
        <v>-1.9230769230769232E-2</v>
      </c>
      <c r="AL314" s="9">
        <f>(AH314-exterior_study!AH314)/exterior_study!AH314</f>
        <v>-5.6215360253365002E-2</v>
      </c>
      <c r="AM314" s="9">
        <f>(AI314-exterior_study!AI314)/exterior_study!AI314</f>
        <v>-2.9201101928374655E-2</v>
      </c>
    </row>
    <row r="315" spans="2:39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3.48E-3</v>
      </c>
      <c r="Q315">
        <v>2.8999999999999998E-3</v>
      </c>
      <c r="R315">
        <v>5.9100000000000003E-3</v>
      </c>
      <c r="S315">
        <v>1.9300000000000001E-3</v>
      </c>
      <c r="T315">
        <v>1.9300000000000001E-3</v>
      </c>
      <c r="U315">
        <v>1.9300000000000001E-3</v>
      </c>
      <c r="V315">
        <v>2.8999999999999998E-3</v>
      </c>
      <c r="W315">
        <v>4.7600000000000003E-3</v>
      </c>
      <c r="X315">
        <v>4.7600000000000003E-3</v>
      </c>
      <c r="Y315">
        <v>1.9400000000000001E-3</v>
      </c>
      <c r="Z315">
        <v>1.9400000000000001E-3</v>
      </c>
      <c r="AA315">
        <v>1.9400000000000001E-3</v>
      </c>
      <c r="AB315">
        <v>0.71047352840313083</v>
      </c>
      <c r="AC315">
        <v>8.9541965402486206</v>
      </c>
      <c r="AD315">
        <v>271.87200000000001</v>
      </c>
      <c r="AE315">
        <v>0.06</v>
      </c>
      <c r="AF315">
        <v>476</v>
      </c>
      <c r="AG315">
        <v>816</v>
      </c>
      <c r="AH315">
        <v>1126</v>
      </c>
      <c r="AI315">
        <v>1634</v>
      </c>
      <c r="AJ315" s="9">
        <f>(AF315-exterior_study!AF315)/exterior_study!AF315</f>
        <v>-2.0576131687242798E-2</v>
      </c>
      <c r="AK315" s="9">
        <f>(AG315-exterior_study!AG315)/exterior_study!AG315</f>
        <v>-2.0408163265306121E-2</v>
      </c>
      <c r="AL315" s="9">
        <f>(AH315-exterior_study!AH315)/exterior_study!AH315</f>
        <v>-5.378151260504202E-2</v>
      </c>
      <c r="AM315" s="9">
        <f>(AI315-exterior_study!AI315)/exterior_study!AI315</f>
        <v>-2.7380952380952381E-2</v>
      </c>
    </row>
    <row r="316" spans="2:39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3.48E-3</v>
      </c>
      <c r="Q316">
        <v>2.8999999999999998E-3</v>
      </c>
      <c r="R316">
        <v>5.9100000000000003E-3</v>
      </c>
      <c r="S316">
        <v>1.9300000000000001E-3</v>
      </c>
      <c r="T316">
        <v>1.9300000000000001E-3</v>
      </c>
      <c r="U316">
        <v>1.9300000000000001E-3</v>
      </c>
      <c r="V316">
        <v>2.8999999999999998E-3</v>
      </c>
      <c r="W316">
        <v>4.7600000000000003E-3</v>
      </c>
      <c r="X316">
        <v>4.7600000000000003E-3</v>
      </c>
      <c r="Y316">
        <v>1.9400000000000001E-3</v>
      </c>
      <c r="Z316">
        <v>1.9400000000000001E-3</v>
      </c>
      <c r="AA316">
        <v>1.9400000000000001E-3</v>
      </c>
      <c r="AB316">
        <v>0.71047352840313083</v>
      </c>
      <c r="AC316">
        <v>8.9541965402486206</v>
      </c>
      <c r="AD316">
        <v>271.87200000000001</v>
      </c>
      <c r="AE316">
        <v>6.5000000000000002E-2</v>
      </c>
      <c r="AF316">
        <v>446</v>
      </c>
      <c r="AG316">
        <v>770</v>
      </c>
      <c r="AH316">
        <v>1067</v>
      </c>
      <c r="AI316">
        <v>1523</v>
      </c>
      <c r="AJ316" s="9">
        <f>(AF316-exterior_study!AF316)/exterior_study!AF316</f>
        <v>-1.9780219780219779E-2</v>
      </c>
      <c r="AK316" s="9">
        <f>(AG316-exterior_study!AG316)/exterior_study!AG316</f>
        <v>-2.1601016518424398E-2</v>
      </c>
      <c r="AL316" s="9">
        <f>(AH316-exterior_study!AH316)/exterior_study!AH316</f>
        <v>-5.0711743772241996E-2</v>
      </c>
      <c r="AM316" s="9">
        <f>(AI316-exterior_study!AI316)/exterior_study!AI316</f>
        <v>-2.6214833759590793E-2</v>
      </c>
    </row>
    <row r="317" spans="2:39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3.48E-3</v>
      </c>
      <c r="Q317">
        <v>2.8999999999999998E-3</v>
      </c>
      <c r="R317">
        <v>5.9100000000000003E-3</v>
      </c>
      <c r="S317">
        <v>1.9300000000000001E-3</v>
      </c>
      <c r="T317">
        <v>1.9300000000000001E-3</v>
      </c>
      <c r="U317">
        <v>1.9300000000000001E-3</v>
      </c>
      <c r="V317">
        <v>2.8999999999999998E-3</v>
      </c>
      <c r="W317">
        <v>4.7600000000000003E-3</v>
      </c>
      <c r="X317">
        <v>4.7600000000000003E-3</v>
      </c>
      <c r="Y317">
        <v>1.9400000000000001E-3</v>
      </c>
      <c r="Z317">
        <v>1.9400000000000001E-3</v>
      </c>
      <c r="AA317">
        <v>1.9400000000000001E-3</v>
      </c>
      <c r="AB317">
        <v>0.71047352840313083</v>
      </c>
      <c r="AC317">
        <v>8.9541965402486206</v>
      </c>
      <c r="AD317">
        <v>271.87200000000001</v>
      </c>
      <c r="AE317">
        <v>7.0000000000000007E-2</v>
      </c>
      <c r="AF317">
        <v>418</v>
      </c>
      <c r="AG317">
        <v>728</v>
      </c>
      <c r="AH317">
        <v>1012</v>
      </c>
      <c r="AI317">
        <v>1426</v>
      </c>
      <c r="AJ317" s="9">
        <f>(AF317-exterior_study!AF317)/exterior_study!AF317</f>
        <v>-2.336448598130841E-2</v>
      </c>
      <c r="AK317" s="9">
        <f>(AG317-exterior_study!AG317)/exterior_study!AG317</f>
        <v>-2.1505376344086023E-2</v>
      </c>
      <c r="AL317" s="9">
        <f>(AH317-exterior_study!AH317)/exterior_study!AH317</f>
        <v>-4.7977422389463779E-2</v>
      </c>
      <c r="AM317" s="9">
        <f>(AI317-exterior_study!AI317)/exterior_study!AI317</f>
        <v>-2.5290498974709502E-2</v>
      </c>
    </row>
  </sheetData>
  <conditionalFormatting sqref="AF3:AI317">
    <cfRule type="cellIs" dxfId="1" priority="2" operator="lessThan">
      <formula>6000</formula>
    </cfRule>
  </conditionalFormatting>
  <conditionalFormatting sqref="AJ3:AM317">
    <cfRule type="cellIs" dxfId="0" priority="1" operator="lessThan">
      <formula>-0.1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18"/>
  <sheetViews>
    <sheetView topLeftCell="L1" workbookViewId="0">
      <selection activeCell="M9" sqref="M9"/>
    </sheetView>
  </sheetViews>
  <sheetFormatPr defaultRowHeight="15"/>
  <sheetData>
    <row r="1" spans="1:40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173</v>
      </c>
      <c r="L1" s="55" t="s">
        <v>174</v>
      </c>
      <c r="M1" s="55" t="s">
        <v>175</v>
      </c>
      <c r="N1" s="55" t="s">
        <v>157</v>
      </c>
      <c r="O1" s="55" t="s">
        <v>158</v>
      </c>
      <c r="P1" s="55" t="s">
        <v>86</v>
      </c>
      <c r="Q1" s="55" t="s">
        <v>159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147</v>
      </c>
      <c r="W1" s="55" t="s">
        <v>147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148</v>
      </c>
      <c r="AC1" s="55" t="s">
        <v>148</v>
      </c>
      <c r="AD1" s="55" t="s">
        <v>160</v>
      </c>
      <c r="AE1" s="55" t="s">
        <v>128</v>
      </c>
      <c r="AF1" s="55" t="s">
        <v>161</v>
      </c>
      <c r="AG1" s="57" t="s">
        <v>162</v>
      </c>
      <c r="AH1" s="55" t="s">
        <v>141</v>
      </c>
      <c r="AI1" s="55" t="s">
        <v>143</v>
      </c>
      <c r="AJ1" s="55" t="s">
        <v>145</v>
      </c>
      <c r="AK1" s="55" t="s">
        <v>146</v>
      </c>
      <c r="AN1" s="1" t="s">
        <v>176</v>
      </c>
    </row>
    <row r="2" spans="1:40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15</v>
      </c>
      <c r="M2" s="55" t="s">
        <v>15</v>
      </c>
      <c r="N2" s="55" t="s">
        <v>27</v>
      </c>
      <c r="O2" s="55" t="s">
        <v>43</v>
      </c>
      <c r="P2" s="55" t="s">
        <v>43</v>
      </c>
      <c r="Q2" s="55" t="s">
        <v>43</v>
      </c>
      <c r="R2" s="56" t="s">
        <v>165</v>
      </c>
      <c r="S2" s="56" t="s">
        <v>166</v>
      </c>
      <c r="T2" s="56" t="s">
        <v>167</v>
      </c>
      <c r="U2" s="56" t="s">
        <v>168</v>
      </c>
      <c r="V2" s="56" t="s">
        <v>169</v>
      </c>
      <c r="W2" s="56" t="s">
        <v>170</v>
      </c>
      <c r="X2" s="56" t="s">
        <v>165</v>
      </c>
      <c r="Y2" s="56" t="s">
        <v>166</v>
      </c>
      <c r="Z2" s="56" t="s">
        <v>167</v>
      </c>
      <c r="AA2" s="56" t="s">
        <v>168</v>
      </c>
      <c r="AB2" s="56" t="s">
        <v>169</v>
      </c>
      <c r="AC2" s="56" t="s">
        <v>170</v>
      </c>
      <c r="AD2" s="56" t="s">
        <v>171</v>
      </c>
      <c r="AE2" s="55" t="s">
        <v>116</v>
      </c>
      <c r="AF2" s="55" t="s">
        <v>50</v>
      </c>
      <c r="AG2" s="57" t="s">
        <v>172</v>
      </c>
      <c r="AH2" s="55" t="s">
        <v>139</v>
      </c>
      <c r="AI2" s="55" t="s">
        <v>139</v>
      </c>
      <c r="AJ2" s="55" t="s">
        <v>139</v>
      </c>
      <c r="AK2" s="55" t="s">
        <v>139</v>
      </c>
    </row>
    <row r="3" spans="1:40">
      <c r="B3">
        <v>36</v>
      </c>
      <c r="C3">
        <v>32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12</v>
      </c>
      <c r="L3">
        <v>15</v>
      </c>
      <c r="M3">
        <v>12.9</v>
      </c>
      <c r="N3">
        <v>150</v>
      </c>
      <c r="O3">
        <v>0</v>
      </c>
      <c r="P3">
        <v>80</v>
      </c>
      <c r="Q3">
        <v>11</v>
      </c>
      <c r="R3">
        <v>4.5199999999999997E-3</v>
      </c>
      <c r="S3">
        <v>2.2699999999999999E-3</v>
      </c>
      <c r="T3">
        <v>4.6499999999999996E-3</v>
      </c>
      <c r="U3">
        <v>2.97E-3</v>
      </c>
      <c r="V3">
        <v>2.0100000000000001E-3</v>
      </c>
      <c r="W3">
        <v>2.5000000000000001E-3</v>
      </c>
      <c r="X3">
        <v>2.6199999999999999E-3</v>
      </c>
      <c r="Y3">
        <v>3.7399999999999998E-3</v>
      </c>
      <c r="Z3">
        <v>3.7399999999999998E-3</v>
      </c>
      <c r="AA3">
        <v>2.0100000000000001E-3</v>
      </c>
      <c r="AB3">
        <v>2.0100000000000001E-3</v>
      </c>
      <c r="AC3">
        <v>2.0100000000000001E-3</v>
      </c>
      <c r="AD3">
        <v>0.41277776277573741</v>
      </c>
      <c r="AE3">
        <v>4.9433349980972547</v>
      </c>
      <c r="AF3">
        <v>190.76454000000001</v>
      </c>
      <c r="AG3">
        <v>0.04</v>
      </c>
      <c r="AH3">
        <v>2001</v>
      </c>
      <c r="AI3">
        <v>6295</v>
      </c>
      <c r="AJ3">
        <v>6614</v>
      </c>
      <c r="AK3">
        <v>6949</v>
      </c>
    </row>
    <row r="4" spans="1:40">
      <c r="B4">
        <v>36</v>
      </c>
      <c r="C4">
        <v>32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12</v>
      </c>
      <c r="L4">
        <v>16</v>
      </c>
      <c r="M4">
        <v>13.2</v>
      </c>
      <c r="N4">
        <v>150</v>
      </c>
      <c r="O4">
        <v>0</v>
      </c>
      <c r="P4">
        <v>80</v>
      </c>
      <c r="Q4">
        <v>11</v>
      </c>
      <c r="R4">
        <v>4.5199999999999997E-3</v>
      </c>
      <c r="S4">
        <v>1.9599999999999999E-3</v>
      </c>
      <c r="T4">
        <v>4.0200000000000001E-3</v>
      </c>
      <c r="U4">
        <v>2.97E-3</v>
      </c>
      <c r="V4">
        <v>2.0100000000000001E-3</v>
      </c>
      <c r="W4">
        <v>2.5000000000000001E-3</v>
      </c>
      <c r="X4">
        <v>2.6199999999999999E-3</v>
      </c>
      <c r="Y4">
        <v>3.2399999999999998E-3</v>
      </c>
      <c r="Z4">
        <v>3.2399999999999998E-3</v>
      </c>
      <c r="AA4">
        <v>2.0100000000000001E-3</v>
      </c>
      <c r="AB4">
        <v>2.0100000000000001E-3</v>
      </c>
      <c r="AC4">
        <v>2.0100000000000001E-3</v>
      </c>
      <c r="AD4">
        <v>0.40162246999361079</v>
      </c>
      <c r="AE4">
        <v>5.0239845126537697</v>
      </c>
      <c r="AF4">
        <v>192.52871999999999</v>
      </c>
      <c r="AG4">
        <v>0.04</v>
      </c>
      <c r="AH4">
        <v>1945</v>
      </c>
      <c r="AI4">
        <v>6140</v>
      </c>
      <c r="AJ4">
        <v>6456</v>
      </c>
      <c r="AK4">
        <v>6789</v>
      </c>
    </row>
    <row r="5" spans="1:40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17</v>
      </c>
      <c r="M5">
        <v>13.5</v>
      </c>
      <c r="N5">
        <v>150</v>
      </c>
      <c r="O5">
        <v>0</v>
      </c>
      <c r="P5">
        <v>80</v>
      </c>
      <c r="Q5">
        <v>11</v>
      </c>
      <c r="R5">
        <v>4.5199999999999997E-3</v>
      </c>
      <c r="S5">
        <v>1.9400000000000001E-3</v>
      </c>
      <c r="T5">
        <v>3.5000000000000001E-3</v>
      </c>
      <c r="U5">
        <v>2.97E-3</v>
      </c>
      <c r="V5">
        <v>2.0100000000000001E-3</v>
      </c>
      <c r="W5">
        <v>2.5000000000000001E-3</v>
      </c>
      <c r="X5">
        <v>2.6199999999999999E-3</v>
      </c>
      <c r="Y5">
        <v>2.8400000000000001E-3</v>
      </c>
      <c r="Z5">
        <v>2.8400000000000001E-3</v>
      </c>
      <c r="AA5">
        <v>2.0100000000000001E-3</v>
      </c>
      <c r="AB5">
        <v>2.0100000000000001E-3</v>
      </c>
      <c r="AC5">
        <v>2.0100000000000001E-3</v>
      </c>
      <c r="AD5">
        <v>0.39928754727174498</v>
      </c>
      <c r="AE5">
        <v>5.1575236237794977</v>
      </c>
      <c r="AF5">
        <v>194.2929</v>
      </c>
      <c r="AG5">
        <v>0.04</v>
      </c>
      <c r="AH5">
        <v>1863</v>
      </c>
      <c r="AI5">
        <v>5917</v>
      </c>
      <c r="AJ5">
        <v>6230</v>
      </c>
      <c r="AK5">
        <v>6560</v>
      </c>
    </row>
    <row r="6" spans="1:40">
      <c r="B6">
        <v>36</v>
      </c>
      <c r="C6">
        <v>32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13</v>
      </c>
      <c r="L6">
        <v>16.25</v>
      </c>
      <c r="M6">
        <v>13.975</v>
      </c>
      <c r="N6">
        <v>150</v>
      </c>
      <c r="O6">
        <v>0</v>
      </c>
      <c r="P6">
        <v>80</v>
      </c>
      <c r="Q6">
        <v>11</v>
      </c>
      <c r="R6">
        <v>3.9500000000000004E-3</v>
      </c>
      <c r="S6">
        <v>1.99E-3</v>
      </c>
      <c r="T6">
        <v>4.0800000000000003E-3</v>
      </c>
      <c r="U6">
        <v>2.6099999999999999E-3</v>
      </c>
      <c r="V6">
        <v>1.99E-3</v>
      </c>
      <c r="W6">
        <v>2.1900000000000001E-3</v>
      </c>
      <c r="X6">
        <v>2.3E-3</v>
      </c>
      <c r="Y6">
        <v>3.2799999999999999E-3</v>
      </c>
      <c r="Z6">
        <v>3.2799999999999999E-3</v>
      </c>
      <c r="AA6">
        <v>1.99E-3</v>
      </c>
      <c r="AB6">
        <v>1.99E-3</v>
      </c>
      <c r="AC6">
        <v>1.99E-3</v>
      </c>
      <c r="AD6">
        <v>0.41365575103739821</v>
      </c>
      <c r="AE6">
        <v>5.3747214311508662</v>
      </c>
      <c r="AF6">
        <v>205.60558499999999</v>
      </c>
      <c r="AG6">
        <v>0.04</v>
      </c>
      <c r="AH6">
        <v>1675</v>
      </c>
      <c r="AI6">
        <v>5367</v>
      </c>
      <c r="AJ6">
        <v>5663</v>
      </c>
      <c r="AK6">
        <v>5976</v>
      </c>
    </row>
    <row r="7" spans="1:40">
      <c r="B7">
        <v>36</v>
      </c>
      <c r="C7">
        <v>32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13</v>
      </c>
      <c r="L7">
        <v>17</v>
      </c>
      <c r="M7">
        <v>14.2</v>
      </c>
      <c r="N7">
        <v>150</v>
      </c>
      <c r="O7">
        <v>0</v>
      </c>
      <c r="P7">
        <v>80</v>
      </c>
      <c r="Q7">
        <v>11</v>
      </c>
      <c r="R7">
        <v>3.9500000000000004E-3</v>
      </c>
      <c r="S7">
        <v>1.9400000000000001E-3</v>
      </c>
      <c r="T7">
        <v>3.6800000000000001E-3</v>
      </c>
      <c r="U7">
        <v>2.6099999999999999E-3</v>
      </c>
      <c r="V7">
        <v>1.99E-3</v>
      </c>
      <c r="W7">
        <v>2.1900000000000001E-3</v>
      </c>
      <c r="X7">
        <v>2.3E-3</v>
      </c>
      <c r="Y7">
        <v>2.98E-3</v>
      </c>
      <c r="Z7">
        <v>2.98E-3</v>
      </c>
      <c r="AA7">
        <v>1.99E-3</v>
      </c>
      <c r="AB7">
        <v>1.99E-3</v>
      </c>
      <c r="AC7">
        <v>1.99E-3</v>
      </c>
      <c r="AD7">
        <v>0.4090246971555187</v>
      </c>
      <c r="AE7">
        <v>5.4566117301245072</v>
      </c>
      <c r="AF7">
        <v>206.92872</v>
      </c>
      <c r="AG7">
        <v>0.04</v>
      </c>
      <c r="AH7">
        <v>1631</v>
      </c>
      <c r="AI7">
        <v>5242</v>
      </c>
      <c r="AJ7">
        <v>5536</v>
      </c>
      <c r="AK7">
        <v>5847</v>
      </c>
    </row>
    <row r="8" spans="1:40">
      <c r="B8">
        <v>36</v>
      </c>
      <c r="C8">
        <v>32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13</v>
      </c>
      <c r="L8">
        <v>18</v>
      </c>
      <c r="M8">
        <v>14.5</v>
      </c>
      <c r="N8">
        <v>150</v>
      </c>
      <c r="O8">
        <v>0</v>
      </c>
      <c r="P8">
        <v>80</v>
      </c>
      <c r="Q8">
        <v>11</v>
      </c>
      <c r="R8">
        <v>3.9500000000000004E-3</v>
      </c>
      <c r="S8">
        <v>1.9300000000000001E-3</v>
      </c>
      <c r="T8">
        <v>3.2499999999999999E-3</v>
      </c>
      <c r="U8">
        <v>2.6099999999999999E-3</v>
      </c>
      <c r="V8">
        <v>1.99E-3</v>
      </c>
      <c r="W8">
        <v>2.1900000000000001E-3</v>
      </c>
      <c r="X8">
        <v>2.3E-3</v>
      </c>
      <c r="Y8">
        <v>2.63E-3</v>
      </c>
      <c r="Z8">
        <v>2.63E-3</v>
      </c>
      <c r="AA8">
        <v>1.99E-3</v>
      </c>
      <c r="AB8">
        <v>1.99E-3</v>
      </c>
      <c r="AC8">
        <v>1.99E-3</v>
      </c>
      <c r="AD8">
        <v>0.42033729082108828</v>
      </c>
      <c r="AE8">
        <v>5.6835970766969703</v>
      </c>
      <c r="AF8">
        <v>208.69290000000001</v>
      </c>
      <c r="AG8">
        <v>0.04</v>
      </c>
      <c r="AH8">
        <v>1538</v>
      </c>
      <c r="AI8">
        <v>4984</v>
      </c>
      <c r="AJ8">
        <v>5276</v>
      </c>
      <c r="AK8">
        <v>5584</v>
      </c>
    </row>
    <row r="9" spans="1:40">
      <c r="B9">
        <v>36</v>
      </c>
      <c r="C9">
        <v>32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14</v>
      </c>
      <c r="L9">
        <v>17.5</v>
      </c>
      <c r="M9">
        <v>15.05</v>
      </c>
      <c r="N9">
        <v>150</v>
      </c>
      <c r="O9">
        <v>0</v>
      </c>
      <c r="P9">
        <v>80</v>
      </c>
      <c r="Q9">
        <v>11</v>
      </c>
      <c r="R9">
        <v>3.49E-3</v>
      </c>
      <c r="S9">
        <v>1.9400000000000001E-3</v>
      </c>
      <c r="T9">
        <v>3.62E-3</v>
      </c>
      <c r="U9">
        <v>2.31E-3</v>
      </c>
      <c r="V9">
        <v>1.98E-3</v>
      </c>
      <c r="W9">
        <v>1.98E-3</v>
      </c>
      <c r="X9">
        <v>2.0300000000000001E-3</v>
      </c>
      <c r="Y9">
        <v>2.9299999999999999E-3</v>
      </c>
      <c r="Z9">
        <v>2.9299999999999999E-3</v>
      </c>
      <c r="AA9">
        <v>1.98E-3</v>
      </c>
      <c r="AB9">
        <v>1.98E-3</v>
      </c>
      <c r="AC9">
        <v>1.98E-3</v>
      </c>
      <c r="AD9">
        <v>0.42176933730625848</v>
      </c>
      <c r="AE9">
        <v>5.8575590443736143</v>
      </c>
      <c r="AF9">
        <v>220.44663</v>
      </c>
      <c r="AG9">
        <v>0.04</v>
      </c>
      <c r="AH9">
        <v>1400</v>
      </c>
      <c r="AI9">
        <v>4564</v>
      </c>
      <c r="AJ9">
        <v>4839</v>
      </c>
      <c r="AK9">
        <v>5131</v>
      </c>
    </row>
    <row r="10" spans="1:40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14</v>
      </c>
      <c r="L10">
        <v>18</v>
      </c>
      <c r="M10">
        <v>15.2</v>
      </c>
      <c r="N10">
        <v>150</v>
      </c>
      <c r="O10">
        <v>0</v>
      </c>
      <c r="P10">
        <v>80</v>
      </c>
      <c r="Q10">
        <v>11</v>
      </c>
      <c r="R10">
        <v>3.49E-3</v>
      </c>
      <c r="S10">
        <v>1.9300000000000001E-3</v>
      </c>
      <c r="T10">
        <v>3.3999999999999998E-3</v>
      </c>
      <c r="U10">
        <v>2.31E-3</v>
      </c>
      <c r="V10">
        <v>1.98E-3</v>
      </c>
      <c r="W10">
        <v>1.98E-3</v>
      </c>
      <c r="X10">
        <v>2.0300000000000001E-3</v>
      </c>
      <c r="Y10">
        <v>2.7499999999999998E-3</v>
      </c>
      <c r="Z10">
        <v>2.7499999999999998E-3</v>
      </c>
      <c r="AA10">
        <v>1.98E-3</v>
      </c>
      <c r="AB10">
        <v>1.98E-3</v>
      </c>
      <c r="AC10">
        <v>1.98E-3</v>
      </c>
      <c r="AD10">
        <v>0.42277054599402142</v>
      </c>
      <c r="AE10">
        <v>5.9405275269495474</v>
      </c>
      <c r="AF10">
        <v>221.32872</v>
      </c>
      <c r="AG10">
        <v>0.04</v>
      </c>
      <c r="AH10">
        <v>1370</v>
      </c>
      <c r="AI10">
        <v>4478</v>
      </c>
      <c r="AJ10">
        <v>4753</v>
      </c>
      <c r="AK10">
        <v>5043</v>
      </c>
    </row>
    <row r="11" spans="1:40">
      <c r="B11">
        <v>36</v>
      </c>
      <c r="C11">
        <v>32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14</v>
      </c>
      <c r="L11">
        <v>19</v>
      </c>
      <c r="M11">
        <v>15.5</v>
      </c>
      <c r="N11">
        <v>150</v>
      </c>
      <c r="O11">
        <v>0</v>
      </c>
      <c r="P11">
        <v>80</v>
      </c>
      <c r="Q11">
        <v>11</v>
      </c>
      <c r="R11">
        <v>3.49E-3</v>
      </c>
      <c r="S11">
        <v>1.9300000000000001E-3</v>
      </c>
      <c r="T11">
        <v>3.0200000000000001E-3</v>
      </c>
      <c r="U11">
        <v>2.31E-3</v>
      </c>
      <c r="V11">
        <v>1.98E-3</v>
      </c>
      <c r="W11">
        <v>1.98E-3</v>
      </c>
      <c r="X11">
        <v>2.0300000000000001E-3</v>
      </c>
      <c r="Y11">
        <v>2.4499999999999999E-3</v>
      </c>
      <c r="Z11">
        <v>2.4499999999999999E-3</v>
      </c>
      <c r="AA11">
        <v>1.98E-3</v>
      </c>
      <c r="AB11">
        <v>1.98E-3</v>
      </c>
      <c r="AC11">
        <v>1.98E-3</v>
      </c>
      <c r="AD11">
        <v>0.45966160392045852</v>
      </c>
      <c r="AE11">
        <v>6.3533084751664228</v>
      </c>
      <c r="AF11">
        <v>223.09289999999999</v>
      </c>
      <c r="AG11">
        <v>0.04</v>
      </c>
      <c r="AH11">
        <v>1247</v>
      </c>
      <c r="AI11">
        <v>3885</v>
      </c>
      <c r="AJ11">
        <v>4394</v>
      </c>
      <c r="AK11">
        <v>4682</v>
      </c>
    </row>
    <row r="12" spans="1:40">
      <c r="B12">
        <v>36</v>
      </c>
      <c r="C12">
        <v>32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12</v>
      </c>
      <c r="L12">
        <v>12</v>
      </c>
      <c r="M12">
        <v>12</v>
      </c>
      <c r="N12">
        <v>150</v>
      </c>
      <c r="O12">
        <v>0</v>
      </c>
      <c r="P12">
        <v>80</v>
      </c>
      <c r="Q12">
        <v>11</v>
      </c>
      <c r="R12">
        <v>4.5199999999999997E-3</v>
      </c>
      <c r="S12">
        <v>3.7399999999999998E-3</v>
      </c>
      <c r="T12">
        <v>7.77E-3</v>
      </c>
      <c r="U12">
        <v>2.97E-3</v>
      </c>
      <c r="V12">
        <v>2.0100000000000001E-3</v>
      </c>
      <c r="W12">
        <v>2.5000000000000001E-3</v>
      </c>
      <c r="X12">
        <v>2.6199999999999999E-3</v>
      </c>
      <c r="Y12">
        <v>6.2300000000000003E-3</v>
      </c>
      <c r="Z12">
        <v>6.2300000000000003E-3</v>
      </c>
      <c r="AA12">
        <v>2.0100000000000001E-3</v>
      </c>
      <c r="AB12">
        <v>2.0100000000000001E-3</v>
      </c>
      <c r="AC12">
        <v>2.0100000000000001E-3</v>
      </c>
      <c r="AD12">
        <v>0.44972766884531601</v>
      </c>
      <c r="AE12">
        <v>4.6949789655642844</v>
      </c>
      <c r="AF12">
        <v>185.47200000000001</v>
      </c>
      <c r="AG12">
        <v>0.04</v>
      </c>
      <c r="AH12">
        <v>2191</v>
      </c>
      <c r="AI12">
        <v>6813</v>
      </c>
      <c r="AJ12">
        <v>7141</v>
      </c>
      <c r="AK12">
        <v>7483</v>
      </c>
    </row>
    <row r="13" spans="1:40">
      <c r="B13">
        <v>36</v>
      </c>
      <c r="C13">
        <v>32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13</v>
      </c>
      <c r="L13">
        <v>13</v>
      </c>
      <c r="M13">
        <v>13</v>
      </c>
      <c r="N13">
        <v>150</v>
      </c>
      <c r="O13">
        <v>0</v>
      </c>
      <c r="P13">
        <v>80</v>
      </c>
      <c r="Q13">
        <v>11</v>
      </c>
      <c r="R13">
        <v>3.9500000000000004E-3</v>
      </c>
      <c r="S13">
        <v>3.2699999999999999E-3</v>
      </c>
      <c r="T13">
        <v>6.77E-3</v>
      </c>
      <c r="U13">
        <v>2.6099999999999999E-3</v>
      </c>
      <c r="V13">
        <v>1.99E-3</v>
      </c>
      <c r="W13">
        <v>2.1900000000000001E-3</v>
      </c>
      <c r="X13">
        <v>2.3E-3</v>
      </c>
      <c r="Y13">
        <v>5.4400000000000004E-3</v>
      </c>
      <c r="Z13">
        <v>5.4400000000000004E-3</v>
      </c>
      <c r="AA13">
        <v>1.99E-3</v>
      </c>
      <c r="AB13">
        <v>1.99E-3</v>
      </c>
      <c r="AC13">
        <v>1.99E-3</v>
      </c>
      <c r="AD13">
        <v>0.44889053254437872</v>
      </c>
      <c r="AE13">
        <v>5.0948972252292988</v>
      </c>
      <c r="AF13">
        <v>199.87200000000001</v>
      </c>
      <c r="AG13">
        <v>0.04</v>
      </c>
      <c r="AH13">
        <v>1841</v>
      </c>
      <c r="AI13">
        <v>5831</v>
      </c>
      <c r="AJ13">
        <v>6136</v>
      </c>
      <c r="AK13">
        <v>6456</v>
      </c>
    </row>
    <row r="14" spans="1:40">
      <c r="B14">
        <v>36</v>
      </c>
      <c r="C14">
        <v>32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14</v>
      </c>
      <c r="L14">
        <v>14</v>
      </c>
      <c r="M14">
        <v>14</v>
      </c>
      <c r="N14">
        <v>150</v>
      </c>
      <c r="O14">
        <v>0</v>
      </c>
      <c r="P14">
        <v>80</v>
      </c>
      <c r="Q14">
        <v>11</v>
      </c>
      <c r="R14">
        <v>3.49E-3</v>
      </c>
      <c r="S14">
        <v>2.8999999999999998E-3</v>
      </c>
      <c r="T14">
        <v>5.9800000000000001E-3</v>
      </c>
      <c r="U14">
        <v>2.31E-3</v>
      </c>
      <c r="V14">
        <v>1.98E-3</v>
      </c>
      <c r="W14">
        <v>1.98E-3</v>
      </c>
      <c r="X14">
        <v>2.0300000000000001E-3</v>
      </c>
      <c r="Y14">
        <v>4.8199999999999996E-3</v>
      </c>
      <c r="Z14">
        <v>4.8199999999999996E-3</v>
      </c>
      <c r="AA14">
        <v>1.98E-3</v>
      </c>
      <c r="AB14">
        <v>1.98E-3</v>
      </c>
      <c r="AC14">
        <v>1.98E-3</v>
      </c>
      <c r="AD14">
        <v>0.45266249356885607</v>
      </c>
      <c r="AE14">
        <v>5.5223350573611558</v>
      </c>
      <c r="AF14">
        <v>214.27199999999999</v>
      </c>
      <c r="AG14">
        <v>0.04</v>
      </c>
      <c r="AH14">
        <v>1553</v>
      </c>
      <c r="AI14">
        <v>5003</v>
      </c>
      <c r="AJ14">
        <v>5287</v>
      </c>
      <c r="AK14">
        <v>5587</v>
      </c>
    </row>
    <row r="15" spans="1:40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14</v>
      </c>
      <c r="M15">
        <v>14</v>
      </c>
      <c r="N15">
        <v>150</v>
      </c>
      <c r="O15">
        <v>0</v>
      </c>
      <c r="P15">
        <v>80</v>
      </c>
      <c r="Q15">
        <v>11</v>
      </c>
      <c r="R15">
        <v>3.49E-3</v>
      </c>
      <c r="S15">
        <v>2.8999999999999998E-3</v>
      </c>
      <c r="T15">
        <v>5.9800000000000001E-3</v>
      </c>
      <c r="U15">
        <v>2.31E-3</v>
      </c>
      <c r="V15">
        <v>1.98E-3</v>
      </c>
      <c r="W15">
        <v>1.98E-3</v>
      </c>
      <c r="X15">
        <v>2.0300000000000001E-3</v>
      </c>
      <c r="Y15">
        <v>4.8199999999999996E-3</v>
      </c>
      <c r="Z15">
        <v>4.8199999999999996E-3</v>
      </c>
      <c r="AA15">
        <v>1.98E-3</v>
      </c>
      <c r="AB15">
        <v>1.98E-3</v>
      </c>
      <c r="AC15">
        <v>1.98E-3</v>
      </c>
      <c r="AD15">
        <v>0.45266249356885607</v>
      </c>
      <c r="AE15">
        <v>5.5223350573611558</v>
      </c>
      <c r="AF15">
        <v>214.27199999999999</v>
      </c>
      <c r="AG15">
        <v>0.04</v>
      </c>
      <c r="AH15">
        <v>1553</v>
      </c>
      <c r="AI15">
        <v>5003</v>
      </c>
      <c r="AJ15">
        <v>5287</v>
      </c>
      <c r="AK15">
        <v>5587</v>
      </c>
    </row>
    <row r="16" spans="1:40">
      <c r="B16">
        <v>36</v>
      </c>
      <c r="C16">
        <v>32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15</v>
      </c>
      <c r="L16">
        <v>15</v>
      </c>
      <c r="M16">
        <v>15</v>
      </c>
      <c r="N16">
        <v>150</v>
      </c>
      <c r="O16">
        <v>0</v>
      </c>
      <c r="P16">
        <v>80</v>
      </c>
      <c r="Q16">
        <v>11</v>
      </c>
      <c r="R16">
        <v>3.13E-3</v>
      </c>
      <c r="S16">
        <v>2.5999999999999999E-3</v>
      </c>
      <c r="T16">
        <v>5.3499999999999997E-3</v>
      </c>
      <c r="U16">
        <v>2.0699999999999998E-3</v>
      </c>
      <c r="V16">
        <v>1.9599999999999999E-3</v>
      </c>
      <c r="W16">
        <v>1.9599999999999999E-3</v>
      </c>
      <c r="X16">
        <v>1.9599999999999999E-3</v>
      </c>
      <c r="Y16">
        <v>4.3099999999999996E-3</v>
      </c>
      <c r="Z16">
        <v>4.3099999999999996E-3</v>
      </c>
      <c r="AA16">
        <v>1.9599999999999999E-3</v>
      </c>
      <c r="AB16">
        <v>1.9599999999999999E-3</v>
      </c>
      <c r="AC16">
        <v>1.9599999999999999E-3</v>
      </c>
      <c r="AD16">
        <v>0.467678431372549</v>
      </c>
      <c r="AE16">
        <v>6.0260151566106446</v>
      </c>
      <c r="AF16">
        <v>228.672</v>
      </c>
      <c r="AG16">
        <v>0.04</v>
      </c>
      <c r="AH16">
        <v>1301</v>
      </c>
      <c r="AI16">
        <v>4243</v>
      </c>
      <c r="AJ16">
        <v>4528</v>
      </c>
      <c r="AK16">
        <v>4809</v>
      </c>
    </row>
    <row r="17" spans="2:37">
      <c r="B17">
        <v>36</v>
      </c>
      <c r="C17">
        <v>32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16</v>
      </c>
      <c r="L17">
        <v>16</v>
      </c>
      <c r="M17">
        <v>16</v>
      </c>
      <c r="N17">
        <v>150</v>
      </c>
      <c r="O17">
        <v>0</v>
      </c>
      <c r="P17">
        <v>80</v>
      </c>
      <c r="Q17">
        <v>11</v>
      </c>
      <c r="R17">
        <v>2.8300000000000001E-3</v>
      </c>
      <c r="S17">
        <v>2.3500000000000001E-3</v>
      </c>
      <c r="T17">
        <v>4.8300000000000001E-3</v>
      </c>
      <c r="U17">
        <v>1.9499999999999999E-3</v>
      </c>
      <c r="V17">
        <v>1.9499999999999999E-3</v>
      </c>
      <c r="W17">
        <v>1.9499999999999999E-3</v>
      </c>
      <c r="X17">
        <v>1.9499999999999999E-3</v>
      </c>
      <c r="Y17">
        <v>3.8899999999999998E-3</v>
      </c>
      <c r="Z17">
        <v>3.8899999999999998E-3</v>
      </c>
      <c r="AA17">
        <v>1.9499999999999999E-3</v>
      </c>
      <c r="AB17">
        <v>1.9499999999999999E-3</v>
      </c>
      <c r="AC17">
        <v>1.9499999999999999E-3</v>
      </c>
      <c r="AD17">
        <v>0.51160026999080888</v>
      </c>
      <c r="AE17">
        <v>6.7344796480761424</v>
      </c>
      <c r="AF17">
        <v>243.072</v>
      </c>
      <c r="AG17">
        <v>0.04</v>
      </c>
      <c r="AH17">
        <v>1060</v>
      </c>
      <c r="AI17">
        <v>3059</v>
      </c>
      <c r="AJ17">
        <v>3786</v>
      </c>
      <c r="AK17">
        <v>4049</v>
      </c>
    </row>
    <row r="18" spans="2:37">
      <c r="B18">
        <v>36</v>
      </c>
      <c r="C18">
        <v>32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17</v>
      </c>
      <c r="L18">
        <v>17</v>
      </c>
      <c r="M18">
        <v>17</v>
      </c>
      <c r="N18">
        <v>150</v>
      </c>
      <c r="O18">
        <v>0</v>
      </c>
      <c r="P18">
        <v>80</v>
      </c>
      <c r="Q18">
        <v>11</v>
      </c>
      <c r="R18">
        <v>2.5799999999999998E-3</v>
      </c>
      <c r="S18">
        <v>2.15E-3</v>
      </c>
      <c r="T18">
        <v>4.3899999999999998E-3</v>
      </c>
      <c r="U18">
        <v>1.9400000000000001E-3</v>
      </c>
      <c r="V18">
        <v>1.9400000000000001E-3</v>
      </c>
      <c r="W18">
        <v>1.9400000000000001E-3</v>
      </c>
      <c r="X18">
        <v>1.9400000000000001E-3</v>
      </c>
      <c r="Y18">
        <v>3.5400000000000002E-3</v>
      </c>
      <c r="Z18">
        <v>3.5400000000000002E-3</v>
      </c>
      <c r="AA18">
        <v>1.9400000000000001E-3</v>
      </c>
      <c r="AB18">
        <v>1.9400000000000001E-3</v>
      </c>
      <c r="AC18">
        <v>1.9400000000000001E-3</v>
      </c>
      <c r="AD18">
        <v>0.63246907963266719</v>
      </c>
      <c r="AE18">
        <v>7.9680891319036613</v>
      </c>
      <c r="AF18">
        <v>257.47199999999998</v>
      </c>
      <c r="AG18">
        <v>0.04</v>
      </c>
      <c r="AH18">
        <v>795</v>
      </c>
      <c r="AI18">
        <v>1327</v>
      </c>
      <c r="AJ18">
        <v>2471</v>
      </c>
      <c r="AK18">
        <v>3181</v>
      </c>
    </row>
  </sheetData>
  <autoFilter ref="A1:AN18" xr:uid="{00000000-0009-0000-0000-00000D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zoomScale="85" zoomScaleNormal="85" workbookViewId="0">
      <selection activeCell="O30" sqref="O30"/>
    </sheetView>
  </sheetViews>
  <sheetFormatPr defaultRowHeight="15"/>
  <cols>
    <col min="1" max="1" width="13.140625" style="58" customWidth="1"/>
    <col min="2" max="9" width="9.140625" style="58" customWidth="1"/>
    <col min="10" max="10" width="12.140625" style="58" bestFit="1" customWidth="1"/>
    <col min="11" max="11" width="10.140625" style="58" bestFit="1" customWidth="1"/>
    <col min="12" max="12" width="12.7109375" style="58" bestFit="1" customWidth="1"/>
    <col min="13" max="18" width="9.140625" style="58" customWidth="1"/>
    <col min="19" max="16384" width="9.140625" style="58"/>
  </cols>
  <sheetData>
    <row r="1" spans="1:15">
      <c r="A1" s="51" t="s">
        <v>121</v>
      </c>
      <c r="I1" t="s">
        <v>0</v>
      </c>
    </row>
    <row r="3" spans="1:15" ht="18" customHeight="1">
      <c r="A3" s="3" t="s">
        <v>122</v>
      </c>
      <c r="B3" s="60">
        <v>5.7833814812416966</v>
      </c>
      <c r="C3" t="s">
        <v>116</v>
      </c>
      <c r="I3" t="s">
        <v>13</v>
      </c>
    </row>
    <row r="4" spans="1:15">
      <c r="A4" s="3" t="s">
        <v>118</v>
      </c>
      <c r="B4" s="59">
        <v>220000</v>
      </c>
      <c r="C4" t="s">
        <v>119</v>
      </c>
    </row>
    <row r="5" spans="1:15">
      <c r="A5" s="10" t="s">
        <v>120</v>
      </c>
      <c r="B5" s="59">
        <f>Slab_Properties!B128</f>
        <v>0.04</v>
      </c>
    </row>
    <row r="6" spans="1:15">
      <c r="A6" s="10"/>
    </row>
    <row r="7" spans="1:15">
      <c r="A7" s="51" t="s">
        <v>123</v>
      </c>
      <c r="H7" s="55" t="s">
        <v>124</v>
      </c>
      <c r="I7" s="55" t="s">
        <v>125</v>
      </c>
      <c r="L7" s="55" t="s">
        <v>126</v>
      </c>
    </row>
    <row r="8" spans="1:15" ht="18" customHeight="1">
      <c r="A8" s="55" t="s">
        <v>127</v>
      </c>
      <c r="B8" s="55" t="s">
        <v>128</v>
      </c>
      <c r="C8" s="55" t="s">
        <v>129</v>
      </c>
      <c r="D8" s="55" t="s">
        <v>130</v>
      </c>
      <c r="E8" s="55" t="s">
        <v>131</v>
      </c>
      <c r="F8" s="55" t="s">
        <v>132</v>
      </c>
      <c r="G8" s="56" t="s">
        <v>133</v>
      </c>
      <c r="H8" s="55" t="s">
        <v>134</v>
      </c>
      <c r="I8" s="55" t="s">
        <v>135</v>
      </c>
      <c r="J8" s="55" t="s">
        <v>136</v>
      </c>
      <c r="K8" s="55" t="s">
        <v>137</v>
      </c>
      <c r="L8" s="55" t="s">
        <v>138</v>
      </c>
    </row>
    <row r="9" spans="1:15">
      <c r="A9" s="55"/>
      <c r="B9" s="55" t="s">
        <v>116</v>
      </c>
      <c r="C9" s="55" t="s">
        <v>116</v>
      </c>
      <c r="D9" s="55" t="s">
        <v>116</v>
      </c>
      <c r="E9" s="55" t="s">
        <v>116</v>
      </c>
      <c r="F9" s="55" t="s">
        <v>116</v>
      </c>
      <c r="G9" s="56"/>
      <c r="H9" s="55" t="s">
        <v>139</v>
      </c>
      <c r="I9" s="55" t="s">
        <v>139</v>
      </c>
      <c r="J9" s="55" t="s">
        <v>139</v>
      </c>
      <c r="K9" s="55" t="s">
        <v>139</v>
      </c>
      <c r="L9" s="55" t="s">
        <v>139</v>
      </c>
      <c r="M9" s="55" t="s">
        <v>140</v>
      </c>
    </row>
    <row r="10" spans="1:15">
      <c r="A10" s="55" t="s">
        <v>141</v>
      </c>
      <c r="B10" s="9">
        <f>$B$3</f>
        <v>5.7833814812416966</v>
      </c>
      <c r="C10" s="55">
        <v>1.25</v>
      </c>
      <c r="D10" s="55" t="s">
        <v>142</v>
      </c>
      <c r="E10" s="55" t="s">
        <v>142</v>
      </c>
      <c r="F10" s="55" t="s">
        <v>142</v>
      </c>
      <c r="G10" s="55" t="s">
        <v>142</v>
      </c>
      <c r="H10" s="7" t="s">
        <v>142</v>
      </c>
      <c r="I10" s="7">
        <f>250000000/($B$4*$B$5)*($C10^2.43/$B10^1.8)*(1-EXP(-2*PI()*$B$5*$B10/$C10))</f>
        <v>1426.3572455049803</v>
      </c>
      <c r="J10" s="7" t="s">
        <v>142</v>
      </c>
      <c r="K10" s="7">
        <f>250000000/($B$4*$B$5)*($C10^2.43/$B10^1.8)*(1-EXP(-2*PI()*$B$5*$B10/$C10))</f>
        <v>1426.3572455049803</v>
      </c>
      <c r="L10" s="7" t="s">
        <v>142</v>
      </c>
      <c r="M10" s="61">
        <f>I10</f>
        <v>1426.3572455049803</v>
      </c>
      <c r="N10" t="s">
        <v>139</v>
      </c>
    </row>
    <row r="11" spans="1:15">
      <c r="A11" s="55" t="s">
        <v>143</v>
      </c>
      <c r="B11" s="9">
        <f>$B$3</f>
        <v>5.7833814812416966</v>
      </c>
      <c r="C11" s="55">
        <v>1.6</v>
      </c>
      <c r="D11" s="55">
        <v>6.8</v>
      </c>
      <c r="E11" s="55">
        <v>6</v>
      </c>
      <c r="F11" s="55">
        <v>8</v>
      </c>
      <c r="G11" s="55">
        <v>0.1</v>
      </c>
      <c r="H11" s="7">
        <f>175000000/($B$4*$B$5*SQRT($B11))*(EXP(-$G11*$B11))</f>
        <v>4637.6224543089229</v>
      </c>
      <c r="I11" s="7">
        <f>250000000/($B$4*$B$5)*($C11^2.43/$B11^1.8)*(1-EXP(-2*PI()*$B$5*$B11/$C11))</f>
        <v>2256.3590356200252</v>
      </c>
      <c r="J11" s="7">
        <f>175000000/($B$4*$B$5*SQRT($E11))*(EXP(-$G11*$E11))</f>
        <v>4455.5678566887336</v>
      </c>
      <c r="K11" s="7">
        <f>250000000/($B$4*$B$5)*($C11^2.43/$F11^1.8)*(1-EXP(-2*PI()*$B$5*$F11/$C11))</f>
        <v>1508.1691750125246</v>
      </c>
      <c r="L11" s="7" t="str">
        <f>IF(AND($B11&gt;$E11,$B11&lt;$F11),$J11 + ($B11-$E11) * ($K11-$J11)/($F11-$E11), "N/A")</f>
        <v>N/A</v>
      </c>
      <c r="M11" s="61">
        <f>IF($B11&gt;=F11,I11, IF($B11&lt;=E11,H11,L11))</f>
        <v>4637.6224543089229</v>
      </c>
      <c r="N11" t="s">
        <v>139</v>
      </c>
      <c r="O11" t="s">
        <v>144</v>
      </c>
    </row>
    <row r="12" spans="1:15">
      <c r="A12" s="55" t="s">
        <v>145</v>
      </c>
      <c r="B12" s="9">
        <f>$B$3</f>
        <v>5.7833814812416966</v>
      </c>
      <c r="C12" s="55">
        <v>1.85</v>
      </c>
      <c r="D12" s="55">
        <v>8</v>
      </c>
      <c r="E12" s="55">
        <v>7</v>
      </c>
      <c r="F12" s="55">
        <v>9</v>
      </c>
      <c r="G12" s="55">
        <v>0.09</v>
      </c>
      <c r="H12" s="7">
        <f>175000000/($B$4*$B$5*SQRT($B12))*(EXP(-$G12*$B12))</f>
        <v>4913.74140038113</v>
      </c>
      <c r="I12" s="7">
        <f>250000000/($B$4*$B$5)*($C12^2.43/$B12^1.8)*(1-EXP(-2*PI()*$B$5*$B12/$C12))</f>
        <v>2927.5948617847489</v>
      </c>
      <c r="J12" s="7">
        <f>175000000/($B$4*$B$5*SQRT($E12))*(EXP(-$G12*$E12))</f>
        <v>4003.1404993643459</v>
      </c>
      <c r="K12" s="7">
        <f>250000000/($B$4*$B$5)*($C12^2.43/$F12^1.8)*(1-EXP(-2*PI()*$B$5*$F12/$C12))</f>
        <v>1712.3043475719778</v>
      </c>
      <c r="L12" s="7" t="str">
        <f>IF(AND($B12&gt;$E12,$B12&lt;$F12),$J12 + ($B12-$E12) * ($K12-$J12)/($F12-$E12), "N/A")</f>
        <v>N/A</v>
      </c>
      <c r="M12" s="61">
        <f>IF($B12&gt;=F12,I12, IF($B12&lt;=E12,H12,L12))</f>
        <v>4913.74140038113</v>
      </c>
      <c r="N12" t="s">
        <v>139</v>
      </c>
    </row>
    <row r="13" spans="1:15">
      <c r="A13" s="55" t="s">
        <v>146</v>
      </c>
      <c r="B13" s="9">
        <f>$B$3</f>
        <v>5.7833814812416966</v>
      </c>
      <c r="C13" s="55">
        <v>2.1</v>
      </c>
      <c r="D13" s="55">
        <v>8.8000000000000007</v>
      </c>
      <c r="E13" s="55">
        <v>8</v>
      </c>
      <c r="F13" s="55">
        <v>10</v>
      </c>
      <c r="G13" s="55">
        <v>0.08</v>
      </c>
      <c r="H13" s="7">
        <f>175000000/($B$4*$B$5*SQRT($B13))*(EXP(-$G13*$B13))</f>
        <v>5206.3001651602681</v>
      </c>
      <c r="I13" s="7">
        <f>250000000/($B$4*$B$5)*($C13^2.43/$B13^1.8)*(1-EXP(-2*PI()*$B$5*$B13/$C13))</f>
        <v>3656.4608338062094</v>
      </c>
      <c r="J13" s="7">
        <f>175000000/($B$4*$B$5*SQRT($E13))*(EXP(-$G13*$E13))</f>
        <v>3707.3357115964845</v>
      </c>
      <c r="K13" s="7">
        <f>250000000/($B$4*$B$5)*($C13^2.43/$F13^1.8)*(1-EXP(-2*PI()*$B$5*$F13/$C13))</f>
        <v>1906.363960177282</v>
      </c>
      <c r="L13" s="7" t="str">
        <f>IF(AND($B13&gt;$E13,$B13&lt;$F13),$J13 + ($B13-$E13) * ($K13-$J13)/($F13-$E13), "N/A")</f>
        <v>N/A</v>
      </c>
      <c r="M13" s="61">
        <f>IF($B13&gt;=F13,I13, IF($B13&lt;=E13,H13,L13))</f>
        <v>5206.3001651602681</v>
      </c>
      <c r="N13" t="s">
        <v>139</v>
      </c>
    </row>
    <row r="14" spans="1:15">
      <c r="M14" s="5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5" sqref="H25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7"/>
  <sheetViews>
    <sheetView zoomScale="70" zoomScaleNormal="70" workbookViewId="0">
      <selection activeCell="F3" sqref="F3"/>
    </sheetView>
  </sheetViews>
  <sheetFormatPr defaultRowHeight="15"/>
  <cols>
    <col min="1" max="1" width="7.5703125" style="58" bestFit="1" customWidth="1"/>
    <col min="2" max="53" width="9.140625" style="58" customWidth="1"/>
    <col min="54" max="16384" width="9.140625" style="58"/>
  </cols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4.6100000000000004E-3</v>
      </c>
      <c r="Q3">
        <v>3.81E-3</v>
      </c>
      <c r="R3">
        <v>7.9299999999999995E-3</v>
      </c>
      <c r="S3">
        <v>3.0300000000000001E-3</v>
      </c>
      <c r="T3">
        <v>2.0100000000000001E-3</v>
      </c>
      <c r="U3">
        <v>2.5500000000000002E-3</v>
      </c>
      <c r="V3">
        <v>2.6800000000000001E-3</v>
      </c>
      <c r="W3">
        <v>6.3800000000000003E-3</v>
      </c>
      <c r="X3">
        <v>6.3800000000000003E-3</v>
      </c>
      <c r="Y3">
        <v>2.0100000000000001E-3</v>
      </c>
      <c r="Z3">
        <v>2.0100000000000001E-3</v>
      </c>
      <c r="AA3">
        <v>2.0100000000000001E-3</v>
      </c>
    </row>
    <row r="4" spans="1:35">
      <c r="B4">
        <v>36</v>
      </c>
      <c r="C4">
        <v>32</v>
      </c>
      <c r="D4" t="s">
        <v>5</v>
      </c>
      <c r="E4" t="s">
        <v>9</v>
      </c>
      <c r="F4">
        <v>26</v>
      </c>
      <c r="G4">
        <v>26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4.5599999999999998E-3</v>
      </c>
      <c r="Q4">
        <v>3.7699999999999999E-3</v>
      </c>
      <c r="R4">
        <v>7.8499999999999993E-3</v>
      </c>
      <c r="S4">
        <v>3.0000000000000001E-3</v>
      </c>
      <c r="T4">
        <v>2.0100000000000001E-3</v>
      </c>
      <c r="U4">
        <v>2.5200000000000001E-3</v>
      </c>
      <c r="V4">
        <v>2.65E-3</v>
      </c>
      <c r="W4">
        <v>6.3E-3</v>
      </c>
      <c r="X4">
        <v>6.3E-3</v>
      </c>
      <c r="Y4">
        <v>2.0100000000000001E-3</v>
      </c>
      <c r="Z4">
        <v>2.0100000000000001E-3</v>
      </c>
      <c r="AA4">
        <v>2.0100000000000001E-3</v>
      </c>
    </row>
    <row r="5" spans="1:35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4.5199999999999997E-3</v>
      </c>
      <c r="Q5">
        <v>3.7399999999999998E-3</v>
      </c>
      <c r="R5">
        <v>7.77E-3</v>
      </c>
      <c r="S5">
        <v>2.97E-3</v>
      </c>
      <c r="T5">
        <v>2.0100000000000001E-3</v>
      </c>
      <c r="U5">
        <v>2.5000000000000001E-3</v>
      </c>
      <c r="V5">
        <v>2.6199999999999999E-3</v>
      </c>
      <c r="W5">
        <v>6.2300000000000003E-3</v>
      </c>
      <c r="X5">
        <v>6.2300000000000003E-3</v>
      </c>
      <c r="Y5">
        <v>2.0100000000000001E-3</v>
      </c>
      <c r="Z5">
        <v>2.0100000000000001E-3</v>
      </c>
      <c r="AA5">
        <v>2.0100000000000001E-3</v>
      </c>
    </row>
    <row r="6" spans="1:35">
      <c r="B6">
        <v>36</v>
      </c>
      <c r="C6">
        <v>32</v>
      </c>
      <c r="D6" t="s">
        <v>5</v>
      </c>
      <c r="E6" t="s">
        <v>9</v>
      </c>
      <c r="F6">
        <v>30</v>
      </c>
      <c r="G6">
        <v>30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4.47E-3</v>
      </c>
      <c r="Q6">
        <v>3.7000000000000002E-3</v>
      </c>
      <c r="R6">
        <v>7.6899999999999998E-3</v>
      </c>
      <c r="S6">
        <v>2.9499999999999999E-3</v>
      </c>
      <c r="T6">
        <v>2.0100000000000001E-3</v>
      </c>
      <c r="U6">
        <v>2.47E-3</v>
      </c>
      <c r="V6">
        <v>2.5899999999999999E-3</v>
      </c>
      <c r="W6">
        <v>6.1500000000000001E-3</v>
      </c>
      <c r="X6">
        <v>6.1500000000000001E-3</v>
      </c>
      <c r="Y6">
        <v>2.0100000000000001E-3</v>
      </c>
      <c r="Z6">
        <v>2.0100000000000001E-3</v>
      </c>
      <c r="AA6">
        <v>2.0100000000000001E-3</v>
      </c>
    </row>
    <row r="7" spans="1:35">
      <c r="B7">
        <v>36</v>
      </c>
      <c r="C7">
        <v>32</v>
      </c>
      <c r="D7" t="s">
        <v>5</v>
      </c>
      <c r="E7" t="s">
        <v>9</v>
      </c>
      <c r="F7">
        <v>32</v>
      </c>
      <c r="G7">
        <v>32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4.4200000000000003E-3</v>
      </c>
      <c r="Q7">
        <v>3.6600000000000001E-3</v>
      </c>
      <c r="R7">
        <v>7.6099999999999996E-3</v>
      </c>
      <c r="S7">
        <v>2.9199999999999999E-3</v>
      </c>
      <c r="T7">
        <v>2.0100000000000001E-3</v>
      </c>
      <c r="U7">
        <v>2.4499999999999999E-3</v>
      </c>
      <c r="V7">
        <v>2.5600000000000002E-3</v>
      </c>
      <c r="W7">
        <v>6.0800000000000003E-3</v>
      </c>
      <c r="X7">
        <v>6.0800000000000003E-3</v>
      </c>
      <c r="Y7">
        <v>2.0100000000000001E-3</v>
      </c>
      <c r="Z7">
        <v>2.0100000000000001E-3</v>
      </c>
      <c r="AA7">
        <v>2.0100000000000001E-3</v>
      </c>
    </row>
    <row r="8" spans="1:35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13</v>
      </c>
      <c r="L8">
        <v>150</v>
      </c>
      <c r="M8">
        <v>0</v>
      </c>
      <c r="N8">
        <v>80</v>
      </c>
      <c r="O8">
        <v>11</v>
      </c>
      <c r="P8">
        <v>4.0200000000000001E-3</v>
      </c>
      <c r="Q8">
        <v>3.3300000000000001E-3</v>
      </c>
      <c r="R8">
        <v>6.9100000000000003E-3</v>
      </c>
      <c r="S8">
        <v>2.66E-3</v>
      </c>
      <c r="T8">
        <v>1.99E-3</v>
      </c>
      <c r="U8">
        <v>2.2300000000000002E-3</v>
      </c>
      <c r="V8">
        <v>2.3400000000000001E-3</v>
      </c>
      <c r="W8">
        <v>5.5700000000000003E-3</v>
      </c>
      <c r="X8">
        <v>5.5700000000000003E-3</v>
      </c>
      <c r="Y8">
        <v>1.99E-3</v>
      </c>
      <c r="Z8">
        <v>1.99E-3</v>
      </c>
      <c r="AA8">
        <v>1.99E-3</v>
      </c>
    </row>
    <row r="9" spans="1:35">
      <c r="B9">
        <v>36</v>
      </c>
      <c r="C9">
        <v>32</v>
      </c>
      <c r="D9" t="s">
        <v>5</v>
      </c>
      <c r="E9" t="s">
        <v>9</v>
      </c>
      <c r="F9">
        <v>26</v>
      </c>
      <c r="G9">
        <v>26</v>
      </c>
      <c r="H9">
        <v>0.2</v>
      </c>
      <c r="I9">
        <v>5000</v>
      </c>
      <c r="J9">
        <v>60000</v>
      </c>
      <c r="K9">
        <v>13</v>
      </c>
      <c r="L9">
        <v>150</v>
      </c>
      <c r="M9">
        <v>0</v>
      </c>
      <c r="N9">
        <v>80</v>
      </c>
      <c r="O9">
        <v>11</v>
      </c>
      <c r="P9">
        <v>3.98E-3</v>
      </c>
      <c r="Q9">
        <v>3.3E-3</v>
      </c>
      <c r="R9">
        <v>6.8399999999999997E-3</v>
      </c>
      <c r="S9">
        <v>2.63E-3</v>
      </c>
      <c r="T9">
        <v>1.99E-3</v>
      </c>
      <c r="U9">
        <v>2.2100000000000002E-3</v>
      </c>
      <c r="V9">
        <v>2.32E-3</v>
      </c>
      <c r="W9">
        <v>5.5100000000000001E-3</v>
      </c>
      <c r="X9">
        <v>5.5100000000000001E-3</v>
      </c>
      <c r="Y9">
        <v>1.99E-3</v>
      </c>
      <c r="Z9">
        <v>1.99E-3</v>
      </c>
      <c r="AA9">
        <v>1.99E-3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13</v>
      </c>
      <c r="L10">
        <v>150</v>
      </c>
      <c r="M10">
        <v>0</v>
      </c>
      <c r="N10">
        <v>80</v>
      </c>
      <c r="O10">
        <v>11</v>
      </c>
      <c r="P10">
        <v>3.9500000000000004E-3</v>
      </c>
      <c r="Q10">
        <v>3.2699999999999999E-3</v>
      </c>
      <c r="R10">
        <v>6.77E-3</v>
      </c>
      <c r="S10">
        <v>2.6099999999999999E-3</v>
      </c>
      <c r="T10">
        <v>1.99E-3</v>
      </c>
      <c r="U10">
        <v>2.1900000000000001E-3</v>
      </c>
      <c r="V10">
        <v>2.3E-3</v>
      </c>
      <c r="W10">
        <v>5.4400000000000004E-3</v>
      </c>
      <c r="X10">
        <v>5.4400000000000004E-3</v>
      </c>
      <c r="Y10">
        <v>1.99E-3</v>
      </c>
      <c r="Z10">
        <v>1.99E-3</v>
      </c>
      <c r="AA10">
        <v>1.99E-3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30</v>
      </c>
      <c r="G11">
        <v>30</v>
      </c>
      <c r="H11">
        <v>0.2</v>
      </c>
      <c r="I11">
        <v>5000</v>
      </c>
      <c r="J11">
        <v>60000</v>
      </c>
      <c r="K11">
        <v>13</v>
      </c>
      <c r="L11">
        <v>150</v>
      </c>
      <c r="M11">
        <v>0</v>
      </c>
      <c r="N11">
        <v>80</v>
      </c>
      <c r="O11">
        <v>11</v>
      </c>
      <c r="P11">
        <v>3.8999999999999998E-3</v>
      </c>
      <c r="Q11">
        <v>3.2399999999999998E-3</v>
      </c>
      <c r="R11">
        <v>6.7000000000000002E-3</v>
      </c>
      <c r="S11">
        <v>2.5799999999999998E-3</v>
      </c>
      <c r="T11">
        <v>1.99E-3</v>
      </c>
      <c r="U11">
        <v>2.1700000000000001E-3</v>
      </c>
      <c r="V11">
        <v>2.2699999999999999E-3</v>
      </c>
      <c r="W11">
        <v>5.3800000000000002E-3</v>
      </c>
      <c r="X11">
        <v>5.3800000000000002E-3</v>
      </c>
      <c r="Y11">
        <v>1.99E-3</v>
      </c>
      <c r="Z11">
        <v>1.99E-3</v>
      </c>
      <c r="AA11">
        <v>1.99E-3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32</v>
      </c>
      <c r="G12">
        <v>32</v>
      </c>
      <c r="H12">
        <v>0.2</v>
      </c>
      <c r="I12">
        <v>5000</v>
      </c>
      <c r="J12">
        <v>60000</v>
      </c>
      <c r="K12">
        <v>13</v>
      </c>
      <c r="L12">
        <v>150</v>
      </c>
      <c r="M12">
        <v>0</v>
      </c>
      <c r="N12">
        <v>80</v>
      </c>
      <c r="O12">
        <v>11</v>
      </c>
      <c r="P12">
        <v>3.8600000000000001E-3</v>
      </c>
      <c r="Q12">
        <v>3.2000000000000002E-3</v>
      </c>
      <c r="R12">
        <v>6.6299999999999996E-3</v>
      </c>
      <c r="S12">
        <v>2.5500000000000002E-3</v>
      </c>
      <c r="T12">
        <v>1.99E-3</v>
      </c>
      <c r="U12">
        <v>2.15E-3</v>
      </c>
      <c r="V12">
        <v>2.2399999999999998E-3</v>
      </c>
      <c r="W12">
        <v>5.3099999999999996E-3</v>
      </c>
      <c r="X12">
        <v>5.3099999999999996E-3</v>
      </c>
      <c r="Y12">
        <v>1.99E-3</v>
      </c>
      <c r="Z12">
        <v>1.99E-3</v>
      </c>
      <c r="AA12">
        <v>1.99E-3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24</v>
      </c>
      <c r="G13">
        <v>24</v>
      </c>
      <c r="H13">
        <v>0.2</v>
      </c>
      <c r="I13">
        <v>5000</v>
      </c>
      <c r="J13">
        <v>60000</v>
      </c>
      <c r="K13">
        <v>14</v>
      </c>
      <c r="L13">
        <v>150</v>
      </c>
      <c r="M13">
        <v>0</v>
      </c>
      <c r="N13">
        <v>80</v>
      </c>
      <c r="O13">
        <v>11</v>
      </c>
      <c r="P13">
        <v>3.5599999999999998E-3</v>
      </c>
      <c r="Q13">
        <v>2.96E-3</v>
      </c>
      <c r="R13">
        <v>6.1000000000000004E-3</v>
      </c>
      <c r="S13">
        <v>2.3600000000000001E-3</v>
      </c>
      <c r="T13">
        <v>1.98E-3</v>
      </c>
      <c r="U13">
        <v>1.98E-3</v>
      </c>
      <c r="V13">
        <v>2.0799999999999998E-3</v>
      </c>
      <c r="W13">
        <v>4.9300000000000004E-3</v>
      </c>
      <c r="X13">
        <v>4.9300000000000004E-3</v>
      </c>
      <c r="Y13">
        <v>1.98E-3</v>
      </c>
      <c r="Z13">
        <v>1.98E-3</v>
      </c>
      <c r="AA13">
        <v>1.98E-3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14</v>
      </c>
      <c r="L14">
        <v>150</v>
      </c>
      <c r="M14">
        <v>0</v>
      </c>
      <c r="N14">
        <v>80</v>
      </c>
      <c r="O14">
        <v>11</v>
      </c>
      <c r="P14">
        <v>3.5200000000000001E-3</v>
      </c>
      <c r="Q14">
        <v>2.9299999999999999E-3</v>
      </c>
      <c r="R14">
        <v>6.0400000000000002E-3</v>
      </c>
      <c r="S14">
        <v>2.3400000000000001E-3</v>
      </c>
      <c r="T14">
        <v>1.98E-3</v>
      </c>
      <c r="U14">
        <v>1.98E-3</v>
      </c>
      <c r="V14">
        <v>2.0600000000000002E-3</v>
      </c>
      <c r="W14">
        <v>4.8700000000000002E-3</v>
      </c>
      <c r="X14">
        <v>4.8700000000000002E-3</v>
      </c>
      <c r="Y14">
        <v>1.98E-3</v>
      </c>
      <c r="Z14">
        <v>1.98E-3</v>
      </c>
      <c r="AA14">
        <v>1.98E-3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14</v>
      </c>
      <c r="L15">
        <v>150</v>
      </c>
      <c r="M15">
        <v>0</v>
      </c>
      <c r="N15">
        <v>80</v>
      </c>
      <c r="O15">
        <v>11</v>
      </c>
      <c r="P15">
        <v>3.49E-3</v>
      </c>
      <c r="Q15">
        <v>2.8999999999999998E-3</v>
      </c>
      <c r="R15">
        <v>5.9800000000000001E-3</v>
      </c>
      <c r="S15">
        <v>2.31E-3</v>
      </c>
      <c r="T15">
        <v>1.98E-3</v>
      </c>
      <c r="U15">
        <v>1.98E-3</v>
      </c>
      <c r="V15">
        <v>2.0300000000000001E-3</v>
      </c>
      <c r="W15">
        <v>4.8199999999999996E-3</v>
      </c>
      <c r="X15">
        <v>4.8199999999999996E-3</v>
      </c>
      <c r="Y15">
        <v>1.98E-3</v>
      </c>
      <c r="Z15">
        <v>1.98E-3</v>
      </c>
      <c r="AA15">
        <v>1.98E-3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30</v>
      </c>
      <c r="G16">
        <v>30</v>
      </c>
      <c r="H16">
        <v>0.2</v>
      </c>
      <c r="I16">
        <v>5000</v>
      </c>
      <c r="J16">
        <v>60000</v>
      </c>
      <c r="K16">
        <v>14</v>
      </c>
      <c r="L16">
        <v>150</v>
      </c>
      <c r="M16">
        <v>0</v>
      </c>
      <c r="N16">
        <v>80</v>
      </c>
      <c r="O16">
        <v>11</v>
      </c>
      <c r="P16">
        <v>3.4499999999999999E-3</v>
      </c>
      <c r="Q16">
        <v>2.8700000000000002E-3</v>
      </c>
      <c r="R16">
        <v>5.9199999999999999E-3</v>
      </c>
      <c r="S16">
        <v>2.2899999999999999E-3</v>
      </c>
      <c r="T16">
        <v>1.98E-3</v>
      </c>
      <c r="U16">
        <v>1.98E-3</v>
      </c>
      <c r="V16">
        <v>2.0100000000000001E-3</v>
      </c>
      <c r="W16">
        <v>4.7600000000000003E-3</v>
      </c>
      <c r="X16">
        <v>4.7600000000000003E-3</v>
      </c>
      <c r="Y16">
        <v>1.98E-3</v>
      </c>
      <c r="Z16">
        <v>1.98E-3</v>
      </c>
      <c r="AA16">
        <v>1.98E-3</v>
      </c>
    </row>
    <row r="17" spans="2:27">
      <c r="B17">
        <v>36</v>
      </c>
      <c r="C17">
        <v>32</v>
      </c>
      <c r="D17" t="s">
        <v>5</v>
      </c>
      <c r="E17" t="s">
        <v>9</v>
      </c>
      <c r="F17">
        <v>32</v>
      </c>
      <c r="G17">
        <v>32</v>
      </c>
      <c r="H17">
        <v>0.2</v>
      </c>
      <c r="I17">
        <v>5000</v>
      </c>
      <c r="J17">
        <v>60000</v>
      </c>
      <c r="K17">
        <v>14</v>
      </c>
      <c r="L17">
        <v>150</v>
      </c>
      <c r="M17">
        <v>0</v>
      </c>
      <c r="N17">
        <v>80</v>
      </c>
      <c r="O17">
        <v>11</v>
      </c>
      <c r="P17">
        <v>3.4199999999999999E-3</v>
      </c>
      <c r="Q17">
        <v>2.8400000000000001E-3</v>
      </c>
      <c r="R17">
        <v>5.8500000000000002E-3</v>
      </c>
      <c r="S17">
        <v>2.2699999999999999E-3</v>
      </c>
      <c r="T17">
        <v>1.98E-3</v>
      </c>
      <c r="U17">
        <v>1.98E-3</v>
      </c>
      <c r="V17">
        <v>1.99E-3</v>
      </c>
      <c r="W17">
        <v>4.7099999999999998E-3</v>
      </c>
      <c r="X17">
        <v>4.7099999999999998E-3</v>
      </c>
      <c r="Y17">
        <v>1.98E-3</v>
      </c>
      <c r="Z17">
        <v>1.98E-3</v>
      </c>
      <c r="AA17">
        <v>1.98E-3</v>
      </c>
    </row>
    <row r="18" spans="2:27">
      <c r="B18">
        <v>36</v>
      </c>
      <c r="C18">
        <v>32</v>
      </c>
      <c r="D18" t="s">
        <v>5</v>
      </c>
      <c r="E18" t="s">
        <v>9</v>
      </c>
      <c r="F18">
        <v>24</v>
      </c>
      <c r="G18">
        <v>24</v>
      </c>
      <c r="H18">
        <v>0.2</v>
      </c>
      <c r="I18">
        <v>5000</v>
      </c>
      <c r="J18">
        <v>60000</v>
      </c>
      <c r="K18">
        <v>15</v>
      </c>
      <c r="L18">
        <v>150</v>
      </c>
      <c r="M18">
        <v>0</v>
      </c>
      <c r="N18">
        <v>80</v>
      </c>
      <c r="O18">
        <v>11</v>
      </c>
      <c r="P18">
        <v>3.1900000000000001E-3</v>
      </c>
      <c r="Q18">
        <v>2.65E-3</v>
      </c>
      <c r="R18">
        <v>5.4599999999999996E-3</v>
      </c>
      <c r="S18">
        <v>2.1099999999999999E-3</v>
      </c>
      <c r="T18">
        <v>1.9599999999999999E-3</v>
      </c>
      <c r="U18">
        <v>1.9599999999999999E-3</v>
      </c>
      <c r="V18">
        <v>1.9599999999999999E-3</v>
      </c>
      <c r="W18">
        <v>4.4099999999999999E-3</v>
      </c>
      <c r="X18">
        <v>4.4099999999999999E-3</v>
      </c>
      <c r="Y18">
        <v>1.9599999999999999E-3</v>
      </c>
      <c r="Z18">
        <v>1.9599999999999999E-3</v>
      </c>
      <c r="AA18">
        <v>1.9599999999999999E-3</v>
      </c>
    </row>
    <row r="19" spans="2:27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15</v>
      </c>
      <c r="L19">
        <v>150</v>
      </c>
      <c r="M19">
        <v>0</v>
      </c>
      <c r="N19">
        <v>80</v>
      </c>
      <c r="O19">
        <v>11</v>
      </c>
      <c r="P19">
        <v>3.16E-3</v>
      </c>
      <c r="Q19">
        <v>2.6199999999999999E-3</v>
      </c>
      <c r="R19">
        <v>5.4099999999999999E-3</v>
      </c>
      <c r="S19">
        <v>2.0899999999999998E-3</v>
      </c>
      <c r="T19">
        <v>1.9599999999999999E-3</v>
      </c>
      <c r="U19">
        <v>1.9599999999999999E-3</v>
      </c>
      <c r="V19">
        <v>1.9599999999999999E-3</v>
      </c>
      <c r="W19">
        <v>4.3600000000000002E-3</v>
      </c>
      <c r="X19">
        <v>4.3600000000000002E-3</v>
      </c>
      <c r="Y19">
        <v>1.9599999999999999E-3</v>
      </c>
      <c r="Z19">
        <v>1.9599999999999999E-3</v>
      </c>
      <c r="AA19">
        <v>1.9599999999999999E-3</v>
      </c>
    </row>
    <row r="20" spans="2:27">
      <c r="B20">
        <v>36</v>
      </c>
      <c r="C20">
        <v>32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15</v>
      </c>
      <c r="L20">
        <v>150</v>
      </c>
      <c r="M20">
        <v>0</v>
      </c>
      <c r="N20">
        <v>80</v>
      </c>
      <c r="O20">
        <v>11</v>
      </c>
      <c r="P20">
        <v>3.13E-3</v>
      </c>
      <c r="Q20">
        <v>2.5999999999999999E-3</v>
      </c>
      <c r="R20">
        <v>5.3499999999999997E-3</v>
      </c>
      <c r="S20">
        <v>2.0699999999999998E-3</v>
      </c>
      <c r="T20">
        <v>1.9599999999999999E-3</v>
      </c>
      <c r="U20">
        <v>1.9599999999999999E-3</v>
      </c>
      <c r="V20">
        <v>1.9599999999999999E-3</v>
      </c>
      <c r="W20">
        <v>4.3099999999999996E-3</v>
      </c>
      <c r="X20">
        <v>4.3099999999999996E-3</v>
      </c>
      <c r="Y20">
        <v>1.9599999999999999E-3</v>
      </c>
      <c r="Z20">
        <v>1.9599999999999999E-3</v>
      </c>
      <c r="AA20">
        <v>1.9599999999999999E-3</v>
      </c>
    </row>
    <row r="21" spans="2:27">
      <c r="B21">
        <v>36</v>
      </c>
      <c r="C21">
        <v>32</v>
      </c>
      <c r="D21" t="s">
        <v>5</v>
      </c>
      <c r="E21" t="s">
        <v>9</v>
      </c>
      <c r="F21">
        <v>30</v>
      </c>
      <c r="G21">
        <v>30</v>
      </c>
      <c r="H21">
        <v>0.2</v>
      </c>
      <c r="I21">
        <v>5000</v>
      </c>
      <c r="J21">
        <v>60000</v>
      </c>
      <c r="K21">
        <v>15</v>
      </c>
      <c r="L21">
        <v>150</v>
      </c>
      <c r="M21">
        <v>0</v>
      </c>
      <c r="N21">
        <v>80</v>
      </c>
      <c r="O21">
        <v>11</v>
      </c>
      <c r="P21">
        <v>3.0899999999999999E-3</v>
      </c>
      <c r="Q21">
        <v>2.5799999999999998E-3</v>
      </c>
      <c r="R21">
        <v>5.3E-3</v>
      </c>
      <c r="S21">
        <v>2.0500000000000002E-3</v>
      </c>
      <c r="T21">
        <v>1.9599999999999999E-3</v>
      </c>
      <c r="U21">
        <v>1.9599999999999999E-3</v>
      </c>
      <c r="V21">
        <v>1.9599999999999999E-3</v>
      </c>
      <c r="W21">
        <v>4.2599999999999999E-3</v>
      </c>
      <c r="X21">
        <v>4.2599999999999999E-3</v>
      </c>
      <c r="Y21">
        <v>1.9599999999999999E-3</v>
      </c>
      <c r="Z21">
        <v>1.9599999999999999E-3</v>
      </c>
      <c r="AA21">
        <v>1.9599999999999999E-3</v>
      </c>
    </row>
    <row r="22" spans="2:27">
      <c r="B22">
        <v>36</v>
      </c>
      <c r="C22">
        <v>32</v>
      </c>
      <c r="D22" t="s">
        <v>5</v>
      </c>
      <c r="E22" t="s">
        <v>9</v>
      </c>
      <c r="F22">
        <v>32</v>
      </c>
      <c r="G22">
        <v>32</v>
      </c>
      <c r="H22">
        <v>0.2</v>
      </c>
      <c r="I22">
        <v>5000</v>
      </c>
      <c r="J22">
        <v>60000</v>
      </c>
      <c r="K22">
        <v>15</v>
      </c>
      <c r="L22">
        <v>150</v>
      </c>
      <c r="M22">
        <v>0</v>
      </c>
      <c r="N22">
        <v>80</v>
      </c>
      <c r="O22">
        <v>11</v>
      </c>
      <c r="P22">
        <v>3.0599999999999998E-3</v>
      </c>
      <c r="Q22">
        <v>2.5500000000000002E-3</v>
      </c>
      <c r="R22">
        <v>5.2399999999999999E-3</v>
      </c>
      <c r="S22">
        <v>2.0300000000000001E-3</v>
      </c>
      <c r="T22">
        <v>1.9599999999999999E-3</v>
      </c>
      <c r="U22">
        <v>1.9599999999999999E-3</v>
      </c>
      <c r="V22">
        <v>1.9599999999999999E-3</v>
      </c>
      <c r="W22">
        <v>4.2100000000000002E-3</v>
      </c>
      <c r="X22">
        <v>4.2100000000000002E-3</v>
      </c>
      <c r="Y22">
        <v>1.9599999999999999E-3</v>
      </c>
      <c r="Z22">
        <v>1.9599999999999999E-3</v>
      </c>
      <c r="AA22">
        <v>1.9599999999999999E-3</v>
      </c>
    </row>
    <row r="23" spans="2:27">
      <c r="B23">
        <v>36</v>
      </c>
      <c r="C23">
        <v>32</v>
      </c>
      <c r="D23" t="s">
        <v>5</v>
      </c>
      <c r="E23" t="s">
        <v>9</v>
      </c>
      <c r="F23">
        <v>24</v>
      </c>
      <c r="G23">
        <v>24</v>
      </c>
      <c r="H23">
        <v>0.2</v>
      </c>
      <c r="I23">
        <v>5000</v>
      </c>
      <c r="J23">
        <v>60000</v>
      </c>
      <c r="K23">
        <v>16</v>
      </c>
      <c r="L23">
        <v>150</v>
      </c>
      <c r="M23">
        <v>0</v>
      </c>
      <c r="N23">
        <v>80</v>
      </c>
      <c r="O23">
        <v>11</v>
      </c>
      <c r="P23">
        <v>2.8900000000000002E-3</v>
      </c>
      <c r="Q23">
        <v>2.3999999999999998E-3</v>
      </c>
      <c r="R23">
        <v>4.9300000000000004E-3</v>
      </c>
      <c r="S23">
        <v>1.9499999999999999E-3</v>
      </c>
      <c r="T23">
        <v>1.9499999999999999E-3</v>
      </c>
      <c r="U23">
        <v>1.9499999999999999E-3</v>
      </c>
      <c r="V23">
        <v>1.9499999999999999E-3</v>
      </c>
      <c r="W23">
        <v>3.98E-3</v>
      </c>
      <c r="X23">
        <v>3.98E-3</v>
      </c>
      <c r="Y23">
        <v>1.9499999999999999E-3</v>
      </c>
      <c r="Z23">
        <v>1.9499999999999999E-3</v>
      </c>
      <c r="AA23">
        <v>1.9499999999999999E-3</v>
      </c>
    </row>
    <row r="24" spans="2:27">
      <c r="B24">
        <v>36</v>
      </c>
      <c r="C24">
        <v>32</v>
      </c>
      <c r="D24" t="s">
        <v>5</v>
      </c>
      <c r="E24" t="s">
        <v>9</v>
      </c>
      <c r="F24">
        <v>26</v>
      </c>
      <c r="G24">
        <v>26</v>
      </c>
      <c r="H24">
        <v>0.2</v>
      </c>
      <c r="I24">
        <v>5000</v>
      </c>
      <c r="J24">
        <v>60000</v>
      </c>
      <c r="K24">
        <v>16</v>
      </c>
      <c r="L24">
        <v>150</v>
      </c>
      <c r="M24">
        <v>0</v>
      </c>
      <c r="N24">
        <v>80</v>
      </c>
      <c r="O24">
        <v>11</v>
      </c>
      <c r="P24">
        <v>2.8600000000000001E-3</v>
      </c>
      <c r="Q24">
        <v>2.3800000000000002E-3</v>
      </c>
      <c r="R24">
        <v>4.8799999999999998E-3</v>
      </c>
      <c r="S24">
        <v>1.9499999999999999E-3</v>
      </c>
      <c r="T24">
        <v>1.9499999999999999E-3</v>
      </c>
      <c r="U24">
        <v>1.9499999999999999E-3</v>
      </c>
      <c r="V24">
        <v>1.9499999999999999E-3</v>
      </c>
      <c r="W24">
        <v>3.9300000000000003E-3</v>
      </c>
      <c r="X24">
        <v>3.9300000000000003E-3</v>
      </c>
      <c r="Y24">
        <v>1.9499999999999999E-3</v>
      </c>
      <c r="Z24">
        <v>1.9499999999999999E-3</v>
      </c>
      <c r="AA24">
        <v>1.9499999999999999E-3</v>
      </c>
    </row>
    <row r="25" spans="2:27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16</v>
      </c>
      <c r="L25">
        <v>150</v>
      </c>
      <c r="M25">
        <v>0</v>
      </c>
      <c r="N25">
        <v>80</v>
      </c>
      <c r="O25">
        <v>11</v>
      </c>
      <c r="P25">
        <v>2.8300000000000001E-3</v>
      </c>
      <c r="Q25">
        <v>2.3500000000000001E-3</v>
      </c>
      <c r="R25">
        <v>4.8300000000000001E-3</v>
      </c>
      <c r="S25">
        <v>1.9499999999999999E-3</v>
      </c>
      <c r="T25">
        <v>1.9499999999999999E-3</v>
      </c>
      <c r="U25">
        <v>1.9499999999999999E-3</v>
      </c>
      <c r="V25">
        <v>1.9499999999999999E-3</v>
      </c>
      <c r="W25">
        <v>3.8899999999999998E-3</v>
      </c>
      <c r="X25">
        <v>3.8899999999999998E-3</v>
      </c>
      <c r="Y25">
        <v>1.9499999999999999E-3</v>
      </c>
      <c r="Z25">
        <v>1.9499999999999999E-3</v>
      </c>
      <c r="AA25">
        <v>1.9499999999999999E-3</v>
      </c>
    </row>
    <row r="26" spans="2:27">
      <c r="B26">
        <v>36</v>
      </c>
      <c r="C26">
        <v>32</v>
      </c>
      <c r="D26" t="s">
        <v>5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16</v>
      </c>
      <c r="L26">
        <v>150</v>
      </c>
      <c r="M26">
        <v>0</v>
      </c>
      <c r="N26">
        <v>80</v>
      </c>
      <c r="O26">
        <v>11</v>
      </c>
      <c r="P26">
        <v>2.8E-3</v>
      </c>
      <c r="Q26">
        <v>2.33E-3</v>
      </c>
      <c r="R26">
        <v>4.7800000000000004E-3</v>
      </c>
      <c r="S26">
        <v>1.9499999999999999E-3</v>
      </c>
      <c r="T26">
        <v>1.9499999999999999E-3</v>
      </c>
      <c r="U26">
        <v>1.9499999999999999E-3</v>
      </c>
      <c r="V26">
        <v>1.9499999999999999E-3</v>
      </c>
      <c r="W26">
        <v>3.8400000000000001E-3</v>
      </c>
      <c r="X26">
        <v>3.8400000000000001E-3</v>
      </c>
      <c r="Y26">
        <v>1.9499999999999999E-3</v>
      </c>
      <c r="Z26">
        <v>1.9499999999999999E-3</v>
      </c>
      <c r="AA26">
        <v>1.9499999999999999E-3</v>
      </c>
    </row>
    <row r="27" spans="2:27">
      <c r="B27">
        <v>36</v>
      </c>
      <c r="C27">
        <v>32</v>
      </c>
      <c r="D27" t="s">
        <v>5</v>
      </c>
      <c r="E27" t="s">
        <v>9</v>
      </c>
      <c r="F27">
        <v>32</v>
      </c>
      <c r="G27">
        <v>32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  <c r="P27">
        <v>2.7699999999999999E-3</v>
      </c>
      <c r="Q27">
        <v>2.31E-3</v>
      </c>
      <c r="R27">
        <v>4.7400000000000003E-3</v>
      </c>
      <c r="S27">
        <v>1.9499999999999999E-3</v>
      </c>
      <c r="T27">
        <v>1.9499999999999999E-3</v>
      </c>
      <c r="U27">
        <v>1.9499999999999999E-3</v>
      </c>
      <c r="V27">
        <v>1.9499999999999999E-3</v>
      </c>
      <c r="W27">
        <v>3.8E-3</v>
      </c>
      <c r="X27">
        <v>3.8E-3</v>
      </c>
      <c r="Y27">
        <v>1.9499999999999999E-3</v>
      </c>
      <c r="Z27">
        <v>1.9499999999999999E-3</v>
      </c>
      <c r="AA27">
        <v>1.9499999999999999E-3</v>
      </c>
    </row>
    <row r="28" spans="2:27">
      <c r="B28">
        <v>36</v>
      </c>
      <c r="C28">
        <v>32</v>
      </c>
      <c r="D28" t="s">
        <v>5</v>
      </c>
      <c r="E28" t="s">
        <v>9</v>
      </c>
      <c r="F28">
        <v>24</v>
      </c>
      <c r="G28">
        <v>24</v>
      </c>
      <c r="H28">
        <v>0.2</v>
      </c>
      <c r="I28">
        <v>5000</v>
      </c>
      <c r="J28">
        <v>60000</v>
      </c>
      <c r="K28">
        <v>17</v>
      </c>
      <c r="L28">
        <v>150</v>
      </c>
      <c r="M28">
        <v>0</v>
      </c>
      <c r="N28">
        <v>80</v>
      </c>
      <c r="O28">
        <v>11</v>
      </c>
      <c r="P28">
        <v>2.63E-3</v>
      </c>
      <c r="Q28">
        <v>2.1900000000000001E-3</v>
      </c>
      <c r="R28">
        <v>4.4900000000000001E-3</v>
      </c>
      <c r="S28">
        <v>1.9400000000000001E-3</v>
      </c>
      <c r="T28">
        <v>1.9400000000000001E-3</v>
      </c>
      <c r="U28">
        <v>1.9400000000000001E-3</v>
      </c>
      <c r="V28">
        <v>1.9400000000000001E-3</v>
      </c>
      <c r="W28">
        <v>3.62E-3</v>
      </c>
      <c r="X28">
        <v>3.62E-3</v>
      </c>
      <c r="Y28">
        <v>1.9400000000000001E-3</v>
      </c>
      <c r="Z28">
        <v>1.9400000000000001E-3</v>
      </c>
      <c r="AA28">
        <v>1.9400000000000001E-3</v>
      </c>
    </row>
    <row r="29" spans="2:27">
      <c r="B29">
        <v>36</v>
      </c>
      <c r="C29">
        <v>32</v>
      </c>
      <c r="D29" t="s">
        <v>5</v>
      </c>
      <c r="E29" t="s">
        <v>9</v>
      </c>
      <c r="F29">
        <v>26</v>
      </c>
      <c r="G29">
        <v>26</v>
      </c>
      <c r="H29">
        <v>0.2</v>
      </c>
      <c r="I29">
        <v>5000</v>
      </c>
      <c r="J29">
        <v>60000</v>
      </c>
      <c r="K29">
        <v>17</v>
      </c>
      <c r="L29">
        <v>150</v>
      </c>
      <c r="M29">
        <v>0</v>
      </c>
      <c r="N29">
        <v>80</v>
      </c>
      <c r="O29">
        <v>11</v>
      </c>
      <c r="P29">
        <v>2.6099999999999999E-3</v>
      </c>
      <c r="Q29">
        <v>2.1700000000000001E-3</v>
      </c>
      <c r="R29">
        <v>4.4400000000000004E-3</v>
      </c>
      <c r="S29">
        <v>1.9400000000000001E-3</v>
      </c>
      <c r="T29">
        <v>1.9400000000000001E-3</v>
      </c>
      <c r="U29">
        <v>1.9400000000000001E-3</v>
      </c>
      <c r="V29">
        <v>1.9400000000000001E-3</v>
      </c>
      <c r="W29">
        <v>3.5799999999999998E-3</v>
      </c>
      <c r="X29">
        <v>3.5799999999999998E-3</v>
      </c>
      <c r="Y29">
        <v>1.9400000000000001E-3</v>
      </c>
      <c r="Z29">
        <v>1.9400000000000001E-3</v>
      </c>
      <c r="AA29">
        <v>1.9400000000000001E-3</v>
      </c>
    </row>
    <row r="30" spans="2:27">
      <c r="B30">
        <v>36</v>
      </c>
      <c r="C30">
        <v>32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17</v>
      </c>
      <c r="L30">
        <v>150</v>
      </c>
      <c r="M30">
        <v>0</v>
      </c>
      <c r="N30">
        <v>80</v>
      </c>
      <c r="O30">
        <v>11</v>
      </c>
      <c r="P30">
        <v>2.5799999999999998E-3</v>
      </c>
      <c r="Q30">
        <v>2.15E-3</v>
      </c>
      <c r="R30">
        <v>4.3899999999999998E-3</v>
      </c>
      <c r="S30">
        <v>1.9400000000000001E-3</v>
      </c>
      <c r="T30">
        <v>1.9400000000000001E-3</v>
      </c>
      <c r="U30">
        <v>1.9400000000000001E-3</v>
      </c>
      <c r="V30">
        <v>1.9400000000000001E-3</v>
      </c>
      <c r="W30">
        <v>3.5400000000000002E-3</v>
      </c>
      <c r="X30">
        <v>3.5400000000000002E-3</v>
      </c>
      <c r="Y30">
        <v>1.9400000000000001E-3</v>
      </c>
      <c r="Z30">
        <v>1.9400000000000001E-3</v>
      </c>
      <c r="AA30">
        <v>1.9400000000000001E-3</v>
      </c>
    </row>
    <row r="31" spans="2:27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  <c r="P31">
        <v>2.5500000000000002E-3</v>
      </c>
      <c r="Q31">
        <v>2.1199999999999999E-3</v>
      </c>
      <c r="R31">
        <v>4.3499999999999997E-3</v>
      </c>
      <c r="S31">
        <v>1.9400000000000001E-3</v>
      </c>
      <c r="T31">
        <v>1.9400000000000001E-3</v>
      </c>
      <c r="U31">
        <v>1.9400000000000001E-3</v>
      </c>
      <c r="V31">
        <v>1.9400000000000001E-3</v>
      </c>
      <c r="W31">
        <v>3.5000000000000001E-3</v>
      </c>
      <c r="X31">
        <v>3.5000000000000001E-3</v>
      </c>
      <c r="Y31">
        <v>1.9400000000000001E-3</v>
      </c>
      <c r="Z31">
        <v>1.9400000000000001E-3</v>
      </c>
      <c r="AA31">
        <v>1.9400000000000001E-3</v>
      </c>
    </row>
    <row r="32" spans="2:27">
      <c r="B32">
        <v>36</v>
      </c>
      <c r="C32">
        <v>32</v>
      </c>
      <c r="D32" t="s">
        <v>5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17</v>
      </c>
      <c r="L32">
        <v>150</v>
      </c>
      <c r="M32">
        <v>0</v>
      </c>
      <c r="N32">
        <v>80</v>
      </c>
      <c r="O32">
        <v>11</v>
      </c>
      <c r="P32">
        <v>2.5300000000000001E-3</v>
      </c>
      <c r="Q32">
        <v>2.0999999999999999E-3</v>
      </c>
      <c r="R32">
        <v>4.3099999999999996E-3</v>
      </c>
      <c r="S32">
        <v>1.9400000000000001E-3</v>
      </c>
      <c r="T32">
        <v>1.9400000000000001E-3</v>
      </c>
      <c r="U32">
        <v>1.9400000000000001E-3</v>
      </c>
      <c r="V32">
        <v>1.9400000000000001E-3</v>
      </c>
      <c r="W32">
        <v>3.46E-3</v>
      </c>
      <c r="X32">
        <v>3.46E-3</v>
      </c>
      <c r="Y32">
        <v>1.9400000000000001E-3</v>
      </c>
      <c r="Z32">
        <v>1.9400000000000001E-3</v>
      </c>
      <c r="AA32">
        <v>1.9400000000000001E-3</v>
      </c>
    </row>
    <row r="33" spans="2:27">
      <c r="B33">
        <v>36</v>
      </c>
      <c r="C33">
        <v>32</v>
      </c>
      <c r="D33" t="s">
        <v>5</v>
      </c>
      <c r="E33" t="s">
        <v>9</v>
      </c>
      <c r="F33">
        <v>24</v>
      </c>
      <c r="G33">
        <v>24</v>
      </c>
      <c r="H33">
        <v>0.2</v>
      </c>
      <c r="I33">
        <v>5000</v>
      </c>
      <c r="J33">
        <v>60000</v>
      </c>
      <c r="K33">
        <v>18</v>
      </c>
      <c r="L33">
        <v>150</v>
      </c>
      <c r="M33">
        <v>0</v>
      </c>
      <c r="N33">
        <v>80</v>
      </c>
      <c r="O33">
        <v>11</v>
      </c>
      <c r="P33">
        <v>2.4199999999999998E-3</v>
      </c>
      <c r="Q33">
        <v>2.0100000000000001E-3</v>
      </c>
      <c r="R33">
        <v>4.1099999999999999E-3</v>
      </c>
      <c r="S33">
        <v>1.9300000000000001E-3</v>
      </c>
      <c r="T33">
        <v>1.9300000000000001E-3</v>
      </c>
      <c r="U33">
        <v>1.9300000000000001E-3</v>
      </c>
      <c r="V33">
        <v>1.9300000000000001E-3</v>
      </c>
      <c r="W33">
        <v>3.32E-3</v>
      </c>
      <c r="X33">
        <v>3.32E-3</v>
      </c>
      <c r="Y33">
        <v>1.9400000000000001E-3</v>
      </c>
      <c r="Z33">
        <v>1.9400000000000001E-3</v>
      </c>
      <c r="AA33">
        <v>1.9400000000000001E-3</v>
      </c>
    </row>
    <row r="34" spans="2:27">
      <c r="B34">
        <v>36</v>
      </c>
      <c r="C34">
        <v>32</v>
      </c>
      <c r="D34" t="s">
        <v>5</v>
      </c>
      <c r="E34" t="s">
        <v>9</v>
      </c>
      <c r="F34">
        <v>26</v>
      </c>
      <c r="G34">
        <v>26</v>
      </c>
      <c r="H34">
        <v>0.2</v>
      </c>
      <c r="I34">
        <v>5000</v>
      </c>
      <c r="J34">
        <v>60000</v>
      </c>
      <c r="K34">
        <v>18</v>
      </c>
      <c r="L34">
        <v>150</v>
      </c>
      <c r="M34">
        <v>0</v>
      </c>
      <c r="N34">
        <v>80</v>
      </c>
      <c r="O34">
        <v>11</v>
      </c>
      <c r="P34">
        <v>2.3900000000000002E-3</v>
      </c>
      <c r="Q34">
        <v>1.99E-3</v>
      </c>
      <c r="R34">
        <v>4.0699999999999998E-3</v>
      </c>
      <c r="S34">
        <v>1.9300000000000001E-3</v>
      </c>
      <c r="T34">
        <v>1.9300000000000001E-3</v>
      </c>
      <c r="U34">
        <v>1.9300000000000001E-3</v>
      </c>
      <c r="V34">
        <v>1.9300000000000001E-3</v>
      </c>
      <c r="W34">
        <v>3.2799999999999999E-3</v>
      </c>
      <c r="X34">
        <v>3.2799999999999999E-3</v>
      </c>
      <c r="Y34">
        <v>1.9400000000000001E-3</v>
      </c>
      <c r="Z34">
        <v>1.9400000000000001E-3</v>
      </c>
      <c r="AA34">
        <v>1.9400000000000001E-3</v>
      </c>
    </row>
    <row r="35" spans="2:27">
      <c r="B35">
        <v>36</v>
      </c>
      <c r="C35">
        <v>32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  <c r="P35">
        <v>2.3700000000000001E-3</v>
      </c>
      <c r="Q35">
        <v>1.97E-3</v>
      </c>
      <c r="R35">
        <v>4.0299999999999997E-3</v>
      </c>
      <c r="S35">
        <v>1.9300000000000001E-3</v>
      </c>
      <c r="T35">
        <v>1.9300000000000001E-3</v>
      </c>
      <c r="U35">
        <v>1.9300000000000001E-3</v>
      </c>
      <c r="V35">
        <v>1.9300000000000001E-3</v>
      </c>
      <c r="W35">
        <v>3.2499999999999999E-3</v>
      </c>
      <c r="X35">
        <v>3.2499999999999999E-3</v>
      </c>
      <c r="Y35">
        <v>1.9400000000000001E-3</v>
      </c>
      <c r="Z35">
        <v>1.9400000000000001E-3</v>
      </c>
      <c r="AA35">
        <v>1.9400000000000001E-3</v>
      </c>
    </row>
    <row r="36" spans="2:27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18</v>
      </c>
      <c r="L36">
        <v>150</v>
      </c>
      <c r="M36">
        <v>0</v>
      </c>
      <c r="N36">
        <v>80</v>
      </c>
      <c r="O36">
        <v>11</v>
      </c>
      <c r="P36">
        <v>2.3400000000000001E-3</v>
      </c>
      <c r="Q36">
        <v>1.9499999999999999E-3</v>
      </c>
      <c r="R36">
        <v>3.9899999999999996E-3</v>
      </c>
      <c r="S36">
        <v>1.9300000000000001E-3</v>
      </c>
      <c r="T36">
        <v>1.9300000000000001E-3</v>
      </c>
      <c r="U36">
        <v>1.9300000000000001E-3</v>
      </c>
      <c r="V36">
        <v>1.9300000000000001E-3</v>
      </c>
      <c r="W36">
        <v>3.2100000000000002E-3</v>
      </c>
      <c r="X36">
        <v>3.2100000000000002E-3</v>
      </c>
      <c r="Y36">
        <v>1.9400000000000001E-3</v>
      </c>
      <c r="Z36">
        <v>1.9400000000000001E-3</v>
      </c>
      <c r="AA36">
        <v>1.9400000000000001E-3</v>
      </c>
    </row>
    <row r="37" spans="2:27">
      <c r="B37">
        <v>36</v>
      </c>
      <c r="C37">
        <v>32</v>
      </c>
      <c r="D37" t="s">
        <v>5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18</v>
      </c>
      <c r="L37">
        <v>150</v>
      </c>
      <c r="M37">
        <v>0</v>
      </c>
      <c r="N37">
        <v>80</v>
      </c>
      <c r="O37">
        <v>11</v>
      </c>
      <c r="P37">
        <v>2.32E-3</v>
      </c>
      <c r="Q37">
        <v>1.9300000000000001E-3</v>
      </c>
      <c r="R37">
        <v>3.9399999999999999E-3</v>
      </c>
      <c r="S37">
        <v>1.9300000000000001E-3</v>
      </c>
      <c r="T37">
        <v>1.9300000000000001E-3</v>
      </c>
      <c r="U37">
        <v>1.9300000000000001E-3</v>
      </c>
      <c r="V37">
        <v>1.9300000000000001E-3</v>
      </c>
      <c r="W37">
        <v>3.1700000000000001E-3</v>
      </c>
      <c r="X37">
        <v>3.1700000000000001E-3</v>
      </c>
      <c r="Y37">
        <v>1.9400000000000001E-3</v>
      </c>
      <c r="Z37">
        <v>1.9400000000000001E-3</v>
      </c>
      <c r="AA37">
        <v>1.9400000000000001E-3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8"/>
  <sheetViews>
    <sheetView tabSelected="1" zoomScale="70" zoomScaleNormal="70" workbookViewId="0">
      <selection activeCell="M3" sqref="M3:M18"/>
    </sheetView>
  </sheetViews>
  <sheetFormatPr defaultRowHeight="15"/>
  <cols>
    <col min="1" max="1" width="7.5703125" style="58" bestFit="1" customWidth="1"/>
    <col min="2" max="29" width="9.140625" style="58" customWidth="1"/>
    <col min="30" max="30" width="13.85546875" style="58" bestFit="1" customWidth="1"/>
    <col min="31" max="33" width="9.140625" style="58" customWidth="1"/>
    <col min="34" max="34" width="9.85546875" style="58" bestFit="1" customWidth="1"/>
    <col min="35" max="54" width="9.140625" style="58" customWidth="1"/>
    <col min="55" max="16384" width="9.140625" style="58"/>
  </cols>
  <sheetData>
    <row r="1" spans="1:40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173</v>
      </c>
      <c r="L1" s="55" t="s">
        <v>174</v>
      </c>
      <c r="M1" s="55" t="s">
        <v>175</v>
      </c>
      <c r="N1" s="55" t="s">
        <v>157</v>
      </c>
      <c r="O1" s="55" t="s">
        <v>158</v>
      </c>
      <c r="P1" s="55" t="s">
        <v>86</v>
      </c>
      <c r="Q1" s="55" t="s">
        <v>159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147</v>
      </c>
      <c r="W1" s="55" t="s">
        <v>147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148</v>
      </c>
      <c r="AC1" s="55" t="s">
        <v>148</v>
      </c>
      <c r="AD1" s="55" t="s">
        <v>160</v>
      </c>
      <c r="AE1" s="55" t="s">
        <v>128</v>
      </c>
      <c r="AF1" s="55" t="s">
        <v>161</v>
      </c>
      <c r="AG1" s="57" t="s">
        <v>162</v>
      </c>
      <c r="AH1" s="55" t="s">
        <v>141</v>
      </c>
      <c r="AI1" s="55" t="s">
        <v>143</v>
      </c>
      <c r="AJ1" s="55" t="s">
        <v>145</v>
      </c>
      <c r="AK1" s="55" t="s">
        <v>146</v>
      </c>
      <c r="AN1" s="1" t="s">
        <v>176</v>
      </c>
    </row>
    <row r="2" spans="1:40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15</v>
      </c>
      <c r="M2" s="55" t="s">
        <v>15</v>
      </c>
      <c r="N2" s="55" t="s">
        <v>27</v>
      </c>
      <c r="O2" s="55" t="s">
        <v>43</v>
      </c>
      <c r="P2" s="55" t="s">
        <v>43</v>
      </c>
      <c r="Q2" s="55" t="s">
        <v>43</v>
      </c>
      <c r="R2" s="56" t="s">
        <v>165</v>
      </c>
      <c r="S2" s="56" t="s">
        <v>166</v>
      </c>
      <c r="T2" s="56" t="s">
        <v>167</v>
      </c>
      <c r="U2" s="56" t="s">
        <v>168</v>
      </c>
      <c r="V2" s="56" t="s">
        <v>169</v>
      </c>
      <c r="W2" s="56" t="s">
        <v>170</v>
      </c>
      <c r="X2" s="56" t="s">
        <v>165</v>
      </c>
      <c r="Y2" s="56" t="s">
        <v>166</v>
      </c>
      <c r="Z2" s="56" t="s">
        <v>167</v>
      </c>
      <c r="AA2" s="56" t="s">
        <v>168</v>
      </c>
      <c r="AB2" s="56" t="s">
        <v>169</v>
      </c>
      <c r="AC2" s="56" t="s">
        <v>170</v>
      </c>
      <c r="AD2" s="56" t="s">
        <v>171</v>
      </c>
      <c r="AE2" s="55" t="s">
        <v>116</v>
      </c>
      <c r="AF2" s="55" t="s">
        <v>50</v>
      </c>
      <c r="AG2" s="57" t="s">
        <v>172</v>
      </c>
      <c r="AH2" s="55" t="s">
        <v>139</v>
      </c>
      <c r="AI2" s="55" t="s">
        <v>139</v>
      </c>
      <c r="AJ2" s="55" t="s">
        <v>139</v>
      </c>
      <c r="AK2" s="55" t="s">
        <v>139</v>
      </c>
    </row>
    <row r="3" spans="1:40">
      <c r="A3">
        <v>1</v>
      </c>
      <c r="B3" s="5">
        <v>36</v>
      </c>
      <c r="C3" s="5">
        <v>32</v>
      </c>
      <c r="D3" t="s">
        <v>5</v>
      </c>
      <c r="E3" t="s">
        <v>9</v>
      </c>
      <c r="F3" s="5">
        <v>28</v>
      </c>
      <c r="G3" s="5">
        <v>28</v>
      </c>
      <c r="H3" s="5">
        <v>0.2</v>
      </c>
      <c r="I3" s="5">
        <v>5000</v>
      </c>
      <c r="J3" s="5">
        <v>60000</v>
      </c>
      <c r="K3" s="5">
        <v>12</v>
      </c>
      <c r="L3" s="5">
        <f>K3+0.25*K3</f>
        <v>15</v>
      </c>
      <c r="M3" s="5">
        <f t="shared" ref="M3:M18" si="0">0.7*K3+0.3*L3</f>
        <v>12.899999999999999</v>
      </c>
      <c r="N3" s="5">
        <v>150</v>
      </c>
      <c r="O3" s="5">
        <v>0</v>
      </c>
      <c r="P3" s="5">
        <v>80</v>
      </c>
      <c r="Q3" s="5">
        <v>11</v>
      </c>
      <c r="AD3" s="9"/>
      <c r="AE3" s="55"/>
      <c r="AF3" s="55"/>
      <c r="AG3" s="55"/>
      <c r="AH3" s="55"/>
      <c r="AI3" s="55"/>
      <c r="AJ3" s="55"/>
      <c r="AK3" s="55"/>
    </row>
    <row r="4" spans="1:40">
      <c r="A4">
        <v>2</v>
      </c>
      <c r="B4" s="5">
        <v>36</v>
      </c>
      <c r="C4" s="5">
        <v>32</v>
      </c>
      <c r="D4" t="s">
        <v>5</v>
      </c>
      <c r="E4" t="s">
        <v>9</v>
      </c>
      <c r="F4" s="5">
        <v>28</v>
      </c>
      <c r="G4" s="5">
        <v>28</v>
      </c>
      <c r="H4" s="5">
        <v>0.2</v>
      </c>
      <c r="I4" s="5">
        <v>5000</v>
      </c>
      <c r="J4" s="5">
        <v>60000</v>
      </c>
      <c r="K4" s="5">
        <v>12</v>
      </c>
      <c r="L4" s="5">
        <v>16</v>
      </c>
      <c r="M4" s="5">
        <f t="shared" si="0"/>
        <v>13.2</v>
      </c>
      <c r="N4" s="5">
        <v>150</v>
      </c>
      <c r="O4" s="5">
        <v>0</v>
      </c>
      <c r="P4" s="5">
        <v>80</v>
      </c>
      <c r="Q4" s="5">
        <v>11</v>
      </c>
      <c r="AD4" s="9"/>
      <c r="AE4" s="55"/>
      <c r="AF4" s="55"/>
      <c r="AG4" s="55"/>
      <c r="AH4" s="55"/>
      <c r="AI4" s="55"/>
      <c r="AJ4" s="55"/>
      <c r="AK4" s="55"/>
    </row>
    <row r="5" spans="1:40">
      <c r="A5">
        <v>3</v>
      </c>
      <c r="B5" s="5">
        <v>36</v>
      </c>
      <c r="C5" s="5">
        <v>32</v>
      </c>
      <c r="D5" t="s">
        <v>5</v>
      </c>
      <c r="E5" t="s">
        <v>9</v>
      </c>
      <c r="F5" s="5">
        <v>28</v>
      </c>
      <c r="G5" s="5">
        <v>28</v>
      </c>
      <c r="H5" s="5">
        <v>0.2</v>
      </c>
      <c r="I5" s="5">
        <v>5000</v>
      </c>
      <c r="J5" s="5">
        <v>60000</v>
      </c>
      <c r="K5" s="5">
        <v>12</v>
      </c>
      <c r="L5" s="5">
        <v>17</v>
      </c>
      <c r="M5" s="5">
        <f t="shared" si="0"/>
        <v>13.499999999999998</v>
      </c>
      <c r="N5" s="5">
        <v>150</v>
      </c>
      <c r="O5" s="5">
        <v>0</v>
      </c>
      <c r="P5" s="5">
        <v>80</v>
      </c>
      <c r="Q5" s="5">
        <v>11</v>
      </c>
      <c r="AD5" s="9"/>
      <c r="AE5" s="55"/>
      <c r="AF5" s="55"/>
      <c r="AG5" s="55"/>
      <c r="AH5" s="55"/>
      <c r="AI5" s="55"/>
      <c r="AJ5" s="55"/>
      <c r="AK5" s="55"/>
    </row>
    <row r="6" spans="1:40">
      <c r="A6">
        <v>4</v>
      </c>
      <c r="B6" s="5">
        <v>36</v>
      </c>
      <c r="C6" s="5">
        <v>32</v>
      </c>
      <c r="D6" t="s">
        <v>5</v>
      </c>
      <c r="E6" t="s">
        <v>9</v>
      </c>
      <c r="F6" s="5">
        <v>28</v>
      </c>
      <c r="G6" s="5">
        <v>28</v>
      </c>
      <c r="H6" s="5">
        <v>0.2</v>
      </c>
      <c r="I6" s="5">
        <v>5000</v>
      </c>
      <c r="J6" s="5">
        <v>60000</v>
      </c>
      <c r="K6" s="5">
        <v>13</v>
      </c>
      <c r="L6" s="5">
        <f>1.25*K6</f>
        <v>16.25</v>
      </c>
      <c r="M6" s="5">
        <f t="shared" si="0"/>
        <v>13.975</v>
      </c>
      <c r="N6" s="5">
        <v>150</v>
      </c>
      <c r="O6" s="5">
        <v>0</v>
      </c>
      <c r="P6" s="5">
        <v>80</v>
      </c>
      <c r="Q6" s="5">
        <v>11</v>
      </c>
      <c r="AD6" s="9"/>
      <c r="AE6" s="55"/>
      <c r="AF6" s="55"/>
      <c r="AG6" s="55"/>
      <c r="AH6" s="55"/>
      <c r="AI6" s="55"/>
      <c r="AJ6" s="55"/>
      <c r="AK6" s="55"/>
    </row>
    <row r="7" spans="1:40">
      <c r="A7">
        <v>5</v>
      </c>
      <c r="B7" s="5">
        <v>36</v>
      </c>
      <c r="C7" s="5">
        <v>32</v>
      </c>
      <c r="D7" t="s">
        <v>5</v>
      </c>
      <c r="E7" t="s">
        <v>9</v>
      </c>
      <c r="F7" s="5">
        <v>28</v>
      </c>
      <c r="G7" s="5">
        <v>28</v>
      </c>
      <c r="H7" s="5">
        <v>0.2</v>
      </c>
      <c r="I7" s="5">
        <v>5000</v>
      </c>
      <c r="J7" s="5">
        <v>60000</v>
      </c>
      <c r="K7" s="5">
        <v>13</v>
      </c>
      <c r="L7" s="5">
        <v>17</v>
      </c>
      <c r="M7" s="5">
        <f t="shared" si="0"/>
        <v>14.2</v>
      </c>
      <c r="N7" s="5">
        <v>150</v>
      </c>
      <c r="O7" s="5">
        <v>0</v>
      </c>
      <c r="P7" s="5">
        <v>80</v>
      </c>
      <c r="Q7" s="5">
        <v>11</v>
      </c>
      <c r="AD7" s="9"/>
      <c r="AE7" s="55"/>
      <c r="AF7" s="55"/>
      <c r="AG7" s="55"/>
      <c r="AH7" s="55"/>
      <c r="AI7" s="55"/>
      <c r="AJ7" s="55"/>
      <c r="AK7" s="55"/>
    </row>
    <row r="8" spans="1:40">
      <c r="A8">
        <v>6</v>
      </c>
      <c r="B8" s="5">
        <v>36</v>
      </c>
      <c r="C8" s="5">
        <v>32</v>
      </c>
      <c r="D8" t="s">
        <v>5</v>
      </c>
      <c r="E8" t="s">
        <v>9</v>
      </c>
      <c r="F8" s="5">
        <v>28</v>
      </c>
      <c r="G8" s="5">
        <v>28</v>
      </c>
      <c r="H8" s="5">
        <v>0.2</v>
      </c>
      <c r="I8" s="5">
        <v>5000</v>
      </c>
      <c r="J8" s="5">
        <v>60000</v>
      </c>
      <c r="K8" s="5">
        <v>13</v>
      </c>
      <c r="L8" s="5">
        <v>18</v>
      </c>
      <c r="M8" s="5">
        <f t="shared" si="0"/>
        <v>14.5</v>
      </c>
      <c r="N8" s="5">
        <v>150</v>
      </c>
      <c r="O8" s="5">
        <v>0</v>
      </c>
      <c r="P8" s="5">
        <v>80</v>
      </c>
      <c r="Q8" s="5">
        <v>11</v>
      </c>
      <c r="AD8" s="9"/>
      <c r="AE8" s="55"/>
      <c r="AF8" s="55"/>
      <c r="AG8" s="55"/>
      <c r="AH8" s="55"/>
      <c r="AI8" s="55"/>
      <c r="AJ8" s="55"/>
      <c r="AK8" s="55"/>
    </row>
    <row r="9" spans="1:40">
      <c r="A9">
        <v>7</v>
      </c>
      <c r="B9" s="5">
        <v>36</v>
      </c>
      <c r="C9" s="5">
        <v>32</v>
      </c>
      <c r="D9" t="s">
        <v>5</v>
      </c>
      <c r="E9" t="s">
        <v>9</v>
      </c>
      <c r="F9" s="5">
        <v>28</v>
      </c>
      <c r="G9" s="5">
        <v>28</v>
      </c>
      <c r="H9" s="5">
        <v>0.2</v>
      </c>
      <c r="I9" s="5">
        <v>5000</v>
      </c>
      <c r="J9" s="5">
        <v>60000</v>
      </c>
      <c r="K9" s="5">
        <v>14</v>
      </c>
      <c r="L9" s="5">
        <f>K9+0.25*K9</f>
        <v>17.5</v>
      </c>
      <c r="M9" s="5">
        <f t="shared" si="0"/>
        <v>15.049999999999999</v>
      </c>
      <c r="N9" s="5">
        <v>150</v>
      </c>
      <c r="O9" s="5">
        <v>0</v>
      </c>
      <c r="P9" s="5">
        <v>80</v>
      </c>
      <c r="Q9" s="5">
        <v>11</v>
      </c>
      <c r="AD9" s="9"/>
      <c r="AE9" s="55"/>
      <c r="AF9" s="55"/>
      <c r="AG9" s="55"/>
      <c r="AH9" s="55"/>
      <c r="AI9" s="55"/>
      <c r="AJ9" s="55"/>
      <c r="AK9" s="55"/>
    </row>
    <row r="10" spans="1:40">
      <c r="A10">
        <v>8</v>
      </c>
      <c r="B10" s="5">
        <v>36</v>
      </c>
      <c r="C10" s="5">
        <v>32</v>
      </c>
      <c r="D10" t="s">
        <v>5</v>
      </c>
      <c r="E10" t="s">
        <v>9</v>
      </c>
      <c r="F10" s="5">
        <v>28</v>
      </c>
      <c r="G10" s="5">
        <v>28</v>
      </c>
      <c r="H10" s="5">
        <v>0.2</v>
      </c>
      <c r="I10" s="5">
        <v>5000</v>
      </c>
      <c r="J10" s="5">
        <v>60000</v>
      </c>
      <c r="K10" s="5">
        <v>14</v>
      </c>
      <c r="L10" s="5">
        <v>18</v>
      </c>
      <c r="M10" s="5">
        <f t="shared" si="0"/>
        <v>15.2</v>
      </c>
      <c r="N10" s="5">
        <v>150</v>
      </c>
      <c r="O10" s="5">
        <v>0</v>
      </c>
      <c r="P10" s="5">
        <v>80</v>
      </c>
      <c r="Q10" s="5">
        <v>11</v>
      </c>
      <c r="AD10" s="9"/>
      <c r="AE10" s="55"/>
      <c r="AF10" s="55"/>
      <c r="AG10" s="55"/>
      <c r="AH10" s="55"/>
      <c r="AI10" s="55"/>
      <c r="AJ10" s="55"/>
      <c r="AK10" s="55"/>
    </row>
    <row r="11" spans="1:40">
      <c r="A11">
        <v>9</v>
      </c>
      <c r="B11" s="5">
        <v>36</v>
      </c>
      <c r="C11" s="5">
        <v>32</v>
      </c>
      <c r="D11" t="s">
        <v>5</v>
      </c>
      <c r="E11" t="s">
        <v>9</v>
      </c>
      <c r="F11" s="5">
        <v>28</v>
      </c>
      <c r="G11" s="5">
        <v>28</v>
      </c>
      <c r="H11" s="5">
        <v>0.2</v>
      </c>
      <c r="I11" s="5">
        <v>5000</v>
      </c>
      <c r="J11" s="5">
        <v>60000</v>
      </c>
      <c r="K11" s="5">
        <v>14</v>
      </c>
      <c r="L11" s="5">
        <v>19</v>
      </c>
      <c r="M11" s="5">
        <f t="shared" si="0"/>
        <v>15.5</v>
      </c>
      <c r="N11" s="5">
        <v>150</v>
      </c>
      <c r="O11" s="5">
        <v>0</v>
      </c>
      <c r="P11" s="5">
        <v>80</v>
      </c>
      <c r="Q11" s="5">
        <v>11</v>
      </c>
      <c r="AD11" s="9"/>
      <c r="AE11" s="55"/>
      <c r="AF11" s="55"/>
      <c r="AG11" s="55"/>
      <c r="AH11" s="55"/>
      <c r="AI11" s="55"/>
      <c r="AJ11" s="55"/>
      <c r="AK11" s="55"/>
    </row>
    <row r="12" spans="1:40">
      <c r="A12">
        <v>10</v>
      </c>
      <c r="B12" s="5">
        <v>36</v>
      </c>
      <c r="C12" s="5">
        <v>32</v>
      </c>
      <c r="D12" t="s">
        <v>5</v>
      </c>
      <c r="E12" t="s">
        <v>9</v>
      </c>
      <c r="F12" s="5">
        <v>28</v>
      </c>
      <c r="G12" s="5">
        <v>28</v>
      </c>
      <c r="H12" s="5">
        <v>0.2</v>
      </c>
      <c r="I12" s="5">
        <v>5000</v>
      </c>
      <c r="J12" s="5">
        <v>60000</v>
      </c>
      <c r="K12" s="5">
        <v>12</v>
      </c>
      <c r="L12" s="5">
        <v>12</v>
      </c>
      <c r="M12" s="5">
        <f t="shared" si="0"/>
        <v>11.999999999999998</v>
      </c>
      <c r="N12" s="5">
        <v>150</v>
      </c>
      <c r="O12" s="5">
        <v>0</v>
      </c>
      <c r="P12" s="5">
        <v>80</v>
      </c>
      <c r="Q12" s="5">
        <v>11</v>
      </c>
      <c r="AD12" s="9"/>
      <c r="AE12" s="55"/>
      <c r="AF12" s="55"/>
      <c r="AG12" s="55"/>
      <c r="AH12" s="55"/>
      <c r="AI12" s="55"/>
      <c r="AJ12" s="55"/>
      <c r="AK12" s="55"/>
    </row>
    <row r="13" spans="1:40">
      <c r="A13">
        <v>11</v>
      </c>
      <c r="B13" s="5">
        <v>36</v>
      </c>
      <c r="C13" s="5">
        <v>32</v>
      </c>
      <c r="D13" t="s">
        <v>5</v>
      </c>
      <c r="E13" t="s">
        <v>9</v>
      </c>
      <c r="F13" s="5">
        <v>28</v>
      </c>
      <c r="G13" s="5">
        <v>28</v>
      </c>
      <c r="H13" s="5">
        <v>0.2</v>
      </c>
      <c r="I13" s="5">
        <v>5000</v>
      </c>
      <c r="J13" s="5">
        <v>60000</v>
      </c>
      <c r="K13" s="5">
        <v>13</v>
      </c>
      <c r="L13" s="5">
        <v>13</v>
      </c>
      <c r="M13" s="5">
        <f t="shared" si="0"/>
        <v>13</v>
      </c>
      <c r="N13" s="5">
        <v>150</v>
      </c>
      <c r="O13" s="5">
        <v>0</v>
      </c>
      <c r="P13" s="5">
        <v>80</v>
      </c>
      <c r="Q13" s="5">
        <v>11</v>
      </c>
      <c r="AD13" s="9"/>
      <c r="AE13" s="55"/>
      <c r="AF13" s="55"/>
      <c r="AG13" s="55"/>
      <c r="AH13" s="55"/>
      <c r="AI13" s="55"/>
      <c r="AJ13" s="55"/>
      <c r="AK13" s="55"/>
    </row>
    <row r="14" spans="1:40">
      <c r="A14">
        <v>12</v>
      </c>
      <c r="B14" s="5">
        <v>36</v>
      </c>
      <c r="C14" s="5">
        <v>32</v>
      </c>
      <c r="D14" t="s">
        <v>5</v>
      </c>
      <c r="E14" t="s">
        <v>9</v>
      </c>
      <c r="F14" s="5">
        <v>28</v>
      </c>
      <c r="G14" s="5">
        <v>28</v>
      </c>
      <c r="H14" s="5">
        <v>0.2</v>
      </c>
      <c r="I14" s="5">
        <v>5000</v>
      </c>
      <c r="J14" s="5">
        <v>60000</v>
      </c>
      <c r="K14" s="5">
        <v>14</v>
      </c>
      <c r="L14" s="5">
        <v>14</v>
      </c>
      <c r="M14" s="5">
        <f t="shared" si="0"/>
        <v>14</v>
      </c>
      <c r="N14" s="5">
        <v>150</v>
      </c>
      <c r="O14" s="5">
        <v>0</v>
      </c>
      <c r="P14" s="5">
        <v>80</v>
      </c>
      <c r="Q14" s="5">
        <v>11</v>
      </c>
      <c r="AD14" s="9"/>
      <c r="AE14" s="55"/>
      <c r="AF14" s="55"/>
      <c r="AG14" s="55"/>
      <c r="AH14" s="55"/>
      <c r="AI14" s="55"/>
      <c r="AJ14" s="55"/>
      <c r="AK14" s="55"/>
    </row>
    <row r="15" spans="1:40">
      <c r="A15">
        <v>13</v>
      </c>
      <c r="B15" s="5">
        <v>36</v>
      </c>
      <c r="C15" s="5">
        <v>32</v>
      </c>
      <c r="D15" t="s">
        <v>5</v>
      </c>
      <c r="E15" t="s">
        <v>9</v>
      </c>
      <c r="F15" s="5">
        <v>28</v>
      </c>
      <c r="G15" s="5">
        <v>28</v>
      </c>
      <c r="H15" s="5">
        <v>0.2</v>
      </c>
      <c r="I15" s="5">
        <v>5000</v>
      </c>
      <c r="J15" s="5">
        <v>60000</v>
      </c>
      <c r="K15" s="5">
        <v>14</v>
      </c>
      <c r="L15" s="5">
        <v>14</v>
      </c>
      <c r="M15" s="5">
        <f t="shared" si="0"/>
        <v>14</v>
      </c>
      <c r="N15" s="5">
        <v>150</v>
      </c>
      <c r="O15" s="5">
        <v>0</v>
      </c>
      <c r="P15" s="5">
        <v>80</v>
      </c>
      <c r="Q15" s="5">
        <v>11</v>
      </c>
      <c r="AD15" s="9"/>
      <c r="AE15" s="55"/>
      <c r="AF15" s="55"/>
      <c r="AG15" s="55"/>
      <c r="AH15" s="55"/>
      <c r="AI15" s="55"/>
      <c r="AJ15" s="55"/>
      <c r="AK15" s="55"/>
    </row>
    <row r="16" spans="1:40">
      <c r="A16">
        <v>14</v>
      </c>
      <c r="B16" s="5">
        <v>36</v>
      </c>
      <c r="C16" s="5">
        <v>32</v>
      </c>
      <c r="D16" t="s">
        <v>5</v>
      </c>
      <c r="E16" t="s">
        <v>9</v>
      </c>
      <c r="F16" s="5">
        <v>28</v>
      </c>
      <c r="G16" s="5">
        <v>28</v>
      </c>
      <c r="H16" s="5">
        <v>0.2</v>
      </c>
      <c r="I16" s="5">
        <v>5000</v>
      </c>
      <c r="J16" s="5">
        <v>60000</v>
      </c>
      <c r="K16" s="5">
        <v>15</v>
      </c>
      <c r="L16" s="5">
        <v>15</v>
      </c>
      <c r="M16" s="5">
        <f t="shared" si="0"/>
        <v>15</v>
      </c>
      <c r="N16" s="5">
        <v>150</v>
      </c>
      <c r="O16" s="5">
        <v>0</v>
      </c>
      <c r="P16" s="5">
        <v>80</v>
      </c>
      <c r="Q16" s="5">
        <v>11</v>
      </c>
      <c r="AD16" s="9"/>
      <c r="AE16" s="55"/>
      <c r="AF16" s="55"/>
      <c r="AG16" s="55"/>
      <c r="AH16" s="55"/>
      <c r="AI16" s="55"/>
      <c r="AJ16" s="55"/>
      <c r="AK16" s="55"/>
    </row>
    <row r="17" spans="1:37">
      <c r="A17">
        <v>15</v>
      </c>
      <c r="B17" s="5">
        <v>36</v>
      </c>
      <c r="C17" s="5">
        <v>32</v>
      </c>
      <c r="D17" t="s">
        <v>5</v>
      </c>
      <c r="E17" t="s">
        <v>9</v>
      </c>
      <c r="F17" s="5">
        <v>28</v>
      </c>
      <c r="G17" s="5">
        <v>28</v>
      </c>
      <c r="H17" s="5">
        <v>0.2</v>
      </c>
      <c r="I17" s="5">
        <v>5000</v>
      </c>
      <c r="J17" s="5">
        <v>60000</v>
      </c>
      <c r="K17" s="5">
        <v>16</v>
      </c>
      <c r="L17" s="5">
        <v>16</v>
      </c>
      <c r="M17" s="5">
        <f t="shared" si="0"/>
        <v>16</v>
      </c>
      <c r="N17" s="5">
        <v>150</v>
      </c>
      <c r="O17" s="5">
        <v>0</v>
      </c>
      <c r="P17" s="5">
        <v>80</v>
      </c>
      <c r="Q17" s="5">
        <v>11</v>
      </c>
      <c r="AD17" s="9"/>
      <c r="AE17" s="55"/>
      <c r="AF17" s="55"/>
      <c r="AG17" s="55"/>
      <c r="AH17" s="55"/>
      <c r="AI17" s="55"/>
      <c r="AJ17" s="55"/>
      <c r="AK17" s="55"/>
    </row>
    <row r="18" spans="1:37">
      <c r="A18">
        <v>16</v>
      </c>
      <c r="B18" s="5">
        <v>36</v>
      </c>
      <c r="C18" s="5">
        <v>32</v>
      </c>
      <c r="D18" t="s">
        <v>5</v>
      </c>
      <c r="E18" t="s">
        <v>9</v>
      </c>
      <c r="F18" s="5">
        <v>28</v>
      </c>
      <c r="G18" s="5">
        <v>28</v>
      </c>
      <c r="H18" s="5">
        <v>0.2</v>
      </c>
      <c r="I18" s="5">
        <v>5000</v>
      </c>
      <c r="J18" s="5">
        <v>60000</v>
      </c>
      <c r="K18" s="5">
        <v>17</v>
      </c>
      <c r="L18" s="5">
        <v>17</v>
      </c>
      <c r="M18" s="5">
        <f t="shared" si="0"/>
        <v>17</v>
      </c>
      <c r="N18" s="5">
        <v>150</v>
      </c>
      <c r="O18" s="5">
        <v>0</v>
      </c>
      <c r="P18" s="5">
        <v>80</v>
      </c>
      <c r="Q18" s="5">
        <v>11</v>
      </c>
      <c r="AD18" s="9"/>
      <c r="AE18" s="55"/>
      <c r="AF18" s="55"/>
      <c r="AG18" s="55"/>
      <c r="AH18" s="55"/>
      <c r="AI18" s="55"/>
      <c r="AJ18" s="55"/>
      <c r="AK18" s="55"/>
    </row>
  </sheetData>
  <autoFilter ref="A2:AM240" xr:uid="{00000000-0009-0000-0000-000004000000}"/>
  <conditionalFormatting sqref="AH3:AK14">
    <cfRule type="cellIs" dxfId="15" priority="5" operator="lessThan">
      <formula>6000</formula>
    </cfRule>
  </conditionalFormatting>
  <conditionalFormatting sqref="AH15:AK15">
    <cfRule type="cellIs" dxfId="14" priority="4" operator="lessThan">
      <formula>6000</formula>
    </cfRule>
  </conditionalFormatting>
  <conditionalFormatting sqref="AH16:AK16">
    <cfRule type="cellIs" dxfId="13" priority="3" operator="lessThan">
      <formula>6000</formula>
    </cfRule>
  </conditionalFormatting>
  <conditionalFormatting sqref="AH17:AK17">
    <cfRule type="cellIs" dxfId="12" priority="2" operator="lessThan">
      <formula>6000</formula>
    </cfRule>
  </conditionalFormatting>
  <conditionalFormatting sqref="AH18:AK18">
    <cfRule type="cellIs" dxfId="11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35"/>
  <sheetViews>
    <sheetView zoomScale="70" zoomScaleNormal="70" workbookViewId="0">
      <selection activeCell="S29" sqref="S29"/>
    </sheetView>
  </sheetViews>
  <sheetFormatPr defaultRowHeight="15"/>
  <cols>
    <col min="1" max="1" width="11.85546875" style="58" customWidth="1"/>
    <col min="2" max="53" width="9.140625" style="58" customWidth="1"/>
    <col min="54" max="16384" width="9.140625" style="58"/>
  </cols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</row>
    <row r="4" spans="1:35">
      <c r="B4">
        <v>36</v>
      </c>
      <c r="C4">
        <v>32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10.25</v>
      </c>
      <c r="L4">
        <v>150</v>
      </c>
      <c r="M4">
        <v>0</v>
      </c>
      <c r="N4">
        <v>80</v>
      </c>
      <c r="O4">
        <v>11</v>
      </c>
    </row>
    <row r="5" spans="1:35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10.5</v>
      </c>
      <c r="L5">
        <v>150</v>
      </c>
      <c r="M5">
        <v>0</v>
      </c>
      <c r="N5">
        <v>80</v>
      </c>
      <c r="O5">
        <v>11</v>
      </c>
    </row>
    <row r="6" spans="1:35">
      <c r="B6">
        <v>36</v>
      </c>
      <c r="C6">
        <v>32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10.75</v>
      </c>
      <c r="L6">
        <v>150</v>
      </c>
      <c r="M6">
        <v>0</v>
      </c>
      <c r="N6">
        <v>80</v>
      </c>
      <c r="O6">
        <v>11</v>
      </c>
    </row>
    <row r="7" spans="1:35">
      <c r="B7">
        <v>36</v>
      </c>
      <c r="C7">
        <v>32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11</v>
      </c>
      <c r="L7">
        <v>150</v>
      </c>
      <c r="M7">
        <v>0</v>
      </c>
      <c r="N7">
        <v>80</v>
      </c>
      <c r="O7">
        <v>11</v>
      </c>
    </row>
    <row r="8" spans="1:35">
      <c r="B8">
        <v>36</v>
      </c>
      <c r="C8">
        <v>32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11.25</v>
      </c>
      <c r="L8">
        <v>150</v>
      </c>
      <c r="M8">
        <v>0</v>
      </c>
      <c r="N8">
        <v>80</v>
      </c>
      <c r="O8">
        <v>11</v>
      </c>
    </row>
    <row r="9" spans="1:35">
      <c r="B9">
        <v>36</v>
      </c>
      <c r="C9">
        <v>32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11.5</v>
      </c>
      <c r="L9">
        <v>150</v>
      </c>
      <c r="M9">
        <v>0</v>
      </c>
      <c r="N9">
        <v>80</v>
      </c>
      <c r="O9">
        <v>11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11.75</v>
      </c>
      <c r="L10">
        <v>150</v>
      </c>
      <c r="M10">
        <v>0</v>
      </c>
      <c r="N10">
        <v>80</v>
      </c>
      <c r="O10">
        <v>11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12.25</v>
      </c>
      <c r="L12">
        <v>150</v>
      </c>
      <c r="M12">
        <v>0</v>
      </c>
      <c r="N12">
        <v>80</v>
      </c>
      <c r="O12">
        <v>11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12.5</v>
      </c>
      <c r="L13">
        <v>150</v>
      </c>
      <c r="M13">
        <v>0</v>
      </c>
      <c r="N13">
        <v>80</v>
      </c>
      <c r="O13">
        <v>11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12.75</v>
      </c>
      <c r="L14">
        <v>150</v>
      </c>
      <c r="M14">
        <v>0</v>
      </c>
      <c r="N14">
        <v>80</v>
      </c>
      <c r="O14">
        <v>11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13</v>
      </c>
      <c r="L15">
        <v>150</v>
      </c>
      <c r="M15">
        <v>0</v>
      </c>
      <c r="N15">
        <v>80</v>
      </c>
      <c r="O15">
        <v>11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13.25</v>
      </c>
      <c r="L16">
        <v>150</v>
      </c>
      <c r="M16">
        <v>0</v>
      </c>
      <c r="N16">
        <v>80</v>
      </c>
      <c r="O16">
        <v>11</v>
      </c>
    </row>
    <row r="17" spans="2:15">
      <c r="B17">
        <v>36</v>
      </c>
      <c r="C17">
        <v>32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13.5</v>
      </c>
      <c r="L17">
        <v>150</v>
      </c>
      <c r="M17">
        <v>0</v>
      </c>
      <c r="N17">
        <v>80</v>
      </c>
      <c r="O17">
        <v>11</v>
      </c>
    </row>
    <row r="18" spans="2:15">
      <c r="B18">
        <v>36</v>
      </c>
      <c r="C18">
        <v>32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13.75</v>
      </c>
      <c r="L18">
        <v>150</v>
      </c>
      <c r="M18">
        <v>0</v>
      </c>
      <c r="N18">
        <v>80</v>
      </c>
      <c r="O18">
        <v>11</v>
      </c>
    </row>
    <row r="19" spans="2:15">
      <c r="B19">
        <v>36</v>
      </c>
      <c r="C19">
        <v>32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14</v>
      </c>
      <c r="L19">
        <v>150</v>
      </c>
      <c r="M19">
        <v>0</v>
      </c>
      <c r="N19">
        <v>80</v>
      </c>
      <c r="O19">
        <v>11</v>
      </c>
    </row>
    <row r="20" spans="2:15">
      <c r="B20">
        <v>36</v>
      </c>
      <c r="C20">
        <v>32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14.25</v>
      </c>
      <c r="L20">
        <v>150</v>
      </c>
      <c r="M20">
        <v>0</v>
      </c>
      <c r="N20">
        <v>80</v>
      </c>
      <c r="O20">
        <v>11</v>
      </c>
    </row>
    <row r="21" spans="2:15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14.5</v>
      </c>
      <c r="L21">
        <v>150</v>
      </c>
      <c r="M21">
        <v>0</v>
      </c>
      <c r="N21">
        <v>80</v>
      </c>
      <c r="O21">
        <v>11</v>
      </c>
    </row>
    <row r="22" spans="2:15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14.75</v>
      </c>
      <c r="L22">
        <v>150</v>
      </c>
      <c r="M22">
        <v>0</v>
      </c>
      <c r="N22">
        <v>80</v>
      </c>
      <c r="O22">
        <v>11</v>
      </c>
    </row>
    <row r="23" spans="2:15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15</v>
      </c>
      <c r="L23">
        <v>150</v>
      </c>
      <c r="M23">
        <v>0</v>
      </c>
      <c r="N23">
        <v>80</v>
      </c>
      <c r="O23">
        <v>11</v>
      </c>
    </row>
    <row r="24" spans="2:15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15.25</v>
      </c>
      <c r="L24">
        <v>150</v>
      </c>
      <c r="M24">
        <v>0</v>
      </c>
      <c r="N24">
        <v>80</v>
      </c>
      <c r="O24">
        <v>11</v>
      </c>
    </row>
    <row r="25" spans="2:15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15.5</v>
      </c>
      <c r="L25">
        <v>150</v>
      </c>
      <c r="M25">
        <v>0</v>
      </c>
      <c r="N25">
        <v>80</v>
      </c>
      <c r="O25">
        <v>11</v>
      </c>
    </row>
    <row r="26" spans="2:15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15.75</v>
      </c>
      <c r="L26">
        <v>150</v>
      </c>
      <c r="M26">
        <v>0</v>
      </c>
      <c r="N26">
        <v>80</v>
      </c>
      <c r="O26">
        <v>11</v>
      </c>
    </row>
    <row r="27" spans="2:15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16</v>
      </c>
      <c r="L27">
        <v>150</v>
      </c>
      <c r="M27">
        <v>0</v>
      </c>
      <c r="N27">
        <v>80</v>
      </c>
      <c r="O27">
        <v>11</v>
      </c>
    </row>
    <row r="28" spans="2:15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16.25</v>
      </c>
      <c r="L28">
        <v>150</v>
      </c>
      <c r="M28">
        <v>0</v>
      </c>
      <c r="N28">
        <v>80</v>
      </c>
      <c r="O28">
        <v>11</v>
      </c>
    </row>
    <row r="29" spans="2:15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16.5</v>
      </c>
      <c r="L29">
        <v>150</v>
      </c>
      <c r="M29">
        <v>0</v>
      </c>
      <c r="N29">
        <v>80</v>
      </c>
      <c r="O29">
        <v>11</v>
      </c>
    </row>
    <row r="30" spans="2:15">
      <c r="B30">
        <v>36</v>
      </c>
      <c r="C30">
        <v>32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16.75</v>
      </c>
      <c r="L30">
        <v>150</v>
      </c>
      <c r="M30">
        <v>0</v>
      </c>
      <c r="N30">
        <v>80</v>
      </c>
      <c r="O30">
        <v>11</v>
      </c>
    </row>
    <row r="31" spans="2:15">
      <c r="B31">
        <v>36</v>
      </c>
      <c r="C31">
        <v>32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17</v>
      </c>
      <c r="L31">
        <v>150</v>
      </c>
      <c r="M31">
        <v>0</v>
      </c>
      <c r="N31">
        <v>80</v>
      </c>
      <c r="O31">
        <v>11</v>
      </c>
    </row>
    <row r="32" spans="2:15">
      <c r="B32">
        <v>36</v>
      </c>
      <c r="C32">
        <v>32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17.25</v>
      </c>
      <c r="L32">
        <v>150</v>
      </c>
      <c r="M32">
        <v>0</v>
      </c>
      <c r="N32">
        <v>80</v>
      </c>
      <c r="O32">
        <v>11</v>
      </c>
    </row>
    <row r="33" spans="2:15">
      <c r="B33">
        <v>36</v>
      </c>
      <c r="C33">
        <v>32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17.5</v>
      </c>
      <c r="L33">
        <v>150</v>
      </c>
      <c r="M33">
        <v>0</v>
      </c>
      <c r="N33">
        <v>80</v>
      </c>
      <c r="O33">
        <v>11</v>
      </c>
    </row>
    <row r="34" spans="2:15">
      <c r="B34">
        <v>36</v>
      </c>
      <c r="C34">
        <v>32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17.75</v>
      </c>
      <c r="L34">
        <v>150</v>
      </c>
      <c r="M34">
        <v>0</v>
      </c>
      <c r="N34">
        <v>80</v>
      </c>
      <c r="O34">
        <v>11</v>
      </c>
    </row>
    <row r="35" spans="2:15">
      <c r="B35">
        <v>36</v>
      </c>
      <c r="C35">
        <v>32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18</v>
      </c>
      <c r="L35">
        <v>150</v>
      </c>
      <c r="M35">
        <v>0</v>
      </c>
      <c r="N35">
        <v>80</v>
      </c>
      <c r="O35">
        <v>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332"/>
  <sheetViews>
    <sheetView topLeftCell="B1" zoomScale="85" zoomScaleNormal="85" workbookViewId="0">
      <selection activeCell="X121" sqref="X121"/>
    </sheetView>
  </sheetViews>
  <sheetFormatPr defaultRowHeight="15"/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5</v>
      </c>
      <c r="E3" t="s">
        <v>9</v>
      </c>
      <c r="F3">
        <v>28</v>
      </c>
      <c r="G3">
        <v>28</v>
      </c>
      <c r="H3">
        <v>0.2</v>
      </c>
      <c r="I3">
        <v>5000</v>
      </c>
      <c r="J3">
        <v>60000</v>
      </c>
      <c r="K3">
        <v>10</v>
      </c>
      <c r="L3">
        <v>150</v>
      </c>
      <c r="M3">
        <v>0</v>
      </c>
      <c r="N3">
        <v>80</v>
      </c>
      <c r="O3">
        <v>11</v>
      </c>
      <c r="P3">
        <v>6.2199999999999998E-3</v>
      </c>
      <c r="Q3">
        <v>5.1399999999999996E-3</v>
      </c>
      <c r="R3">
        <v>1.0829999999999999E-2</v>
      </c>
      <c r="S3">
        <v>4.0800000000000003E-3</v>
      </c>
      <c r="T3">
        <v>2.0600000000000002E-3</v>
      </c>
      <c r="U3">
        <v>3.4199999999999999E-3</v>
      </c>
      <c r="V3">
        <v>3.5799999999999998E-3</v>
      </c>
      <c r="W3">
        <v>8.6499999999999997E-3</v>
      </c>
      <c r="X3">
        <v>8.6499999999999997E-3</v>
      </c>
      <c r="Y3">
        <v>2.0600000000000002E-3</v>
      </c>
      <c r="Z3">
        <v>2.2000000000000001E-3</v>
      </c>
      <c r="AA3">
        <v>2.2000000000000001E-3</v>
      </c>
      <c r="AB3">
        <v>0.26483308823529411</v>
      </c>
      <c r="AC3">
        <v>2.9820614204819589</v>
      </c>
      <c r="AD3">
        <v>156.672</v>
      </c>
      <c r="AE3">
        <v>2.5000000000000001E-2</v>
      </c>
      <c r="AF3">
        <v>4803</v>
      </c>
      <c r="AG3">
        <v>19209</v>
      </c>
      <c r="AH3">
        <v>19790</v>
      </c>
      <c r="AI3">
        <v>20388</v>
      </c>
    </row>
    <row r="4" spans="1:35">
      <c r="B4">
        <v>36</v>
      </c>
      <c r="C4">
        <v>32</v>
      </c>
      <c r="D4" t="s">
        <v>5</v>
      </c>
      <c r="E4" t="s">
        <v>9</v>
      </c>
      <c r="F4">
        <v>28</v>
      </c>
      <c r="G4">
        <v>28</v>
      </c>
      <c r="H4">
        <v>0.2</v>
      </c>
      <c r="I4">
        <v>5000</v>
      </c>
      <c r="J4">
        <v>60000</v>
      </c>
      <c r="K4">
        <v>10</v>
      </c>
      <c r="L4">
        <v>150</v>
      </c>
      <c r="M4">
        <v>0</v>
      </c>
      <c r="N4">
        <v>80</v>
      </c>
      <c r="O4">
        <v>11</v>
      </c>
      <c r="P4">
        <v>6.2199999999999998E-3</v>
      </c>
      <c r="Q4">
        <v>5.1399999999999996E-3</v>
      </c>
      <c r="R4">
        <v>1.0829999999999999E-2</v>
      </c>
      <c r="S4">
        <v>4.0800000000000003E-3</v>
      </c>
      <c r="T4">
        <v>2.0600000000000002E-3</v>
      </c>
      <c r="U4">
        <v>3.4199999999999999E-3</v>
      </c>
      <c r="V4">
        <v>3.5799999999999998E-3</v>
      </c>
      <c r="W4">
        <v>8.6499999999999997E-3</v>
      </c>
      <c r="X4">
        <v>8.6499999999999997E-3</v>
      </c>
      <c r="Y4">
        <v>2.0600000000000002E-3</v>
      </c>
      <c r="Z4">
        <v>2.2000000000000001E-3</v>
      </c>
      <c r="AA4">
        <v>2.2000000000000001E-3</v>
      </c>
      <c r="AB4">
        <v>0.26483308823529411</v>
      </c>
      <c r="AC4">
        <v>2.9820614204819589</v>
      </c>
      <c r="AD4">
        <v>156.672</v>
      </c>
      <c r="AE4">
        <v>0.03</v>
      </c>
      <c r="AF4">
        <v>4638</v>
      </c>
      <c r="AG4">
        <v>16007</v>
      </c>
      <c r="AH4">
        <v>16492</v>
      </c>
      <c r="AI4">
        <v>16990</v>
      </c>
    </row>
    <row r="5" spans="1:35">
      <c r="B5">
        <v>36</v>
      </c>
      <c r="C5">
        <v>32</v>
      </c>
      <c r="D5" t="s">
        <v>5</v>
      </c>
      <c r="E5" t="s">
        <v>9</v>
      </c>
      <c r="F5">
        <v>28</v>
      </c>
      <c r="G5">
        <v>28</v>
      </c>
      <c r="H5">
        <v>0.2</v>
      </c>
      <c r="I5">
        <v>5000</v>
      </c>
      <c r="J5">
        <v>60000</v>
      </c>
      <c r="K5">
        <v>10</v>
      </c>
      <c r="L5">
        <v>150</v>
      </c>
      <c r="M5">
        <v>0</v>
      </c>
      <c r="N5">
        <v>80</v>
      </c>
      <c r="O5">
        <v>11</v>
      </c>
      <c r="P5">
        <v>6.2199999999999998E-3</v>
      </c>
      <c r="Q5">
        <v>5.1399999999999996E-3</v>
      </c>
      <c r="R5">
        <v>1.0829999999999999E-2</v>
      </c>
      <c r="S5">
        <v>4.0800000000000003E-3</v>
      </c>
      <c r="T5">
        <v>2.0600000000000002E-3</v>
      </c>
      <c r="U5">
        <v>3.4199999999999999E-3</v>
      </c>
      <c r="V5">
        <v>3.5799999999999998E-3</v>
      </c>
      <c r="W5">
        <v>8.6499999999999997E-3</v>
      </c>
      <c r="X5">
        <v>8.6499999999999997E-3</v>
      </c>
      <c r="Y5">
        <v>2.0600000000000002E-3</v>
      </c>
      <c r="Z5">
        <v>2.2000000000000001E-3</v>
      </c>
      <c r="AA5">
        <v>2.2000000000000001E-3</v>
      </c>
      <c r="AB5">
        <v>0.26483308823529411</v>
      </c>
      <c r="AC5">
        <v>2.9820614204819589</v>
      </c>
      <c r="AD5">
        <v>156.672</v>
      </c>
      <c r="AE5">
        <v>3.5000000000000003E-2</v>
      </c>
      <c r="AF5">
        <v>4481</v>
      </c>
      <c r="AG5">
        <v>13721</v>
      </c>
      <c r="AH5">
        <v>14136</v>
      </c>
      <c r="AI5">
        <v>14563</v>
      </c>
    </row>
    <row r="6" spans="1:35">
      <c r="B6">
        <v>36</v>
      </c>
      <c r="C6">
        <v>32</v>
      </c>
      <c r="D6" t="s">
        <v>5</v>
      </c>
      <c r="E6" t="s">
        <v>9</v>
      </c>
      <c r="F6">
        <v>28</v>
      </c>
      <c r="G6">
        <v>28</v>
      </c>
      <c r="H6">
        <v>0.2</v>
      </c>
      <c r="I6">
        <v>5000</v>
      </c>
      <c r="J6">
        <v>60000</v>
      </c>
      <c r="K6">
        <v>10</v>
      </c>
      <c r="L6">
        <v>150</v>
      </c>
      <c r="M6">
        <v>0</v>
      </c>
      <c r="N6">
        <v>80</v>
      </c>
      <c r="O6">
        <v>11</v>
      </c>
      <c r="P6">
        <v>6.2199999999999998E-3</v>
      </c>
      <c r="Q6">
        <v>5.1399999999999996E-3</v>
      </c>
      <c r="R6">
        <v>1.0829999999999999E-2</v>
      </c>
      <c r="S6">
        <v>4.0800000000000003E-3</v>
      </c>
      <c r="T6">
        <v>2.0600000000000002E-3</v>
      </c>
      <c r="U6">
        <v>3.4199999999999999E-3</v>
      </c>
      <c r="V6">
        <v>3.5799999999999998E-3</v>
      </c>
      <c r="W6">
        <v>8.6499999999999997E-3</v>
      </c>
      <c r="X6">
        <v>8.6499999999999997E-3</v>
      </c>
      <c r="Y6">
        <v>2.0600000000000002E-3</v>
      </c>
      <c r="Z6">
        <v>2.2000000000000001E-3</v>
      </c>
      <c r="AA6">
        <v>2.2000000000000001E-3</v>
      </c>
      <c r="AB6">
        <v>0.26483308823529411</v>
      </c>
      <c r="AC6">
        <v>2.9820614204819589</v>
      </c>
      <c r="AD6">
        <v>156.672</v>
      </c>
      <c r="AE6">
        <v>0.04</v>
      </c>
      <c r="AF6">
        <v>4331</v>
      </c>
      <c r="AG6">
        <v>12006</v>
      </c>
      <c r="AH6">
        <v>12369</v>
      </c>
      <c r="AI6">
        <v>12743</v>
      </c>
    </row>
    <row r="7" spans="1:35">
      <c r="B7">
        <v>36</v>
      </c>
      <c r="C7">
        <v>32</v>
      </c>
      <c r="D7" t="s">
        <v>5</v>
      </c>
      <c r="E7" t="s">
        <v>9</v>
      </c>
      <c r="F7">
        <v>28</v>
      </c>
      <c r="G7">
        <v>28</v>
      </c>
      <c r="H7">
        <v>0.2</v>
      </c>
      <c r="I7">
        <v>5000</v>
      </c>
      <c r="J7">
        <v>60000</v>
      </c>
      <c r="K7">
        <v>10</v>
      </c>
      <c r="L7">
        <v>150</v>
      </c>
      <c r="M7">
        <v>0</v>
      </c>
      <c r="N7">
        <v>80</v>
      </c>
      <c r="O7">
        <v>11</v>
      </c>
      <c r="P7">
        <v>6.2199999999999998E-3</v>
      </c>
      <c r="Q7">
        <v>5.1399999999999996E-3</v>
      </c>
      <c r="R7">
        <v>1.0829999999999999E-2</v>
      </c>
      <c r="S7">
        <v>4.0800000000000003E-3</v>
      </c>
      <c r="T7">
        <v>2.0600000000000002E-3</v>
      </c>
      <c r="U7">
        <v>3.4199999999999999E-3</v>
      </c>
      <c r="V7">
        <v>3.5799999999999998E-3</v>
      </c>
      <c r="W7">
        <v>8.6499999999999997E-3</v>
      </c>
      <c r="X7">
        <v>8.6499999999999997E-3</v>
      </c>
      <c r="Y7">
        <v>2.0600000000000002E-3</v>
      </c>
      <c r="Z7">
        <v>2.2000000000000001E-3</v>
      </c>
      <c r="AA7">
        <v>2.2000000000000001E-3</v>
      </c>
      <c r="AB7">
        <v>0.26483308823529411</v>
      </c>
      <c r="AC7">
        <v>2.9820614204819589</v>
      </c>
      <c r="AD7">
        <v>156.672</v>
      </c>
      <c r="AE7">
        <v>4.4999999999999998E-2</v>
      </c>
      <c r="AF7">
        <v>4189</v>
      </c>
      <c r="AG7">
        <v>10672</v>
      </c>
      <c r="AH7">
        <v>10994</v>
      </c>
      <c r="AI7">
        <v>11327</v>
      </c>
    </row>
    <row r="8" spans="1:35">
      <c r="B8">
        <v>36</v>
      </c>
      <c r="C8">
        <v>32</v>
      </c>
      <c r="D8" t="s">
        <v>5</v>
      </c>
      <c r="E8" t="s">
        <v>9</v>
      </c>
      <c r="F8">
        <v>28</v>
      </c>
      <c r="G8">
        <v>28</v>
      </c>
      <c r="H8">
        <v>0.2</v>
      </c>
      <c r="I8">
        <v>5000</v>
      </c>
      <c r="J8">
        <v>60000</v>
      </c>
      <c r="K8">
        <v>10</v>
      </c>
      <c r="L8">
        <v>150</v>
      </c>
      <c r="M8">
        <v>0</v>
      </c>
      <c r="N8">
        <v>80</v>
      </c>
      <c r="O8">
        <v>11</v>
      </c>
      <c r="P8">
        <v>6.2199999999999998E-3</v>
      </c>
      <c r="Q8">
        <v>5.1399999999999996E-3</v>
      </c>
      <c r="R8">
        <v>1.0829999999999999E-2</v>
      </c>
      <c r="S8">
        <v>4.0800000000000003E-3</v>
      </c>
      <c r="T8">
        <v>2.0600000000000002E-3</v>
      </c>
      <c r="U8">
        <v>3.4199999999999999E-3</v>
      </c>
      <c r="V8">
        <v>3.5799999999999998E-3</v>
      </c>
      <c r="W8">
        <v>8.6499999999999997E-3</v>
      </c>
      <c r="X8">
        <v>8.6499999999999997E-3</v>
      </c>
      <c r="Y8">
        <v>2.0600000000000002E-3</v>
      </c>
      <c r="Z8">
        <v>2.2000000000000001E-3</v>
      </c>
      <c r="AA8">
        <v>2.2000000000000001E-3</v>
      </c>
      <c r="AB8">
        <v>0.26483308823529411</v>
      </c>
      <c r="AC8">
        <v>2.9820614204819589</v>
      </c>
      <c r="AD8">
        <v>156.672</v>
      </c>
      <c r="AE8">
        <v>0.05</v>
      </c>
      <c r="AF8">
        <v>4053</v>
      </c>
      <c r="AG8">
        <v>9604</v>
      </c>
      <c r="AH8">
        <v>9895</v>
      </c>
      <c r="AI8">
        <v>10194</v>
      </c>
    </row>
    <row r="9" spans="1:35">
      <c r="B9">
        <v>36</v>
      </c>
      <c r="C9">
        <v>32</v>
      </c>
      <c r="D9" t="s">
        <v>5</v>
      </c>
      <c r="E9" t="s">
        <v>9</v>
      </c>
      <c r="F9">
        <v>28</v>
      </c>
      <c r="G9">
        <v>28</v>
      </c>
      <c r="H9">
        <v>0.2</v>
      </c>
      <c r="I9">
        <v>5000</v>
      </c>
      <c r="J9">
        <v>60000</v>
      </c>
      <c r="K9">
        <v>10</v>
      </c>
      <c r="L9">
        <v>150</v>
      </c>
      <c r="M9">
        <v>0</v>
      </c>
      <c r="N9">
        <v>80</v>
      </c>
      <c r="O9">
        <v>11</v>
      </c>
      <c r="P9">
        <v>6.2199999999999998E-3</v>
      </c>
      <c r="Q9">
        <v>5.1399999999999996E-3</v>
      </c>
      <c r="R9">
        <v>1.0829999999999999E-2</v>
      </c>
      <c r="S9">
        <v>4.0800000000000003E-3</v>
      </c>
      <c r="T9">
        <v>2.0600000000000002E-3</v>
      </c>
      <c r="U9">
        <v>3.4199999999999999E-3</v>
      </c>
      <c r="V9">
        <v>3.5799999999999998E-3</v>
      </c>
      <c r="W9">
        <v>8.6499999999999997E-3</v>
      </c>
      <c r="X9">
        <v>8.6499999999999997E-3</v>
      </c>
      <c r="Y9">
        <v>2.0600000000000002E-3</v>
      </c>
      <c r="Z9">
        <v>2.2000000000000001E-3</v>
      </c>
      <c r="AA9">
        <v>2.2000000000000001E-3</v>
      </c>
      <c r="AB9">
        <v>0.26483308823529411</v>
      </c>
      <c r="AC9">
        <v>2.9820614204819589</v>
      </c>
      <c r="AD9">
        <v>156.672</v>
      </c>
      <c r="AE9">
        <v>5.5E-2</v>
      </c>
      <c r="AF9">
        <v>3923</v>
      </c>
      <c r="AG9">
        <v>8731</v>
      </c>
      <c r="AH9">
        <v>8995</v>
      </c>
      <c r="AI9">
        <v>9267</v>
      </c>
    </row>
    <row r="10" spans="1:35">
      <c r="B10">
        <v>36</v>
      </c>
      <c r="C10">
        <v>32</v>
      </c>
      <c r="D10" t="s">
        <v>5</v>
      </c>
      <c r="E10" t="s">
        <v>9</v>
      </c>
      <c r="F10">
        <v>28</v>
      </c>
      <c r="G10">
        <v>28</v>
      </c>
      <c r="H10">
        <v>0.2</v>
      </c>
      <c r="I10">
        <v>5000</v>
      </c>
      <c r="J10">
        <v>60000</v>
      </c>
      <c r="K10">
        <v>10</v>
      </c>
      <c r="L10">
        <v>150</v>
      </c>
      <c r="M10">
        <v>0</v>
      </c>
      <c r="N10">
        <v>80</v>
      </c>
      <c r="O10">
        <v>11</v>
      </c>
      <c r="P10">
        <v>6.2199999999999998E-3</v>
      </c>
      <c r="Q10">
        <v>5.1399999999999996E-3</v>
      </c>
      <c r="R10">
        <v>1.0829999999999999E-2</v>
      </c>
      <c r="S10">
        <v>4.0800000000000003E-3</v>
      </c>
      <c r="T10">
        <v>2.0600000000000002E-3</v>
      </c>
      <c r="U10">
        <v>3.4199999999999999E-3</v>
      </c>
      <c r="V10">
        <v>3.5799999999999998E-3</v>
      </c>
      <c r="W10">
        <v>8.6499999999999997E-3</v>
      </c>
      <c r="X10">
        <v>8.6499999999999997E-3</v>
      </c>
      <c r="Y10">
        <v>2.0600000000000002E-3</v>
      </c>
      <c r="Z10">
        <v>2.2000000000000001E-3</v>
      </c>
      <c r="AA10">
        <v>2.2000000000000001E-3</v>
      </c>
      <c r="AB10">
        <v>0.26483308823529411</v>
      </c>
      <c r="AC10">
        <v>2.9820614204819589</v>
      </c>
      <c r="AD10">
        <v>156.672</v>
      </c>
      <c r="AE10">
        <v>0.06</v>
      </c>
      <c r="AF10">
        <v>3799</v>
      </c>
      <c r="AG10">
        <v>8004</v>
      </c>
      <c r="AH10">
        <v>8246</v>
      </c>
      <c r="AI10">
        <v>8495</v>
      </c>
    </row>
    <row r="11" spans="1:35">
      <c r="B11">
        <v>36</v>
      </c>
      <c r="C11">
        <v>32</v>
      </c>
      <c r="D11" t="s">
        <v>5</v>
      </c>
      <c r="E11" t="s">
        <v>9</v>
      </c>
      <c r="F11">
        <v>28</v>
      </c>
      <c r="G11">
        <v>28</v>
      </c>
      <c r="H11">
        <v>0.2</v>
      </c>
      <c r="I11">
        <v>5000</v>
      </c>
      <c r="J11">
        <v>60000</v>
      </c>
      <c r="K11">
        <v>10</v>
      </c>
      <c r="L11">
        <v>150</v>
      </c>
      <c r="M11">
        <v>0</v>
      </c>
      <c r="N11">
        <v>80</v>
      </c>
      <c r="O11">
        <v>11</v>
      </c>
      <c r="P11">
        <v>6.2199999999999998E-3</v>
      </c>
      <c r="Q11">
        <v>5.1399999999999996E-3</v>
      </c>
      <c r="R11">
        <v>1.0829999999999999E-2</v>
      </c>
      <c r="S11">
        <v>4.0800000000000003E-3</v>
      </c>
      <c r="T11">
        <v>2.0600000000000002E-3</v>
      </c>
      <c r="U11">
        <v>3.4199999999999999E-3</v>
      </c>
      <c r="V11">
        <v>3.5799999999999998E-3</v>
      </c>
      <c r="W11">
        <v>8.6499999999999997E-3</v>
      </c>
      <c r="X11">
        <v>8.6499999999999997E-3</v>
      </c>
      <c r="Y11">
        <v>2.0600000000000002E-3</v>
      </c>
      <c r="Z11">
        <v>2.2000000000000001E-3</v>
      </c>
      <c r="AA11">
        <v>2.2000000000000001E-3</v>
      </c>
      <c r="AB11">
        <v>0.26483308823529411</v>
      </c>
      <c r="AC11">
        <v>2.9820614204819589</v>
      </c>
      <c r="AD11">
        <v>156.672</v>
      </c>
      <c r="AE11">
        <v>6.5000000000000002E-2</v>
      </c>
      <c r="AF11">
        <v>3680</v>
      </c>
      <c r="AG11">
        <v>7388</v>
      </c>
      <c r="AH11">
        <v>7611</v>
      </c>
      <c r="AI11">
        <v>7842</v>
      </c>
    </row>
    <row r="12" spans="1:35">
      <c r="B12">
        <v>36</v>
      </c>
      <c r="C12">
        <v>32</v>
      </c>
      <c r="D12" t="s">
        <v>5</v>
      </c>
      <c r="E12" t="s">
        <v>9</v>
      </c>
      <c r="F12">
        <v>28</v>
      </c>
      <c r="G12">
        <v>28</v>
      </c>
      <c r="H12">
        <v>0.2</v>
      </c>
      <c r="I12">
        <v>5000</v>
      </c>
      <c r="J12">
        <v>60000</v>
      </c>
      <c r="K12">
        <v>10</v>
      </c>
      <c r="L12">
        <v>150</v>
      </c>
      <c r="M12">
        <v>0</v>
      </c>
      <c r="N12">
        <v>80</v>
      </c>
      <c r="O12">
        <v>11</v>
      </c>
      <c r="P12">
        <v>6.2199999999999998E-3</v>
      </c>
      <c r="Q12">
        <v>5.1399999999999996E-3</v>
      </c>
      <c r="R12">
        <v>1.0829999999999999E-2</v>
      </c>
      <c r="S12">
        <v>4.0800000000000003E-3</v>
      </c>
      <c r="T12">
        <v>2.0600000000000002E-3</v>
      </c>
      <c r="U12">
        <v>3.4199999999999999E-3</v>
      </c>
      <c r="V12">
        <v>3.5799999999999998E-3</v>
      </c>
      <c r="W12">
        <v>8.6499999999999997E-3</v>
      </c>
      <c r="X12">
        <v>8.6499999999999997E-3</v>
      </c>
      <c r="Y12">
        <v>2.0600000000000002E-3</v>
      </c>
      <c r="Z12">
        <v>2.2000000000000001E-3</v>
      </c>
      <c r="AA12">
        <v>2.2000000000000001E-3</v>
      </c>
      <c r="AB12">
        <v>0.26483308823529411</v>
      </c>
      <c r="AC12">
        <v>2.9820614204819589</v>
      </c>
      <c r="AD12">
        <v>156.672</v>
      </c>
      <c r="AE12">
        <v>7.0000000000000007E-2</v>
      </c>
      <c r="AF12">
        <v>3567</v>
      </c>
      <c r="AG12">
        <v>6860</v>
      </c>
      <c r="AH12">
        <v>7068</v>
      </c>
      <c r="AI12">
        <v>7282</v>
      </c>
    </row>
    <row r="13" spans="1:35">
      <c r="B13">
        <v>36</v>
      </c>
      <c r="C13">
        <v>32</v>
      </c>
      <c r="D13" t="s">
        <v>5</v>
      </c>
      <c r="E13" t="s">
        <v>9</v>
      </c>
      <c r="F13">
        <v>28</v>
      </c>
      <c r="G13">
        <v>28</v>
      </c>
      <c r="H13">
        <v>0.2</v>
      </c>
      <c r="I13">
        <v>5000</v>
      </c>
      <c r="J13">
        <v>60000</v>
      </c>
      <c r="K13">
        <v>10.25</v>
      </c>
      <c r="L13">
        <v>150</v>
      </c>
      <c r="M13">
        <v>0</v>
      </c>
      <c r="N13">
        <v>80</v>
      </c>
      <c r="O13">
        <v>11</v>
      </c>
      <c r="P13">
        <v>5.94E-3</v>
      </c>
      <c r="Q13">
        <v>4.9199999999999999E-3</v>
      </c>
      <c r="R13">
        <v>1.034E-2</v>
      </c>
      <c r="S13">
        <v>3.9100000000000003E-3</v>
      </c>
      <c r="T13">
        <v>2.0500000000000002E-3</v>
      </c>
      <c r="U13">
        <v>3.2699999999999999E-3</v>
      </c>
      <c r="V13">
        <v>3.4299999999999999E-3</v>
      </c>
      <c r="W13">
        <v>8.26E-3</v>
      </c>
      <c r="X13">
        <v>8.26E-3</v>
      </c>
      <c r="Y13">
        <v>2.0500000000000002E-3</v>
      </c>
      <c r="Z13">
        <v>2.1099999999999999E-3</v>
      </c>
      <c r="AA13">
        <v>2.1099999999999999E-3</v>
      </c>
      <c r="AB13">
        <v>0.29785508898935442</v>
      </c>
      <c r="AC13">
        <v>3.2447828483933252</v>
      </c>
      <c r="AD13">
        <v>160.27199999999999</v>
      </c>
      <c r="AE13">
        <v>2.5000000000000001E-2</v>
      </c>
      <c r="AF13">
        <v>4324</v>
      </c>
      <c r="AG13">
        <v>17546</v>
      </c>
      <c r="AH13">
        <v>18124</v>
      </c>
      <c r="AI13">
        <v>18721</v>
      </c>
    </row>
    <row r="14" spans="1:35">
      <c r="B14">
        <v>36</v>
      </c>
      <c r="C14">
        <v>32</v>
      </c>
      <c r="D14" t="s">
        <v>5</v>
      </c>
      <c r="E14" t="s">
        <v>9</v>
      </c>
      <c r="F14">
        <v>28</v>
      </c>
      <c r="G14">
        <v>28</v>
      </c>
      <c r="H14">
        <v>0.2</v>
      </c>
      <c r="I14">
        <v>5000</v>
      </c>
      <c r="J14">
        <v>60000</v>
      </c>
      <c r="K14">
        <v>10.25</v>
      </c>
      <c r="L14">
        <v>150</v>
      </c>
      <c r="M14">
        <v>0</v>
      </c>
      <c r="N14">
        <v>80</v>
      </c>
      <c r="O14">
        <v>11</v>
      </c>
      <c r="P14">
        <v>5.94E-3</v>
      </c>
      <c r="Q14">
        <v>4.9199999999999999E-3</v>
      </c>
      <c r="R14">
        <v>1.034E-2</v>
      </c>
      <c r="S14">
        <v>3.9100000000000003E-3</v>
      </c>
      <c r="T14">
        <v>2.0500000000000002E-3</v>
      </c>
      <c r="U14">
        <v>3.2699999999999999E-3</v>
      </c>
      <c r="V14">
        <v>3.4299999999999999E-3</v>
      </c>
      <c r="W14">
        <v>8.26E-3</v>
      </c>
      <c r="X14">
        <v>8.26E-3</v>
      </c>
      <c r="Y14">
        <v>2.0500000000000002E-3</v>
      </c>
      <c r="Z14">
        <v>2.1099999999999999E-3</v>
      </c>
      <c r="AA14">
        <v>2.1099999999999999E-3</v>
      </c>
      <c r="AB14">
        <v>0.29785508898935442</v>
      </c>
      <c r="AC14">
        <v>3.2447828483933252</v>
      </c>
      <c r="AD14">
        <v>160.27199999999999</v>
      </c>
      <c r="AE14">
        <v>0.03</v>
      </c>
      <c r="AF14">
        <v>4164</v>
      </c>
      <c r="AG14">
        <v>14622</v>
      </c>
      <c r="AH14">
        <v>15103</v>
      </c>
      <c r="AI14">
        <v>15601</v>
      </c>
    </row>
    <row r="15" spans="1:35">
      <c r="B15">
        <v>36</v>
      </c>
      <c r="C15">
        <v>32</v>
      </c>
      <c r="D15" t="s">
        <v>5</v>
      </c>
      <c r="E15" t="s">
        <v>9</v>
      </c>
      <c r="F15">
        <v>28</v>
      </c>
      <c r="G15">
        <v>28</v>
      </c>
      <c r="H15">
        <v>0.2</v>
      </c>
      <c r="I15">
        <v>5000</v>
      </c>
      <c r="J15">
        <v>60000</v>
      </c>
      <c r="K15">
        <v>10.25</v>
      </c>
      <c r="L15">
        <v>150</v>
      </c>
      <c r="M15">
        <v>0</v>
      </c>
      <c r="N15">
        <v>80</v>
      </c>
      <c r="O15">
        <v>11</v>
      </c>
      <c r="P15">
        <v>5.94E-3</v>
      </c>
      <c r="Q15">
        <v>4.9199999999999999E-3</v>
      </c>
      <c r="R15">
        <v>1.034E-2</v>
      </c>
      <c r="S15">
        <v>3.9100000000000003E-3</v>
      </c>
      <c r="T15">
        <v>2.0500000000000002E-3</v>
      </c>
      <c r="U15">
        <v>3.2699999999999999E-3</v>
      </c>
      <c r="V15">
        <v>3.4299999999999999E-3</v>
      </c>
      <c r="W15">
        <v>8.26E-3</v>
      </c>
      <c r="X15">
        <v>8.26E-3</v>
      </c>
      <c r="Y15">
        <v>2.0500000000000002E-3</v>
      </c>
      <c r="Z15">
        <v>2.1099999999999999E-3</v>
      </c>
      <c r="AA15">
        <v>2.1099999999999999E-3</v>
      </c>
      <c r="AB15">
        <v>0.29785508898935442</v>
      </c>
      <c r="AC15">
        <v>3.2447828483933252</v>
      </c>
      <c r="AD15">
        <v>160.27199999999999</v>
      </c>
      <c r="AE15">
        <v>3.5000000000000003E-2</v>
      </c>
      <c r="AF15">
        <v>4013</v>
      </c>
      <c r="AG15">
        <v>12533</v>
      </c>
      <c r="AH15">
        <v>12946</v>
      </c>
      <c r="AI15">
        <v>13372</v>
      </c>
    </row>
    <row r="16" spans="1:35">
      <c r="B16">
        <v>36</v>
      </c>
      <c r="C16">
        <v>32</v>
      </c>
      <c r="D16" t="s">
        <v>5</v>
      </c>
      <c r="E16" t="s">
        <v>9</v>
      </c>
      <c r="F16">
        <v>28</v>
      </c>
      <c r="G16">
        <v>28</v>
      </c>
      <c r="H16">
        <v>0.2</v>
      </c>
      <c r="I16">
        <v>5000</v>
      </c>
      <c r="J16">
        <v>60000</v>
      </c>
      <c r="K16">
        <v>10.25</v>
      </c>
      <c r="L16">
        <v>150</v>
      </c>
      <c r="M16">
        <v>0</v>
      </c>
      <c r="N16">
        <v>80</v>
      </c>
      <c r="O16">
        <v>11</v>
      </c>
      <c r="P16">
        <v>5.94E-3</v>
      </c>
      <c r="Q16">
        <v>4.9199999999999999E-3</v>
      </c>
      <c r="R16">
        <v>1.034E-2</v>
      </c>
      <c r="S16">
        <v>3.9100000000000003E-3</v>
      </c>
      <c r="T16">
        <v>2.0500000000000002E-3</v>
      </c>
      <c r="U16">
        <v>3.2699999999999999E-3</v>
      </c>
      <c r="V16">
        <v>3.4299999999999999E-3</v>
      </c>
      <c r="W16">
        <v>8.26E-3</v>
      </c>
      <c r="X16">
        <v>8.26E-3</v>
      </c>
      <c r="Y16">
        <v>2.0500000000000002E-3</v>
      </c>
      <c r="Z16">
        <v>2.1099999999999999E-3</v>
      </c>
      <c r="AA16">
        <v>2.1099999999999999E-3</v>
      </c>
      <c r="AB16">
        <v>0.29785508898935442</v>
      </c>
      <c r="AC16">
        <v>3.2447828483933252</v>
      </c>
      <c r="AD16">
        <v>160.27199999999999</v>
      </c>
      <c r="AE16">
        <v>0.04</v>
      </c>
      <c r="AF16">
        <v>3868</v>
      </c>
      <c r="AG16">
        <v>10966</v>
      </c>
      <c r="AH16">
        <v>11327</v>
      </c>
      <c r="AI16">
        <v>11700</v>
      </c>
    </row>
    <row r="17" spans="2:35">
      <c r="B17">
        <v>36</v>
      </c>
      <c r="C17">
        <v>32</v>
      </c>
      <c r="D17" t="s">
        <v>5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10.25</v>
      </c>
      <c r="L17">
        <v>150</v>
      </c>
      <c r="M17">
        <v>0</v>
      </c>
      <c r="N17">
        <v>80</v>
      </c>
      <c r="O17">
        <v>11</v>
      </c>
      <c r="P17">
        <v>5.94E-3</v>
      </c>
      <c r="Q17">
        <v>4.9199999999999999E-3</v>
      </c>
      <c r="R17">
        <v>1.034E-2</v>
      </c>
      <c r="S17">
        <v>3.9100000000000003E-3</v>
      </c>
      <c r="T17">
        <v>2.0500000000000002E-3</v>
      </c>
      <c r="U17">
        <v>3.2699999999999999E-3</v>
      </c>
      <c r="V17">
        <v>3.4299999999999999E-3</v>
      </c>
      <c r="W17">
        <v>8.26E-3</v>
      </c>
      <c r="X17">
        <v>8.26E-3</v>
      </c>
      <c r="Y17">
        <v>2.0500000000000002E-3</v>
      </c>
      <c r="Z17">
        <v>2.1099999999999999E-3</v>
      </c>
      <c r="AA17">
        <v>2.1099999999999999E-3</v>
      </c>
      <c r="AB17">
        <v>0.29785508898935442</v>
      </c>
      <c r="AC17">
        <v>3.2447828483933252</v>
      </c>
      <c r="AD17">
        <v>160.27199999999999</v>
      </c>
      <c r="AE17">
        <v>4.4999999999999998E-2</v>
      </c>
      <c r="AF17">
        <v>3731</v>
      </c>
      <c r="AG17">
        <v>9748</v>
      </c>
      <c r="AH17">
        <v>10069</v>
      </c>
      <c r="AI17">
        <v>10400</v>
      </c>
    </row>
    <row r="18" spans="2:35">
      <c r="B18">
        <v>36</v>
      </c>
      <c r="C18">
        <v>32</v>
      </c>
      <c r="D18" t="s">
        <v>5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10.25</v>
      </c>
      <c r="L18">
        <v>150</v>
      </c>
      <c r="M18">
        <v>0</v>
      </c>
      <c r="N18">
        <v>80</v>
      </c>
      <c r="O18">
        <v>11</v>
      </c>
      <c r="P18">
        <v>5.94E-3</v>
      </c>
      <c r="Q18">
        <v>4.9199999999999999E-3</v>
      </c>
      <c r="R18">
        <v>1.034E-2</v>
      </c>
      <c r="S18">
        <v>3.9100000000000003E-3</v>
      </c>
      <c r="T18">
        <v>2.0500000000000002E-3</v>
      </c>
      <c r="U18">
        <v>3.2699999999999999E-3</v>
      </c>
      <c r="V18">
        <v>3.4299999999999999E-3</v>
      </c>
      <c r="W18">
        <v>8.26E-3</v>
      </c>
      <c r="X18">
        <v>8.26E-3</v>
      </c>
      <c r="Y18">
        <v>2.0500000000000002E-3</v>
      </c>
      <c r="Z18">
        <v>2.1099999999999999E-3</v>
      </c>
      <c r="AA18">
        <v>2.1099999999999999E-3</v>
      </c>
      <c r="AB18">
        <v>0.29785508898935442</v>
      </c>
      <c r="AC18">
        <v>3.2447828483933252</v>
      </c>
      <c r="AD18">
        <v>160.27199999999999</v>
      </c>
      <c r="AE18">
        <v>0.05</v>
      </c>
      <c r="AF18">
        <v>3601</v>
      </c>
      <c r="AG18">
        <v>8773</v>
      </c>
      <c r="AH18">
        <v>9062</v>
      </c>
      <c r="AI18">
        <v>9360</v>
      </c>
    </row>
    <row r="19" spans="2:35">
      <c r="B19">
        <v>36</v>
      </c>
      <c r="C19">
        <v>32</v>
      </c>
      <c r="D19" t="s">
        <v>5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10.25</v>
      </c>
      <c r="L19">
        <v>150</v>
      </c>
      <c r="M19">
        <v>0</v>
      </c>
      <c r="N19">
        <v>80</v>
      </c>
      <c r="O19">
        <v>11</v>
      </c>
      <c r="P19">
        <v>5.94E-3</v>
      </c>
      <c r="Q19">
        <v>4.9199999999999999E-3</v>
      </c>
      <c r="R19">
        <v>1.034E-2</v>
      </c>
      <c r="S19">
        <v>3.9100000000000003E-3</v>
      </c>
      <c r="T19">
        <v>2.0500000000000002E-3</v>
      </c>
      <c r="U19">
        <v>3.2699999999999999E-3</v>
      </c>
      <c r="V19">
        <v>3.4299999999999999E-3</v>
      </c>
      <c r="W19">
        <v>8.26E-3</v>
      </c>
      <c r="X19">
        <v>8.26E-3</v>
      </c>
      <c r="Y19">
        <v>2.0500000000000002E-3</v>
      </c>
      <c r="Z19">
        <v>2.1099999999999999E-3</v>
      </c>
      <c r="AA19">
        <v>2.1099999999999999E-3</v>
      </c>
      <c r="AB19">
        <v>0.29785508898935442</v>
      </c>
      <c r="AC19">
        <v>3.2447828483933252</v>
      </c>
      <c r="AD19">
        <v>160.27199999999999</v>
      </c>
      <c r="AE19">
        <v>5.5E-2</v>
      </c>
      <c r="AF19">
        <v>3477</v>
      </c>
      <c r="AG19">
        <v>7976</v>
      </c>
      <c r="AH19">
        <v>8238</v>
      </c>
      <c r="AI19">
        <v>8509</v>
      </c>
    </row>
    <row r="20" spans="2:35">
      <c r="B20">
        <v>36</v>
      </c>
      <c r="C20">
        <v>32</v>
      </c>
      <c r="D20" t="s">
        <v>5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10.25</v>
      </c>
      <c r="L20">
        <v>150</v>
      </c>
      <c r="M20">
        <v>0</v>
      </c>
      <c r="N20">
        <v>80</v>
      </c>
      <c r="O20">
        <v>11</v>
      </c>
      <c r="P20">
        <v>5.94E-3</v>
      </c>
      <c r="Q20">
        <v>4.9199999999999999E-3</v>
      </c>
      <c r="R20">
        <v>1.034E-2</v>
      </c>
      <c r="S20">
        <v>3.9100000000000003E-3</v>
      </c>
      <c r="T20">
        <v>2.0500000000000002E-3</v>
      </c>
      <c r="U20">
        <v>3.2699999999999999E-3</v>
      </c>
      <c r="V20">
        <v>3.4299999999999999E-3</v>
      </c>
      <c r="W20">
        <v>8.26E-3</v>
      </c>
      <c r="X20">
        <v>8.26E-3</v>
      </c>
      <c r="Y20">
        <v>2.0500000000000002E-3</v>
      </c>
      <c r="Z20">
        <v>2.1099999999999999E-3</v>
      </c>
      <c r="AA20">
        <v>2.1099999999999999E-3</v>
      </c>
      <c r="AB20">
        <v>0.29785508898935442</v>
      </c>
      <c r="AC20">
        <v>3.2447828483933252</v>
      </c>
      <c r="AD20">
        <v>160.27199999999999</v>
      </c>
      <c r="AE20">
        <v>0.06</v>
      </c>
      <c r="AF20">
        <v>3360</v>
      </c>
      <c r="AG20">
        <v>7311</v>
      </c>
      <c r="AH20">
        <v>7552</v>
      </c>
      <c r="AI20">
        <v>7800</v>
      </c>
    </row>
    <row r="21" spans="2:35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10.25</v>
      </c>
      <c r="L21">
        <v>150</v>
      </c>
      <c r="M21">
        <v>0</v>
      </c>
      <c r="N21">
        <v>80</v>
      </c>
      <c r="O21">
        <v>11</v>
      </c>
      <c r="P21">
        <v>5.94E-3</v>
      </c>
      <c r="Q21">
        <v>4.9199999999999999E-3</v>
      </c>
      <c r="R21">
        <v>1.034E-2</v>
      </c>
      <c r="S21">
        <v>3.9100000000000003E-3</v>
      </c>
      <c r="T21">
        <v>2.0500000000000002E-3</v>
      </c>
      <c r="U21">
        <v>3.2699999999999999E-3</v>
      </c>
      <c r="V21">
        <v>3.4299999999999999E-3</v>
      </c>
      <c r="W21">
        <v>8.26E-3</v>
      </c>
      <c r="X21">
        <v>8.26E-3</v>
      </c>
      <c r="Y21">
        <v>2.0500000000000002E-3</v>
      </c>
      <c r="Z21">
        <v>2.1099999999999999E-3</v>
      </c>
      <c r="AA21">
        <v>2.1099999999999999E-3</v>
      </c>
      <c r="AB21">
        <v>0.29785508898935442</v>
      </c>
      <c r="AC21">
        <v>3.2447828483933252</v>
      </c>
      <c r="AD21">
        <v>160.27199999999999</v>
      </c>
      <c r="AE21">
        <v>6.5000000000000002E-2</v>
      </c>
      <c r="AF21">
        <v>3248</v>
      </c>
      <c r="AG21">
        <v>6749</v>
      </c>
      <c r="AH21">
        <v>6971</v>
      </c>
      <c r="AI21">
        <v>7200</v>
      </c>
    </row>
    <row r="22" spans="2:35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10.25</v>
      </c>
      <c r="L22">
        <v>150</v>
      </c>
      <c r="M22">
        <v>0</v>
      </c>
      <c r="N22">
        <v>80</v>
      </c>
      <c r="O22">
        <v>11</v>
      </c>
      <c r="P22">
        <v>5.94E-3</v>
      </c>
      <c r="Q22">
        <v>4.9199999999999999E-3</v>
      </c>
      <c r="R22">
        <v>1.034E-2</v>
      </c>
      <c r="S22">
        <v>3.9100000000000003E-3</v>
      </c>
      <c r="T22">
        <v>2.0500000000000002E-3</v>
      </c>
      <c r="U22">
        <v>3.2699999999999999E-3</v>
      </c>
      <c r="V22">
        <v>3.4299999999999999E-3</v>
      </c>
      <c r="W22">
        <v>8.26E-3</v>
      </c>
      <c r="X22">
        <v>8.26E-3</v>
      </c>
      <c r="Y22">
        <v>2.0500000000000002E-3</v>
      </c>
      <c r="Z22">
        <v>2.1099999999999999E-3</v>
      </c>
      <c r="AA22">
        <v>2.1099999999999999E-3</v>
      </c>
      <c r="AB22">
        <v>0.29785508898935442</v>
      </c>
      <c r="AC22">
        <v>3.2447828483933252</v>
      </c>
      <c r="AD22">
        <v>160.27199999999999</v>
      </c>
      <c r="AE22">
        <v>7.0000000000000007E-2</v>
      </c>
      <c r="AF22">
        <v>3141</v>
      </c>
      <c r="AG22">
        <v>6266</v>
      </c>
      <c r="AH22">
        <v>6473</v>
      </c>
      <c r="AI22">
        <v>6686</v>
      </c>
    </row>
    <row r="23" spans="2:35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10.5</v>
      </c>
      <c r="L23">
        <v>150</v>
      </c>
      <c r="M23">
        <v>0</v>
      </c>
      <c r="N23">
        <v>80</v>
      </c>
      <c r="O23">
        <v>11</v>
      </c>
      <c r="P23">
        <v>5.6899999999999997E-3</v>
      </c>
      <c r="Q23">
        <v>4.7200000000000002E-3</v>
      </c>
      <c r="R23">
        <v>9.8799999999999999E-3</v>
      </c>
      <c r="S23">
        <v>3.7399999999999998E-3</v>
      </c>
      <c r="T23">
        <v>2.0400000000000001E-3</v>
      </c>
      <c r="U23">
        <v>3.14E-3</v>
      </c>
      <c r="V23">
        <v>3.29E-3</v>
      </c>
      <c r="W23">
        <v>7.9000000000000008E-3</v>
      </c>
      <c r="X23">
        <v>7.9000000000000008E-3</v>
      </c>
      <c r="Y23">
        <v>2.0500000000000002E-3</v>
      </c>
      <c r="Z23">
        <v>2.0500000000000002E-3</v>
      </c>
      <c r="AA23">
        <v>2.0500000000000002E-3</v>
      </c>
      <c r="AB23">
        <v>0.37996595463582261</v>
      </c>
      <c r="AC23">
        <v>3.757768915442163</v>
      </c>
      <c r="AD23">
        <v>163.87200000000001</v>
      </c>
      <c r="AE23">
        <v>2.5000000000000001E-2</v>
      </c>
      <c r="AF23">
        <v>3643</v>
      </c>
      <c r="AG23">
        <v>15123</v>
      </c>
      <c r="AH23">
        <v>15702</v>
      </c>
      <c r="AI23">
        <v>16304</v>
      </c>
    </row>
    <row r="24" spans="2:35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10.5</v>
      </c>
      <c r="L24">
        <v>150</v>
      </c>
      <c r="M24">
        <v>0</v>
      </c>
      <c r="N24">
        <v>80</v>
      </c>
      <c r="O24">
        <v>11</v>
      </c>
      <c r="P24">
        <v>5.6899999999999997E-3</v>
      </c>
      <c r="Q24">
        <v>4.7200000000000002E-3</v>
      </c>
      <c r="R24">
        <v>9.8799999999999999E-3</v>
      </c>
      <c r="S24">
        <v>3.7399999999999998E-3</v>
      </c>
      <c r="T24">
        <v>2.0400000000000001E-3</v>
      </c>
      <c r="U24">
        <v>3.14E-3</v>
      </c>
      <c r="V24">
        <v>3.29E-3</v>
      </c>
      <c r="W24">
        <v>7.9000000000000008E-3</v>
      </c>
      <c r="X24">
        <v>7.9000000000000008E-3</v>
      </c>
      <c r="Y24">
        <v>2.0500000000000002E-3</v>
      </c>
      <c r="Z24">
        <v>2.0500000000000002E-3</v>
      </c>
      <c r="AA24">
        <v>2.0500000000000002E-3</v>
      </c>
      <c r="AB24">
        <v>0.37996595463582261</v>
      </c>
      <c r="AC24">
        <v>3.757768915442163</v>
      </c>
      <c r="AD24">
        <v>163.87200000000001</v>
      </c>
      <c r="AE24">
        <v>0.03</v>
      </c>
      <c r="AF24">
        <v>3489</v>
      </c>
      <c r="AG24">
        <v>12602</v>
      </c>
      <c r="AH24">
        <v>13085</v>
      </c>
      <c r="AI24">
        <v>13587</v>
      </c>
    </row>
    <row r="25" spans="2:35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10.5</v>
      </c>
      <c r="L25">
        <v>150</v>
      </c>
      <c r="M25">
        <v>0</v>
      </c>
      <c r="N25">
        <v>80</v>
      </c>
      <c r="O25">
        <v>11</v>
      </c>
      <c r="P25">
        <v>5.6899999999999997E-3</v>
      </c>
      <c r="Q25">
        <v>4.7200000000000002E-3</v>
      </c>
      <c r="R25">
        <v>9.8799999999999999E-3</v>
      </c>
      <c r="S25">
        <v>3.7399999999999998E-3</v>
      </c>
      <c r="T25">
        <v>2.0400000000000001E-3</v>
      </c>
      <c r="U25">
        <v>3.14E-3</v>
      </c>
      <c r="V25">
        <v>3.29E-3</v>
      </c>
      <c r="W25">
        <v>7.9000000000000008E-3</v>
      </c>
      <c r="X25">
        <v>7.9000000000000008E-3</v>
      </c>
      <c r="Y25">
        <v>2.0500000000000002E-3</v>
      </c>
      <c r="Z25">
        <v>2.0500000000000002E-3</v>
      </c>
      <c r="AA25">
        <v>2.0500000000000002E-3</v>
      </c>
      <c r="AB25">
        <v>0.37996595463582261</v>
      </c>
      <c r="AC25">
        <v>3.757768915442163</v>
      </c>
      <c r="AD25">
        <v>163.87200000000001</v>
      </c>
      <c r="AE25">
        <v>3.5000000000000003E-2</v>
      </c>
      <c r="AF25">
        <v>3344</v>
      </c>
      <c r="AG25">
        <v>10802</v>
      </c>
      <c r="AH25">
        <v>11216</v>
      </c>
      <c r="AI25">
        <v>11646</v>
      </c>
    </row>
    <row r="26" spans="2:35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10.5</v>
      </c>
      <c r="L26">
        <v>150</v>
      </c>
      <c r="M26">
        <v>0</v>
      </c>
      <c r="N26">
        <v>80</v>
      </c>
      <c r="O26">
        <v>11</v>
      </c>
      <c r="P26">
        <v>5.6899999999999997E-3</v>
      </c>
      <c r="Q26">
        <v>4.7200000000000002E-3</v>
      </c>
      <c r="R26">
        <v>9.8799999999999999E-3</v>
      </c>
      <c r="S26">
        <v>3.7399999999999998E-3</v>
      </c>
      <c r="T26">
        <v>2.0400000000000001E-3</v>
      </c>
      <c r="U26">
        <v>3.14E-3</v>
      </c>
      <c r="V26">
        <v>3.29E-3</v>
      </c>
      <c r="W26">
        <v>7.9000000000000008E-3</v>
      </c>
      <c r="X26">
        <v>7.9000000000000008E-3</v>
      </c>
      <c r="Y26">
        <v>2.0500000000000002E-3</v>
      </c>
      <c r="Z26">
        <v>2.0500000000000002E-3</v>
      </c>
      <c r="AA26">
        <v>2.0500000000000002E-3</v>
      </c>
      <c r="AB26">
        <v>0.37996595463582261</v>
      </c>
      <c r="AC26">
        <v>3.757768915442163</v>
      </c>
      <c r="AD26">
        <v>163.87200000000001</v>
      </c>
      <c r="AE26">
        <v>0.04</v>
      </c>
      <c r="AF26">
        <v>3207</v>
      </c>
      <c r="AG26">
        <v>9452</v>
      </c>
      <c r="AH26">
        <v>9814</v>
      </c>
      <c r="AI26">
        <v>10190</v>
      </c>
    </row>
    <row r="27" spans="2:35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10.5</v>
      </c>
      <c r="L27">
        <v>150</v>
      </c>
      <c r="M27">
        <v>0</v>
      </c>
      <c r="N27">
        <v>80</v>
      </c>
      <c r="O27">
        <v>11</v>
      </c>
      <c r="P27">
        <v>5.6899999999999997E-3</v>
      </c>
      <c r="Q27">
        <v>4.7200000000000002E-3</v>
      </c>
      <c r="R27">
        <v>9.8799999999999999E-3</v>
      </c>
      <c r="S27">
        <v>3.7399999999999998E-3</v>
      </c>
      <c r="T27">
        <v>2.0400000000000001E-3</v>
      </c>
      <c r="U27">
        <v>3.14E-3</v>
      </c>
      <c r="V27">
        <v>3.29E-3</v>
      </c>
      <c r="W27">
        <v>7.9000000000000008E-3</v>
      </c>
      <c r="X27">
        <v>7.9000000000000008E-3</v>
      </c>
      <c r="Y27">
        <v>2.0500000000000002E-3</v>
      </c>
      <c r="Z27">
        <v>2.0500000000000002E-3</v>
      </c>
      <c r="AA27">
        <v>2.0500000000000002E-3</v>
      </c>
      <c r="AB27">
        <v>0.37996595463582261</v>
      </c>
      <c r="AC27">
        <v>3.757768915442163</v>
      </c>
      <c r="AD27">
        <v>163.87200000000001</v>
      </c>
      <c r="AE27">
        <v>4.4999999999999998E-2</v>
      </c>
      <c r="AF27">
        <v>3078</v>
      </c>
      <c r="AG27">
        <v>8402</v>
      </c>
      <c r="AH27">
        <v>8723</v>
      </c>
      <c r="AI27">
        <v>9058</v>
      </c>
    </row>
    <row r="28" spans="2:35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10.5</v>
      </c>
      <c r="L28">
        <v>150</v>
      </c>
      <c r="M28">
        <v>0</v>
      </c>
      <c r="N28">
        <v>80</v>
      </c>
      <c r="O28">
        <v>11</v>
      </c>
      <c r="P28">
        <v>5.6899999999999997E-3</v>
      </c>
      <c r="Q28">
        <v>4.7200000000000002E-3</v>
      </c>
      <c r="R28">
        <v>9.8799999999999999E-3</v>
      </c>
      <c r="S28">
        <v>3.7399999999999998E-3</v>
      </c>
      <c r="T28">
        <v>2.0400000000000001E-3</v>
      </c>
      <c r="U28">
        <v>3.14E-3</v>
      </c>
      <c r="V28">
        <v>3.29E-3</v>
      </c>
      <c r="W28">
        <v>7.9000000000000008E-3</v>
      </c>
      <c r="X28">
        <v>7.9000000000000008E-3</v>
      </c>
      <c r="Y28">
        <v>2.0500000000000002E-3</v>
      </c>
      <c r="Z28">
        <v>2.0500000000000002E-3</v>
      </c>
      <c r="AA28">
        <v>2.0500000000000002E-3</v>
      </c>
      <c r="AB28">
        <v>0.37996595463582261</v>
      </c>
      <c r="AC28">
        <v>3.757768915442163</v>
      </c>
      <c r="AD28">
        <v>163.87200000000001</v>
      </c>
      <c r="AE28">
        <v>0.05</v>
      </c>
      <c r="AF28">
        <v>2957</v>
      </c>
      <c r="AG28">
        <v>7561</v>
      </c>
      <c r="AH28">
        <v>7851</v>
      </c>
      <c r="AI28">
        <v>8152</v>
      </c>
    </row>
    <row r="29" spans="2:35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10.5</v>
      </c>
      <c r="L29">
        <v>150</v>
      </c>
      <c r="M29">
        <v>0</v>
      </c>
      <c r="N29">
        <v>80</v>
      </c>
      <c r="O29">
        <v>11</v>
      </c>
      <c r="P29">
        <v>5.6899999999999997E-3</v>
      </c>
      <c r="Q29">
        <v>4.7200000000000002E-3</v>
      </c>
      <c r="R29">
        <v>9.8799999999999999E-3</v>
      </c>
      <c r="S29">
        <v>3.7399999999999998E-3</v>
      </c>
      <c r="T29">
        <v>2.0400000000000001E-3</v>
      </c>
      <c r="U29">
        <v>3.14E-3</v>
      </c>
      <c r="V29">
        <v>3.29E-3</v>
      </c>
      <c r="W29">
        <v>7.9000000000000008E-3</v>
      </c>
      <c r="X29">
        <v>7.9000000000000008E-3</v>
      </c>
      <c r="Y29">
        <v>2.0500000000000002E-3</v>
      </c>
      <c r="Z29">
        <v>2.0500000000000002E-3</v>
      </c>
      <c r="AA29">
        <v>2.0500000000000002E-3</v>
      </c>
      <c r="AB29">
        <v>0.37996595463582261</v>
      </c>
      <c r="AC29">
        <v>3.757768915442163</v>
      </c>
      <c r="AD29">
        <v>163.87200000000001</v>
      </c>
      <c r="AE29">
        <v>5.5E-2</v>
      </c>
      <c r="AF29">
        <v>2842</v>
      </c>
      <c r="AG29">
        <v>6874</v>
      </c>
      <c r="AH29">
        <v>7137</v>
      </c>
      <c r="AI29">
        <v>7411</v>
      </c>
    </row>
    <row r="30" spans="2:35">
      <c r="B30">
        <v>36</v>
      </c>
      <c r="C30">
        <v>32</v>
      </c>
      <c r="D30" t="s">
        <v>5</v>
      </c>
      <c r="E30" t="s">
        <v>9</v>
      </c>
      <c r="F30">
        <v>28</v>
      </c>
      <c r="G30">
        <v>28</v>
      </c>
      <c r="H30">
        <v>0.2</v>
      </c>
      <c r="I30">
        <v>5000</v>
      </c>
      <c r="J30">
        <v>60000</v>
      </c>
      <c r="K30">
        <v>10.5</v>
      </c>
      <c r="L30">
        <v>150</v>
      </c>
      <c r="M30">
        <v>0</v>
      </c>
      <c r="N30">
        <v>80</v>
      </c>
      <c r="O30">
        <v>11</v>
      </c>
      <c r="P30">
        <v>5.6899999999999997E-3</v>
      </c>
      <c r="Q30">
        <v>4.7200000000000002E-3</v>
      </c>
      <c r="R30">
        <v>9.8799999999999999E-3</v>
      </c>
      <c r="S30">
        <v>3.7399999999999998E-3</v>
      </c>
      <c r="T30">
        <v>2.0400000000000001E-3</v>
      </c>
      <c r="U30">
        <v>3.14E-3</v>
      </c>
      <c r="V30">
        <v>3.29E-3</v>
      </c>
      <c r="W30">
        <v>7.9000000000000008E-3</v>
      </c>
      <c r="X30">
        <v>7.9000000000000008E-3</v>
      </c>
      <c r="Y30">
        <v>2.0500000000000002E-3</v>
      </c>
      <c r="Z30">
        <v>2.0500000000000002E-3</v>
      </c>
      <c r="AA30">
        <v>2.0500000000000002E-3</v>
      </c>
      <c r="AB30">
        <v>0.37996595463582261</v>
      </c>
      <c r="AC30">
        <v>3.757768915442163</v>
      </c>
      <c r="AD30">
        <v>163.87200000000001</v>
      </c>
      <c r="AE30">
        <v>0.06</v>
      </c>
      <c r="AF30">
        <v>2734</v>
      </c>
      <c r="AG30">
        <v>6301</v>
      </c>
      <c r="AH30">
        <v>6543</v>
      </c>
      <c r="AI30">
        <v>6793</v>
      </c>
    </row>
    <row r="31" spans="2:35">
      <c r="B31">
        <v>36</v>
      </c>
      <c r="C31">
        <v>32</v>
      </c>
      <c r="D31" t="s">
        <v>5</v>
      </c>
      <c r="E31" t="s">
        <v>9</v>
      </c>
      <c r="F31">
        <v>28</v>
      </c>
      <c r="G31">
        <v>28</v>
      </c>
      <c r="H31">
        <v>0.2</v>
      </c>
      <c r="I31">
        <v>5000</v>
      </c>
      <c r="J31">
        <v>60000</v>
      </c>
      <c r="K31">
        <v>10.5</v>
      </c>
      <c r="L31">
        <v>150</v>
      </c>
      <c r="M31">
        <v>0</v>
      </c>
      <c r="N31">
        <v>80</v>
      </c>
      <c r="O31">
        <v>11</v>
      </c>
      <c r="P31">
        <v>5.6899999999999997E-3</v>
      </c>
      <c r="Q31">
        <v>4.7200000000000002E-3</v>
      </c>
      <c r="R31">
        <v>9.8799999999999999E-3</v>
      </c>
      <c r="S31">
        <v>3.7399999999999998E-3</v>
      </c>
      <c r="T31">
        <v>2.0400000000000001E-3</v>
      </c>
      <c r="U31">
        <v>3.14E-3</v>
      </c>
      <c r="V31">
        <v>3.29E-3</v>
      </c>
      <c r="W31">
        <v>7.9000000000000008E-3</v>
      </c>
      <c r="X31">
        <v>7.9000000000000008E-3</v>
      </c>
      <c r="Y31">
        <v>2.0500000000000002E-3</v>
      </c>
      <c r="Z31">
        <v>2.0500000000000002E-3</v>
      </c>
      <c r="AA31">
        <v>2.0500000000000002E-3</v>
      </c>
      <c r="AB31">
        <v>0.37996595463582261</v>
      </c>
      <c r="AC31">
        <v>3.757768915442163</v>
      </c>
      <c r="AD31">
        <v>163.87200000000001</v>
      </c>
      <c r="AE31">
        <v>6.5000000000000002E-2</v>
      </c>
      <c r="AF31">
        <v>2631</v>
      </c>
      <c r="AG31">
        <v>5816</v>
      </c>
      <c r="AH31">
        <v>6039</v>
      </c>
      <c r="AI31">
        <v>6271</v>
      </c>
    </row>
    <row r="32" spans="2:35">
      <c r="B32">
        <v>36</v>
      </c>
      <c r="C32">
        <v>32</v>
      </c>
      <c r="D32" t="s">
        <v>5</v>
      </c>
      <c r="E32" t="s">
        <v>9</v>
      </c>
      <c r="F32">
        <v>28</v>
      </c>
      <c r="G32">
        <v>28</v>
      </c>
      <c r="H32">
        <v>0.2</v>
      </c>
      <c r="I32">
        <v>5000</v>
      </c>
      <c r="J32">
        <v>60000</v>
      </c>
      <c r="K32">
        <v>10.5</v>
      </c>
      <c r="L32">
        <v>150</v>
      </c>
      <c r="M32">
        <v>0</v>
      </c>
      <c r="N32">
        <v>80</v>
      </c>
      <c r="O32">
        <v>11</v>
      </c>
      <c r="P32">
        <v>5.6899999999999997E-3</v>
      </c>
      <c r="Q32">
        <v>4.7200000000000002E-3</v>
      </c>
      <c r="R32">
        <v>9.8799999999999999E-3</v>
      </c>
      <c r="S32">
        <v>3.7399999999999998E-3</v>
      </c>
      <c r="T32">
        <v>2.0400000000000001E-3</v>
      </c>
      <c r="U32">
        <v>3.14E-3</v>
      </c>
      <c r="V32">
        <v>3.29E-3</v>
      </c>
      <c r="W32">
        <v>7.9000000000000008E-3</v>
      </c>
      <c r="X32">
        <v>7.9000000000000008E-3</v>
      </c>
      <c r="Y32">
        <v>2.0500000000000002E-3</v>
      </c>
      <c r="Z32">
        <v>2.0500000000000002E-3</v>
      </c>
      <c r="AA32">
        <v>2.0500000000000002E-3</v>
      </c>
      <c r="AB32">
        <v>0.37996595463582261</v>
      </c>
      <c r="AC32">
        <v>3.757768915442163</v>
      </c>
      <c r="AD32">
        <v>163.87200000000001</v>
      </c>
      <c r="AE32">
        <v>7.0000000000000007E-2</v>
      </c>
      <c r="AF32">
        <v>2535</v>
      </c>
      <c r="AG32">
        <v>5401</v>
      </c>
      <c r="AH32">
        <v>5608</v>
      </c>
      <c r="AI32">
        <v>5823</v>
      </c>
    </row>
    <row r="33" spans="2:35">
      <c r="B33">
        <v>36</v>
      </c>
      <c r="C33">
        <v>32</v>
      </c>
      <c r="D33" t="s">
        <v>5</v>
      </c>
      <c r="E33" t="s">
        <v>9</v>
      </c>
      <c r="F33">
        <v>28</v>
      </c>
      <c r="G33">
        <v>28</v>
      </c>
      <c r="H33">
        <v>0.2</v>
      </c>
      <c r="I33">
        <v>5000</v>
      </c>
      <c r="J33">
        <v>60000</v>
      </c>
      <c r="K33">
        <v>10.75</v>
      </c>
      <c r="L33">
        <v>150</v>
      </c>
      <c r="M33">
        <v>0</v>
      </c>
      <c r="N33">
        <v>80</v>
      </c>
      <c r="O33">
        <v>11</v>
      </c>
      <c r="P33">
        <v>5.4599999999999996E-3</v>
      </c>
      <c r="Q33">
        <v>4.5199999999999997E-3</v>
      </c>
      <c r="R33">
        <v>9.4599999999999997E-3</v>
      </c>
      <c r="S33">
        <v>3.5899999999999999E-3</v>
      </c>
      <c r="T33">
        <v>2.0400000000000001E-3</v>
      </c>
      <c r="U33">
        <v>3.0100000000000001E-3</v>
      </c>
      <c r="V33">
        <v>3.16E-3</v>
      </c>
      <c r="W33">
        <v>7.5700000000000003E-3</v>
      </c>
      <c r="X33">
        <v>7.5700000000000003E-3</v>
      </c>
      <c r="Y33">
        <v>2.0400000000000001E-3</v>
      </c>
      <c r="Z33">
        <v>2.0400000000000001E-3</v>
      </c>
      <c r="AA33">
        <v>2.0400000000000001E-3</v>
      </c>
      <c r="AB33">
        <v>0.3923715188969672</v>
      </c>
      <c r="AC33">
        <v>3.9130598126389851</v>
      </c>
      <c r="AD33">
        <v>167.47200000000001</v>
      </c>
      <c r="AE33">
        <v>2.5000000000000001E-2</v>
      </c>
      <c r="AF33">
        <v>3425</v>
      </c>
      <c r="AG33">
        <v>14295</v>
      </c>
      <c r="AH33">
        <v>14865</v>
      </c>
      <c r="AI33">
        <v>15458</v>
      </c>
    </row>
    <row r="34" spans="2:35">
      <c r="B34">
        <v>36</v>
      </c>
      <c r="C34">
        <v>32</v>
      </c>
      <c r="D34" t="s">
        <v>5</v>
      </c>
      <c r="E34" t="s">
        <v>9</v>
      </c>
      <c r="F34">
        <v>28</v>
      </c>
      <c r="G34">
        <v>28</v>
      </c>
      <c r="H34">
        <v>0.2</v>
      </c>
      <c r="I34">
        <v>5000</v>
      </c>
      <c r="J34">
        <v>60000</v>
      </c>
      <c r="K34">
        <v>10.75</v>
      </c>
      <c r="L34">
        <v>150</v>
      </c>
      <c r="M34">
        <v>0</v>
      </c>
      <c r="N34">
        <v>80</v>
      </c>
      <c r="O34">
        <v>11</v>
      </c>
      <c r="P34">
        <v>5.4599999999999996E-3</v>
      </c>
      <c r="Q34">
        <v>4.5199999999999997E-3</v>
      </c>
      <c r="R34">
        <v>9.4599999999999997E-3</v>
      </c>
      <c r="S34">
        <v>3.5899999999999999E-3</v>
      </c>
      <c r="T34">
        <v>2.0400000000000001E-3</v>
      </c>
      <c r="U34">
        <v>3.0100000000000001E-3</v>
      </c>
      <c r="V34">
        <v>3.16E-3</v>
      </c>
      <c r="W34">
        <v>7.5700000000000003E-3</v>
      </c>
      <c r="X34">
        <v>7.5700000000000003E-3</v>
      </c>
      <c r="Y34">
        <v>2.0400000000000001E-3</v>
      </c>
      <c r="Z34">
        <v>2.0400000000000001E-3</v>
      </c>
      <c r="AA34">
        <v>2.0400000000000001E-3</v>
      </c>
      <c r="AB34">
        <v>0.3923715188969672</v>
      </c>
      <c r="AC34">
        <v>3.9130598126389851</v>
      </c>
      <c r="AD34">
        <v>167.47200000000001</v>
      </c>
      <c r="AE34">
        <v>0.03</v>
      </c>
      <c r="AF34">
        <v>3275</v>
      </c>
      <c r="AG34">
        <v>11913</v>
      </c>
      <c r="AH34">
        <v>12388</v>
      </c>
      <c r="AI34">
        <v>12881</v>
      </c>
    </row>
    <row r="35" spans="2:35">
      <c r="B35">
        <v>36</v>
      </c>
      <c r="C35">
        <v>32</v>
      </c>
      <c r="D35" t="s">
        <v>5</v>
      </c>
      <c r="E35" t="s">
        <v>9</v>
      </c>
      <c r="F35">
        <v>28</v>
      </c>
      <c r="G35">
        <v>28</v>
      </c>
      <c r="H35">
        <v>0.2</v>
      </c>
      <c r="I35">
        <v>5000</v>
      </c>
      <c r="J35">
        <v>60000</v>
      </c>
      <c r="K35">
        <v>10.75</v>
      </c>
      <c r="L35">
        <v>150</v>
      </c>
      <c r="M35">
        <v>0</v>
      </c>
      <c r="N35">
        <v>80</v>
      </c>
      <c r="O35">
        <v>11</v>
      </c>
      <c r="P35">
        <v>5.4599999999999996E-3</v>
      </c>
      <c r="Q35">
        <v>4.5199999999999997E-3</v>
      </c>
      <c r="R35">
        <v>9.4599999999999997E-3</v>
      </c>
      <c r="S35">
        <v>3.5899999999999999E-3</v>
      </c>
      <c r="T35">
        <v>2.0400000000000001E-3</v>
      </c>
      <c r="U35">
        <v>3.0100000000000001E-3</v>
      </c>
      <c r="V35">
        <v>3.16E-3</v>
      </c>
      <c r="W35">
        <v>7.5700000000000003E-3</v>
      </c>
      <c r="X35">
        <v>7.5700000000000003E-3</v>
      </c>
      <c r="Y35">
        <v>2.0400000000000001E-3</v>
      </c>
      <c r="Z35">
        <v>2.0400000000000001E-3</v>
      </c>
      <c r="AA35">
        <v>2.0400000000000001E-3</v>
      </c>
      <c r="AB35">
        <v>0.3923715188969672</v>
      </c>
      <c r="AC35">
        <v>3.9130598126389851</v>
      </c>
      <c r="AD35">
        <v>167.47200000000001</v>
      </c>
      <c r="AE35">
        <v>3.5000000000000003E-2</v>
      </c>
      <c r="AF35">
        <v>3134</v>
      </c>
      <c r="AG35">
        <v>10211</v>
      </c>
      <c r="AH35">
        <v>10618</v>
      </c>
      <c r="AI35">
        <v>11041</v>
      </c>
    </row>
    <row r="36" spans="2:35">
      <c r="B36">
        <v>36</v>
      </c>
      <c r="C36">
        <v>32</v>
      </c>
      <c r="D36" t="s">
        <v>5</v>
      </c>
      <c r="E36" t="s">
        <v>9</v>
      </c>
      <c r="F36">
        <v>28</v>
      </c>
      <c r="G36">
        <v>28</v>
      </c>
      <c r="H36">
        <v>0.2</v>
      </c>
      <c r="I36">
        <v>5000</v>
      </c>
      <c r="J36">
        <v>60000</v>
      </c>
      <c r="K36">
        <v>10.75</v>
      </c>
      <c r="L36">
        <v>150</v>
      </c>
      <c r="M36">
        <v>0</v>
      </c>
      <c r="N36">
        <v>80</v>
      </c>
      <c r="O36">
        <v>11</v>
      </c>
      <c r="P36">
        <v>5.4599999999999996E-3</v>
      </c>
      <c r="Q36">
        <v>4.5199999999999997E-3</v>
      </c>
      <c r="R36">
        <v>9.4599999999999997E-3</v>
      </c>
      <c r="S36">
        <v>3.5899999999999999E-3</v>
      </c>
      <c r="T36">
        <v>2.0400000000000001E-3</v>
      </c>
      <c r="U36">
        <v>3.0100000000000001E-3</v>
      </c>
      <c r="V36">
        <v>3.16E-3</v>
      </c>
      <c r="W36">
        <v>7.5700000000000003E-3</v>
      </c>
      <c r="X36">
        <v>7.5700000000000003E-3</v>
      </c>
      <c r="Y36">
        <v>2.0400000000000001E-3</v>
      </c>
      <c r="Z36">
        <v>2.0400000000000001E-3</v>
      </c>
      <c r="AA36">
        <v>2.0400000000000001E-3</v>
      </c>
      <c r="AB36">
        <v>0.3923715188969672</v>
      </c>
      <c r="AC36">
        <v>3.9130598126389851</v>
      </c>
      <c r="AD36">
        <v>167.47200000000001</v>
      </c>
      <c r="AE36">
        <v>0.04</v>
      </c>
      <c r="AF36">
        <v>3002</v>
      </c>
      <c r="AG36">
        <v>8934</v>
      </c>
      <c r="AH36">
        <v>9291</v>
      </c>
      <c r="AI36">
        <v>9661</v>
      </c>
    </row>
    <row r="37" spans="2:35">
      <c r="B37">
        <v>36</v>
      </c>
      <c r="C37">
        <v>32</v>
      </c>
      <c r="D37" t="s">
        <v>5</v>
      </c>
      <c r="E37" t="s">
        <v>9</v>
      </c>
      <c r="F37">
        <v>28</v>
      </c>
      <c r="G37">
        <v>28</v>
      </c>
      <c r="H37">
        <v>0.2</v>
      </c>
      <c r="I37">
        <v>5000</v>
      </c>
      <c r="J37">
        <v>60000</v>
      </c>
      <c r="K37">
        <v>10.75</v>
      </c>
      <c r="L37">
        <v>150</v>
      </c>
      <c r="M37">
        <v>0</v>
      </c>
      <c r="N37">
        <v>80</v>
      </c>
      <c r="O37">
        <v>11</v>
      </c>
      <c r="P37">
        <v>5.4599999999999996E-3</v>
      </c>
      <c r="Q37">
        <v>4.5199999999999997E-3</v>
      </c>
      <c r="R37">
        <v>9.4599999999999997E-3</v>
      </c>
      <c r="S37">
        <v>3.5899999999999999E-3</v>
      </c>
      <c r="T37">
        <v>2.0400000000000001E-3</v>
      </c>
      <c r="U37">
        <v>3.0100000000000001E-3</v>
      </c>
      <c r="V37">
        <v>3.16E-3</v>
      </c>
      <c r="W37">
        <v>7.5700000000000003E-3</v>
      </c>
      <c r="X37">
        <v>7.5700000000000003E-3</v>
      </c>
      <c r="Y37">
        <v>2.0400000000000001E-3</v>
      </c>
      <c r="Z37">
        <v>2.0400000000000001E-3</v>
      </c>
      <c r="AA37">
        <v>2.0400000000000001E-3</v>
      </c>
      <c r="AB37">
        <v>0.3923715188969672</v>
      </c>
      <c r="AC37">
        <v>3.9130598126389851</v>
      </c>
      <c r="AD37">
        <v>167.47200000000001</v>
      </c>
      <c r="AE37">
        <v>4.4999999999999998E-2</v>
      </c>
      <c r="AF37">
        <v>2877</v>
      </c>
      <c r="AG37">
        <v>7942</v>
      </c>
      <c r="AH37">
        <v>8258</v>
      </c>
      <c r="AI37">
        <v>8588</v>
      </c>
    </row>
    <row r="38" spans="2:35">
      <c r="B38">
        <v>36</v>
      </c>
      <c r="C38">
        <v>32</v>
      </c>
      <c r="D38" t="s">
        <v>5</v>
      </c>
      <c r="E38" t="s">
        <v>9</v>
      </c>
      <c r="F38">
        <v>28</v>
      </c>
      <c r="G38">
        <v>28</v>
      </c>
      <c r="H38">
        <v>0.2</v>
      </c>
      <c r="I38">
        <v>5000</v>
      </c>
      <c r="J38">
        <v>60000</v>
      </c>
      <c r="K38">
        <v>10.75</v>
      </c>
      <c r="L38">
        <v>150</v>
      </c>
      <c r="M38">
        <v>0</v>
      </c>
      <c r="N38">
        <v>80</v>
      </c>
      <c r="O38">
        <v>11</v>
      </c>
      <c r="P38">
        <v>5.4599999999999996E-3</v>
      </c>
      <c r="Q38">
        <v>4.5199999999999997E-3</v>
      </c>
      <c r="R38">
        <v>9.4599999999999997E-3</v>
      </c>
      <c r="S38">
        <v>3.5899999999999999E-3</v>
      </c>
      <c r="T38">
        <v>2.0400000000000001E-3</v>
      </c>
      <c r="U38">
        <v>3.0100000000000001E-3</v>
      </c>
      <c r="V38">
        <v>3.16E-3</v>
      </c>
      <c r="W38">
        <v>7.5700000000000003E-3</v>
      </c>
      <c r="X38">
        <v>7.5700000000000003E-3</v>
      </c>
      <c r="Y38">
        <v>2.0400000000000001E-3</v>
      </c>
      <c r="Z38">
        <v>2.0400000000000001E-3</v>
      </c>
      <c r="AA38">
        <v>2.0400000000000001E-3</v>
      </c>
      <c r="AB38">
        <v>0.3923715188969672</v>
      </c>
      <c r="AC38">
        <v>3.9130598126389851</v>
      </c>
      <c r="AD38">
        <v>167.47200000000001</v>
      </c>
      <c r="AE38">
        <v>0.05</v>
      </c>
      <c r="AF38">
        <v>2760</v>
      </c>
      <c r="AG38">
        <v>7148</v>
      </c>
      <c r="AH38">
        <v>7433</v>
      </c>
      <c r="AI38">
        <v>7729</v>
      </c>
    </row>
    <row r="39" spans="2:35">
      <c r="B39">
        <v>36</v>
      </c>
      <c r="C39">
        <v>32</v>
      </c>
      <c r="D39" t="s">
        <v>5</v>
      </c>
      <c r="E39" t="s">
        <v>9</v>
      </c>
      <c r="F39">
        <v>28</v>
      </c>
      <c r="G39">
        <v>28</v>
      </c>
      <c r="H39">
        <v>0.2</v>
      </c>
      <c r="I39">
        <v>5000</v>
      </c>
      <c r="J39">
        <v>60000</v>
      </c>
      <c r="K39">
        <v>10.75</v>
      </c>
      <c r="L39">
        <v>150</v>
      </c>
      <c r="M39">
        <v>0</v>
      </c>
      <c r="N39">
        <v>80</v>
      </c>
      <c r="O39">
        <v>11</v>
      </c>
      <c r="P39">
        <v>5.4599999999999996E-3</v>
      </c>
      <c r="Q39">
        <v>4.5199999999999997E-3</v>
      </c>
      <c r="R39">
        <v>9.4599999999999997E-3</v>
      </c>
      <c r="S39">
        <v>3.5899999999999999E-3</v>
      </c>
      <c r="T39">
        <v>2.0400000000000001E-3</v>
      </c>
      <c r="U39">
        <v>3.0100000000000001E-3</v>
      </c>
      <c r="V39">
        <v>3.16E-3</v>
      </c>
      <c r="W39">
        <v>7.5700000000000003E-3</v>
      </c>
      <c r="X39">
        <v>7.5700000000000003E-3</v>
      </c>
      <c r="Y39">
        <v>2.0400000000000001E-3</v>
      </c>
      <c r="Z39">
        <v>2.0400000000000001E-3</v>
      </c>
      <c r="AA39">
        <v>2.0400000000000001E-3</v>
      </c>
      <c r="AB39">
        <v>0.3923715188969672</v>
      </c>
      <c r="AC39">
        <v>3.9130598126389851</v>
      </c>
      <c r="AD39">
        <v>167.47200000000001</v>
      </c>
      <c r="AE39">
        <v>5.5E-2</v>
      </c>
      <c r="AF39">
        <v>2649</v>
      </c>
      <c r="AG39">
        <v>6498</v>
      </c>
      <c r="AH39">
        <v>6757</v>
      </c>
      <c r="AI39">
        <v>7026</v>
      </c>
    </row>
    <row r="40" spans="2:35">
      <c r="B40">
        <v>36</v>
      </c>
      <c r="C40">
        <v>32</v>
      </c>
      <c r="D40" t="s">
        <v>5</v>
      </c>
      <c r="E40" t="s">
        <v>9</v>
      </c>
      <c r="F40">
        <v>28</v>
      </c>
      <c r="G40">
        <v>28</v>
      </c>
      <c r="H40">
        <v>0.2</v>
      </c>
      <c r="I40">
        <v>5000</v>
      </c>
      <c r="J40">
        <v>60000</v>
      </c>
      <c r="K40">
        <v>10.75</v>
      </c>
      <c r="L40">
        <v>150</v>
      </c>
      <c r="M40">
        <v>0</v>
      </c>
      <c r="N40">
        <v>80</v>
      </c>
      <c r="O40">
        <v>11</v>
      </c>
      <c r="P40">
        <v>5.4599999999999996E-3</v>
      </c>
      <c r="Q40">
        <v>4.5199999999999997E-3</v>
      </c>
      <c r="R40">
        <v>9.4599999999999997E-3</v>
      </c>
      <c r="S40">
        <v>3.5899999999999999E-3</v>
      </c>
      <c r="T40">
        <v>2.0400000000000001E-3</v>
      </c>
      <c r="U40">
        <v>3.0100000000000001E-3</v>
      </c>
      <c r="V40">
        <v>3.16E-3</v>
      </c>
      <c r="W40">
        <v>7.5700000000000003E-3</v>
      </c>
      <c r="X40">
        <v>7.5700000000000003E-3</v>
      </c>
      <c r="Y40">
        <v>2.0400000000000001E-3</v>
      </c>
      <c r="Z40">
        <v>2.0400000000000001E-3</v>
      </c>
      <c r="AA40">
        <v>2.0400000000000001E-3</v>
      </c>
      <c r="AB40">
        <v>0.3923715188969672</v>
      </c>
      <c r="AC40">
        <v>3.9130598126389851</v>
      </c>
      <c r="AD40">
        <v>167.47200000000001</v>
      </c>
      <c r="AE40">
        <v>0.06</v>
      </c>
      <c r="AF40">
        <v>2545</v>
      </c>
      <c r="AG40">
        <v>5956</v>
      </c>
      <c r="AH40">
        <v>6194</v>
      </c>
      <c r="AI40">
        <v>6441</v>
      </c>
    </row>
    <row r="41" spans="2:35">
      <c r="B41">
        <v>36</v>
      </c>
      <c r="C41">
        <v>32</v>
      </c>
      <c r="D41" t="s">
        <v>5</v>
      </c>
      <c r="E41" t="s">
        <v>9</v>
      </c>
      <c r="F41">
        <v>28</v>
      </c>
      <c r="G41">
        <v>28</v>
      </c>
      <c r="H41">
        <v>0.2</v>
      </c>
      <c r="I41">
        <v>5000</v>
      </c>
      <c r="J41">
        <v>60000</v>
      </c>
      <c r="K41">
        <v>10.75</v>
      </c>
      <c r="L41">
        <v>150</v>
      </c>
      <c r="M41">
        <v>0</v>
      </c>
      <c r="N41">
        <v>80</v>
      </c>
      <c r="O41">
        <v>11</v>
      </c>
      <c r="P41">
        <v>5.4599999999999996E-3</v>
      </c>
      <c r="Q41">
        <v>4.5199999999999997E-3</v>
      </c>
      <c r="R41">
        <v>9.4599999999999997E-3</v>
      </c>
      <c r="S41">
        <v>3.5899999999999999E-3</v>
      </c>
      <c r="T41">
        <v>2.0400000000000001E-3</v>
      </c>
      <c r="U41">
        <v>3.0100000000000001E-3</v>
      </c>
      <c r="V41">
        <v>3.16E-3</v>
      </c>
      <c r="W41">
        <v>7.5700000000000003E-3</v>
      </c>
      <c r="X41">
        <v>7.5700000000000003E-3</v>
      </c>
      <c r="Y41">
        <v>2.0400000000000001E-3</v>
      </c>
      <c r="Z41">
        <v>2.0400000000000001E-3</v>
      </c>
      <c r="AA41">
        <v>2.0400000000000001E-3</v>
      </c>
      <c r="AB41">
        <v>0.3923715188969672</v>
      </c>
      <c r="AC41">
        <v>3.9130598126389851</v>
      </c>
      <c r="AD41">
        <v>167.47200000000001</v>
      </c>
      <c r="AE41">
        <v>6.5000000000000002E-2</v>
      </c>
      <c r="AF41">
        <v>2447</v>
      </c>
      <c r="AG41">
        <v>5498</v>
      </c>
      <c r="AH41">
        <v>5717</v>
      </c>
      <c r="AI41">
        <v>5945</v>
      </c>
    </row>
    <row r="42" spans="2:35">
      <c r="B42">
        <v>36</v>
      </c>
      <c r="C42">
        <v>32</v>
      </c>
      <c r="D42" t="s">
        <v>5</v>
      </c>
      <c r="E42" t="s">
        <v>9</v>
      </c>
      <c r="F42">
        <v>28</v>
      </c>
      <c r="G42">
        <v>28</v>
      </c>
      <c r="H42">
        <v>0.2</v>
      </c>
      <c r="I42">
        <v>5000</v>
      </c>
      <c r="J42">
        <v>60000</v>
      </c>
      <c r="K42">
        <v>10.75</v>
      </c>
      <c r="L42">
        <v>150</v>
      </c>
      <c r="M42">
        <v>0</v>
      </c>
      <c r="N42">
        <v>80</v>
      </c>
      <c r="O42">
        <v>11</v>
      </c>
      <c r="P42">
        <v>5.4599999999999996E-3</v>
      </c>
      <c r="Q42">
        <v>4.5199999999999997E-3</v>
      </c>
      <c r="R42">
        <v>9.4599999999999997E-3</v>
      </c>
      <c r="S42">
        <v>3.5899999999999999E-3</v>
      </c>
      <c r="T42">
        <v>2.0400000000000001E-3</v>
      </c>
      <c r="U42">
        <v>3.0100000000000001E-3</v>
      </c>
      <c r="V42">
        <v>3.16E-3</v>
      </c>
      <c r="W42">
        <v>7.5700000000000003E-3</v>
      </c>
      <c r="X42">
        <v>7.5700000000000003E-3</v>
      </c>
      <c r="Y42">
        <v>2.0400000000000001E-3</v>
      </c>
      <c r="Z42">
        <v>2.0400000000000001E-3</v>
      </c>
      <c r="AA42">
        <v>2.0400000000000001E-3</v>
      </c>
      <c r="AB42">
        <v>0.3923715188969672</v>
      </c>
      <c r="AC42">
        <v>3.9130598126389851</v>
      </c>
      <c r="AD42">
        <v>167.47200000000001</v>
      </c>
      <c r="AE42">
        <v>7.0000000000000007E-2</v>
      </c>
      <c r="AF42">
        <v>2355</v>
      </c>
      <c r="AG42">
        <v>5105</v>
      </c>
      <c r="AH42">
        <v>5309</v>
      </c>
      <c r="AI42">
        <v>5521</v>
      </c>
    </row>
    <row r="43" spans="2:35">
      <c r="B43">
        <v>36</v>
      </c>
      <c r="C43">
        <v>32</v>
      </c>
      <c r="D43" t="s">
        <v>5</v>
      </c>
      <c r="E43" t="s">
        <v>9</v>
      </c>
      <c r="F43">
        <v>28</v>
      </c>
      <c r="G43">
        <v>28</v>
      </c>
      <c r="H43">
        <v>0.2</v>
      </c>
      <c r="I43">
        <v>5000</v>
      </c>
      <c r="J43">
        <v>60000</v>
      </c>
      <c r="K43">
        <v>11</v>
      </c>
      <c r="L43">
        <v>150</v>
      </c>
      <c r="M43">
        <v>0</v>
      </c>
      <c r="N43">
        <v>80</v>
      </c>
      <c r="O43">
        <v>11</v>
      </c>
      <c r="P43">
        <v>5.2500000000000003E-3</v>
      </c>
      <c r="Q43">
        <v>4.3400000000000001E-3</v>
      </c>
      <c r="R43">
        <v>9.0699999999999999E-3</v>
      </c>
      <c r="S43">
        <v>3.4499999999999999E-3</v>
      </c>
      <c r="T43">
        <v>2.0300000000000001E-3</v>
      </c>
      <c r="U43">
        <v>2.8999999999999998E-3</v>
      </c>
      <c r="V43">
        <v>3.0300000000000001E-3</v>
      </c>
      <c r="W43">
        <v>7.26E-3</v>
      </c>
      <c r="X43">
        <v>7.26E-3</v>
      </c>
      <c r="Y43">
        <v>2.0300000000000001E-3</v>
      </c>
      <c r="Z43">
        <v>2.0300000000000001E-3</v>
      </c>
      <c r="AA43">
        <v>2.0300000000000001E-3</v>
      </c>
      <c r="AB43">
        <v>0.39630750872851023</v>
      </c>
      <c r="AC43">
        <v>4.0275585934080516</v>
      </c>
      <c r="AD43">
        <v>171.072</v>
      </c>
      <c r="AE43">
        <v>2.5000000000000001E-2</v>
      </c>
      <c r="AF43">
        <v>3250</v>
      </c>
      <c r="AG43">
        <v>13620</v>
      </c>
      <c r="AH43">
        <v>14180</v>
      </c>
      <c r="AI43">
        <v>14763</v>
      </c>
    </row>
    <row r="44" spans="2:35">
      <c r="B44">
        <v>36</v>
      </c>
      <c r="C44">
        <v>32</v>
      </c>
      <c r="D44" t="s">
        <v>5</v>
      </c>
      <c r="E44" t="s">
        <v>9</v>
      </c>
      <c r="F44">
        <v>28</v>
      </c>
      <c r="G44">
        <v>28</v>
      </c>
      <c r="H44">
        <v>0.2</v>
      </c>
      <c r="I44">
        <v>5000</v>
      </c>
      <c r="J44">
        <v>60000</v>
      </c>
      <c r="K44">
        <v>11</v>
      </c>
      <c r="L44">
        <v>150</v>
      </c>
      <c r="M44">
        <v>0</v>
      </c>
      <c r="N44">
        <v>80</v>
      </c>
      <c r="O44">
        <v>11</v>
      </c>
      <c r="P44">
        <v>5.2500000000000003E-3</v>
      </c>
      <c r="Q44">
        <v>4.3400000000000001E-3</v>
      </c>
      <c r="R44">
        <v>9.0699999999999999E-3</v>
      </c>
      <c r="S44">
        <v>3.4499999999999999E-3</v>
      </c>
      <c r="T44">
        <v>2.0300000000000001E-3</v>
      </c>
      <c r="U44">
        <v>2.8999999999999998E-3</v>
      </c>
      <c r="V44">
        <v>3.0300000000000001E-3</v>
      </c>
      <c r="W44">
        <v>7.26E-3</v>
      </c>
      <c r="X44">
        <v>7.26E-3</v>
      </c>
      <c r="Y44">
        <v>2.0300000000000001E-3</v>
      </c>
      <c r="Z44">
        <v>2.0300000000000001E-3</v>
      </c>
      <c r="AA44">
        <v>2.0300000000000001E-3</v>
      </c>
      <c r="AB44">
        <v>0.39630750872851023</v>
      </c>
      <c r="AC44">
        <v>4.0275585934080516</v>
      </c>
      <c r="AD44">
        <v>171.072</v>
      </c>
      <c r="AE44">
        <v>0.03</v>
      </c>
      <c r="AF44">
        <v>3104</v>
      </c>
      <c r="AG44">
        <v>11350</v>
      </c>
      <c r="AH44">
        <v>11817</v>
      </c>
      <c r="AI44">
        <v>12303</v>
      </c>
    </row>
    <row r="45" spans="2:35">
      <c r="B45">
        <v>36</v>
      </c>
      <c r="C45">
        <v>32</v>
      </c>
      <c r="D45" t="s">
        <v>5</v>
      </c>
      <c r="E45" t="s">
        <v>9</v>
      </c>
      <c r="F45">
        <v>28</v>
      </c>
      <c r="G45">
        <v>28</v>
      </c>
      <c r="H45">
        <v>0.2</v>
      </c>
      <c r="I45">
        <v>5000</v>
      </c>
      <c r="J45">
        <v>60000</v>
      </c>
      <c r="K45">
        <v>11</v>
      </c>
      <c r="L45">
        <v>150</v>
      </c>
      <c r="M45">
        <v>0</v>
      </c>
      <c r="N45">
        <v>80</v>
      </c>
      <c r="O45">
        <v>11</v>
      </c>
      <c r="P45">
        <v>5.2500000000000003E-3</v>
      </c>
      <c r="Q45">
        <v>4.3400000000000001E-3</v>
      </c>
      <c r="R45">
        <v>9.0699999999999999E-3</v>
      </c>
      <c r="S45">
        <v>3.4499999999999999E-3</v>
      </c>
      <c r="T45">
        <v>2.0300000000000001E-3</v>
      </c>
      <c r="U45">
        <v>2.8999999999999998E-3</v>
      </c>
      <c r="V45">
        <v>3.0300000000000001E-3</v>
      </c>
      <c r="W45">
        <v>7.26E-3</v>
      </c>
      <c r="X45">
        <v>7.26E-3</v>
      </c>
      <c r="Y45">
        <v>2.0300000000000001E-3</v>
      </c>
      <c r="Z45">
        <v>2.0300000000000001E-3</v>
      </c>
      <c r="AA45">
        <v>2.0300000000000001E-3</v>
      </c>
      <c r="AB45">
        <v>0.39630750872851023</v>
      </c>
      <c r="AC45">
        <v>4.0275585934080516</v>
      </c>
      <c r="AD45">
        <v>171.072</v>
      </c>
      <c r="AE45">
        <v>3.5000000000000003E-2</v>
      </c>
      <c r="AF45">
        <v>2967</v>
      </c>
      <c r="AG45">
        <v>9729</v>
      </c>
      <c r="AH45">
        <v>10129</v>
      </c>
      <c r="AI45">
        <v>10545</v>
      </c>
    </row>
    <row r="46" spans="2:35">
      <c r="B46">
        <v>36</v>
      </c>
      <c r="C46">
        <v>32</v>
      </c>
      <c r="D46" t="s">
        <v>5</v>
      </c>
      <c r="E46" t="s">
        <v>9</v>
      </c>
      <c r="F46">
        <v>28</v>
      </c>
      <c r="G46">
        <v>28</v>
      </c>
      <c r="H46">
        <v>0.2</v>
      </c>
      <c r="I46">
        <v>5000</v>
      </c>
      <c r="J46">
        <v>60000</v>
      </c>
      <c r="K46">
        <v>11</v>
      </c>
      <c r="L46">
        <v>150</v>
      </c>
      <c r="M46">
        <v>0</v>
      </c>
      <c r="N46">
        <v>80</v>
      </c>
      <c r="O46">
        <v>11</v>
      </c>
      <c r="P46">
        <v>5.2500000000000003E-3</v>
      </c>
      <c r="Q46">
        <v>4.3400000000000001E-3</v>
      </c>
      <c r="R46">
        <v>9.0699999999999999E-3</v>
      </c>
      <c r="S46">
        <v>3.4499999999999999E-3</v>
      </c>
      <c r="T46">
        <v>2.0300000000000001E-3</v>
      </c>
      <c r="U46">
        <v>2.8999999999999998E-3</v>
      </c>
      <c r="V46">
        <v>3.0300000000000001E-3</v>
      </c>
      <c r="W46">
        <v>7.26E-3</v>
      </c>
      <c r="X46">
        <v>7.26E-3</v>
      </c>
      <c r="Y46">
        <v>2.0300000000000001E-3</v>
      </c>
      <c r="Z46">
        <v>2.0300000000000001E-3</v>
      </c>
      <c r="AA46">
        <v>2.0300000000000001E-3</v>
      </c>
      <c r="AB46">
        <v>0.39630750872851023</v>
      </c>
      <c r="AC46">
        <v>4.0275585934080516</v>
      </c>
      <c r="AD46">
        <v>171.072</v>
      </c>
      <c r="AE46">
        <v>0.04</v>
      </c>
      <c r="AF46">
        <v>2838</v>
      </c>
      <c r="AG46">
        <v>8512</v>
      </c>
      <c r="AH46">
        <v>8863</v>
      </c>
      <c r="AI46">
        <v>9227</v>
      </c>
    </row>
    <row r="47" spans="2:35">
      <c r="B47">
        <v>36</v>
      </c>
      <c r="C47">
        <v>32</v>
      </c>
      <c r="D47" t="s">
        <v>5</v>
      </c>
      <c r="E47" t="s">
        <v>9</v>
      </c>
      <c r="F47">
        <v>28</v>
      </c>
      <c r="G47">
        <v>28</v>
      </c>
      <c r="H47">
        <v>0.2</v>
      </c>
      <c r="I47">
        <v>5000</v>
      </c>
      <c r="J47">
        <v>60000</v>
      </c>
      <c r="K47">
        <v>11</v>
      </c>
      <c r="L47">
        <v>150</v>
      </c>
      <c r="M47">
        <v>0</v>
      </c>
      <c r="N47">
        <v>80</v>
      </c>
      <c r="O47">
        <v>11</v>
      </c>
      <c r="P47">
        <v>5.2500000000000003E-3</v>
      </c>
      <c r="Q47">
        <v>4.3400000000000001E-3</v>
      </c>
      <c r="R47">
        <v>9.0699999999999999E-3</v>
      </c>
      <c r="S47">
        <v>3.4499999999999999E-3</v>
      </c>
      <c r="T47">
        <v>2.0300000000000001E-3</v>
      </c>
      <c r="U47">
        <v>2.8999999999999998E-3</v>
      </c>
      <c r="V47">
        <v>3.0300000000000001E-3</v>
      </c>
      <c r="W47">
        <v>7.26E-3</v>
      </c>
      <c r="X47">
        <v>7.26E-3</v>
      </c>
      <c r="Y47">
        <v>2.0300000000000001E-3</v>
      </c>
      <c r="Z47">
        <v>2.0300000000000001E-3</v>
      </c>
      <c r="AA47">
        <v>2.0300000000000001E-3</v>
      </c>
      <c r="AB47">
        <v>0.39630750872851023</v>
      </c>
      <c r="AC47">
        <v>4.0275585934080516</v>
      </c>
      <c r="AD47">
        <v>171.072</v>
      </c>
      <c r="AE47">
        <v>4.4999999999999998E-2</v>
      </c>
      <c r="AF47">
        <v>2718</v>
      </c>
      <c r="AG47">
        <v>7567</v>
      </c>
      <c r="AH47">
        <v>7878</v>
      </c>
      <c r="AI47">
        <v>8202</v>
      </c>
    </row>
    <row r="48" spans="2:35">
      <c r="B48">
        <v>36</v>
      </c>
      <c r="C48">
        <v>32</v>
      </c>
      <c r="D48" t="s">
        <v>5</v>
      </c>
      <c r="E48" t="s">
        <v>9</v>
      </c>
      <c r="F48">
        <v>28</v>
      </c>
      <c r="G48">
        <v>28</v>
      </c>
      <c r="H48">
        <v>0.2</v>
      </c>
      <c r="I48">
        <v>5000</v>
      </c>
      <c r="J48">
        <v>60000</v>
      </c>
      <c r="K48">
        <v>11</v>
      </c>
      <c r="L48">
        <v>150</v>
      </c>
      <c r="M48">
        <v>0</v>
      </c>
      <c r="N48">
        <v>80</v>
      </c>
      <c r="O48">
        <v>11</v>
      </c>
      <c r="P48">
        <v>5.2500000000000003E-3</v>
      </c>
      <c r="Q48">
        <v>4.3400000000000001E-3</v>
      </c>
      <c r="R48">
        <v>9.0699999999999999E-3</v>
      </c>
      <c r="S48">
        <v>3.4499999999999999E-3</v>
      </c>
      <c r="T48">
        <v>2.0300000000000001E-3</v>
      </c>
      <c r="U48">
        <v>2.8999999999999998E-3</v>
      </c>
      <c r="V48">
        <v>3.0300000000000001E-3</v>
      </c>
      <c r="W48">
        <v>7.26E-3</v>
      </c>
      <c r="X48">
        <v>7.26E-3</v>
      </c>
      <c r="Y48">
        <v>2.0300000000000001E-3</v>
      </c>
      <c r="Z48">
        <v>2.0300000000000001E-3</v>
      </c>
      <c r="AA48">
        <v>2.0300000000000001E-3</v>
      </c>
      <c r="AB48">
        <v>0.39630750872851023</v>
      </c>
      <c r="AC48">
        <v>4.0275585934080516</v>
      </c>
      <c r="AD48">
        <v>171.072</v>
      </c>
      <c r="AE48">
        <v>0.05</v>
      </c>
      <c r="AF48">
        <v>2604</v>
      </c>
      <c r="AG48">
        <v>6810</v>
      </c>
      <c r="AH48">
        <v>7090</v>
      </c>
      <c r="AI48">
        <v>7382</v>
      </c>
    </row>
    <row r="49" spans="2:35">
      <c r="B49">
        <v>36</v>
      </c>
      <c r="C49">
        <v>32</v>
      </c>
      <c r="D49" t="s">
        <v>5</v>
      </c>
      <c r="E49" t="s">
        <v>9</v>
      </c>
      <c r="F49">
        <v>28</v>
      </c>
      <c r="G49">
        <v>28</v>
      </c>
      <c r="H49">
        <v>0.2</v>
      </c>
      <c r="I49">
        <v>5000</v>
      </c>
      <c r="J49">
        <v>60000</v>
      </c>
      <c r="K49">
        <v>11</v>
      </c>
      <c r="L49">
        <v>150</v>
      </c>
      <c r="M49">
        <v>0</v>
      </c>
      <c r="N49">
        <v>80</v>
      </c>
      <c r="O49">
        <v>11</v>
      </c>
      <c r="P49">
        <v>5.2500000000000003E-3</v>
      </c>
      <c r="Q49">
        <v>4.3400000000000001E-3</v>
      </c>
      <c r="R49">
        <v>9.0699999999999999E-3</v>
      </c>
      <c r="S49">
        <v>3.4499999999999999E-3</v>
      </c>
      <c r="T49">
        <v>2.0300000000000001E-3</v>
      </c>
      <c r="U49">
        <v>2.8999999999999998E-3</v>
      </c>
      <c r="V49">
        <v>3.0300000000000001E-3</v>
      </c>
      <c r="W49">
        <v>7.26E-3</v>
      </c>
      <c r="X49">
        <v>7.26E-3</v>
      </c>
      <c r="Y49">
        <v>2.0300000000000001E-3</v>
      </c>
      <c r="Z49">
        <v>2.0300000000000001E-3</v>
      </c>
      <c r="AA49">
        <v>2.0300000000000001E-3</v>
      </c>
      <c r="AB49">
        <v>0.39630750872851023</v>
      </c>
      <c r="AC49">
        <v>4.0275585934080516</v>
      </c>
      <c r="AD49">
        <v>171.072</v>
      </c>
      <c r="AE49">
        <v>5.5E-2</v>
      </c>
      <c r="AF49">
        <v>2498</v>
      </c>
      <c r="AG49">
        <v>6191</v>
      </c>
      <c r="AH49">
        <v>6445</v>
      </c>
      <c r="AI49">
        <v>6711</v>
      </c>
    </row>
    <row r="50" spans="2:35">
      <c r="B50">
        <v>36</v>
      </c>
      <c r="C50">
        <v>32</v>
      </c>
      <c r="D50" t="s">
        <v>5</v>
      </c>
      <c r="E50" t="s">
        <v>9</v>
      </c>
      <c r="F50">
        <v>28</v>
      </c>
      <c r="G50">
        <v>28</v>
      </c>
      <c r="H50">
        <v>0.2</v>
      </c>
      <c r="I50">
        <v>5000</v>
      </c>
      <c r="J50">
        <v>60000</v>
      </c>
      <c r="K50">
        <v>11</v>
      </c>
      <c r="L50">
        <v>150</v>
      </c>
      <c r="M50">
        <v>0</v>
      </c>
      <c r="N50">
        <v>80</v>
      </c>
      <c r="O50">
        <v>11</v>
      </c>
      <c r="P50">
        <v>5.2500000000000003E-3</v>
      </c>
      <c r="Q50">
        <v>4.3400000000000001E-3</v>
      </c>
      <c r="R50">
        <v>9.0699999999999999E-3</v>
      </c>
      <c r="S50">
        <v>3.4499999999999999E-3</v>
      </c>
      <c r="T50">
        <v>2.0300000000000001E-3</v>
      </c>
      <c r="U50">
        <v>2.8999999999999998E-3</v>
      </c>
      <c r="V50">
        <v>3.0300000000000001E-3</v>
      </c>
      <c r="W50">
        <v>7.26E-3</v>
      </c>
      <c r="X50">
        <v>7.26E-3</v>
      </c>
      <c r="Y50">
        <v>2.0300000000000001E-3</v>
      </c>
      <c r="Z50">
        <v>2.0300000000000001E-3</v>
      </c>
      <c r="AA50">
        <v>2.0300000000000001E-3</v>
      </c>
      <c r="AB50">
        <v>0.39630750872851023</v>
      </c>
      <c r="AC50">
        <v>4.0275585934080516</v>
      </c>
      <c r="AD50">
        <v>171.072</v>
      </c>
      <c r="AE50">
        <v>0.06</v>
      </c>
      <c r="AF50">
        <v>2397</v>
      </c>
      <c r="AG50">
        <v>5675</v>
      </c>
      <c r="AH50">
        <v>5908</v>
      </c>
      <c r="AI50">
        <v>6151</v>
      </c>
    </row>
    <row r="51" spans="2:35">
      <c r="B51">
        <v>36</v>
      </c>
      <c r="C51">
        <v>32</v>
      </c>
      <c r="D51" t="s">
        <v>5</v>
      </c>
      <c r="E51" t="s">
        <v>9</v>
      </c>
      <c r="F51">
        <v>28</v>
      </c>
      <c r="G51">
        <v>28</v>
      </c>
      <c r="H51">
        <v>0.2</v>
      </c>
      <c r="I51">
        <v>5000</v>
      </c>
      <c r="J51">
        <v>60000</v>
      </c>
      <c r="K51">
        <v>11</v>
      </c>
      <c r="L51">
        <v>150</v>
      </c>
      <c r="M51">
        <v>0</v>
      </c>
      <c r="N51">
        <v>80</v>
      </c>
      <c r="O51">
        <v>11</v>
      </c>
      <c r="P51">
        <v>5.2500000000000003E-3</v>
      </c>
      <c r="Q51">
        <v>4.3400000000000001E-3</v>
      </c>
      <c r="R51">
        <v>9.0699999999999999E-3</v>
      </c>
      <c r="S51">
        <v>3.4499999999999999E-3</v>
      </c>
      <c r="T51">
        <v>2.0300000000000001E-3</v>
      </c>
      <c r="U51">
        <v>2.8999999999999998E-3</v>
      </c>
      <c r="V51">
        <v>3.0300000000000001E-3</v>
      </c>
      <c r="W51">
        <v>7.26E-3</v>
      </c>
      <c r="X51">
        <v>7.26E-3</v>
      </c>
      <c r="Y51">
        <v>2.0300000000000001E-3</v>
      </c>
      <c r="Z51">
        <v>2.0300000000000001E-3</v>
      </c>
      <c r="AA51">
        <v>2.0300000000000001E-3</v>
      </c>
      <c r="AB51">
        <v>0.39630750872851023</v>
      </c>
      <c r="AC51">
        <v>4.0275585934080516</v>
      </c>
      <c r="AD51">
        <v>171.072</v>
      </c>
      <c r="AE51">
        <v>6.5000000000000002E-2</v>
      </c>
      <c r="AF51">
        <v>2303</v>
      </c>
      <c r="AG51">
        <v>5238</v>
      </c>
      <c r="AH51">
        <v>5454</v>
      </c>
      <c r="AI51">
        <v>5678</v>
      </c>
    </row>
    <row r="52" spans="2:35">
      <c r="B52">
        <v>36</v>
      </c>
      <c r="C52">
        <v>32</v>
      </c>
      <c r="D52" t="s">
        <v>5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11</v>
      </c>
      <c r="L52">
        <v>150</v>
      </c>
      <c r="M52">
        <v>0</v>
      </c>
      <c r="N52">
        <v>80</v>
      </c>
      <c r="O52">
        <v>11</v>
      </c>
      <c r="P52">
        <v>5.2500000000000003E-3</v>
      </c>
      <c r="Q52">
        <v>4.3400000000000001E-3</v>
      </c>
      <c r="R52">
        <v>9.0699999999999999E-3</v>
      </c>
      <c r="S52">
        <v>3.4499999999999999E-3</v>
      </c>
      <c r="T52">
        <v>2.0300000000000001E-3</v>
      </c>
      <c r="U52">
        <v>2.8999999999999998E-3</v>
      </c>
      <c r="V52">
        <v>3.0300000000000001E-3</v>
      </c>
      <c r="W52">
        <v>7.26E-3</v>
      </c>
      <c r="X52">
        <v>7.26E-3</v>
      </c>
      <c r="Y52">
        <v>2.0300000000000001E-3</v>
      </c>
      <c r="Z52">
        <v>2.0300000000000001E-3</v>
      </c>
      <c r="AA52">
        <v>2.0300000000000001E-3</v>
      </c>
      <c r="AB52">
        <v>0.39630750872851023</v>
      </c>
      <c r="AC52">
        <v>4.0275585934080516</v>
      </c>
      <c r="AD52">
        <v>171.072</v>
      </c>
      <c r="AE52">
        <v>7.0000000000000007E-2</v>
      </c>
      <c r="AF52">
        <v>2214</v>
      </c>
      <c r="AG52">
        <v>4864</v>
      </c>
      <c r="AH52">
        <v>5064</v>
      </c>
      <c r="AI52">
        <v>5273</v>
      </c>
    </row>
    <row r="53" spans="2:35">
      <c r="B53">
        <v>36</v>
      </c>
      <c r="C53">
        <v>32</v>
      </c>
      <c r="D53" t="s">
        <v>5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11.25</v>
      </c>
      <c r="L53">
        <v>150</v>
      </c>
      <c r="M53">
        <v>0</v>
      </c>
      <c r="N53">
        <v>80</v>
      </c>
      <c r="O53">
        <v>11</v>
      </c>
      <c r="P53">
        <v>5.0499999999999998E-3</v>
      </c>
      <c r="Q53">
        <v>4.1799999999999997E-3</v>
      </c>
      <c r="R53">
        <v>8.7100000000000007E-3</v>
      </c>
      <c r="S53">
        <v>3.32E-3</v>
      </c>
      <c r="T53">
        <v>2.0300000000000001E-3</v>
      </c>
      <c r="U53">
        <v>2.7899999999999999E-3</v>
      </c>
      <c r="V53">
        <v>2.9199999999999999E-3</v>
      </c>
      <c r="W53">
        <v>6.9800000000000001E-3</v>
      </c>
      <c r="X53">
        <v>6.9800000000000001E-3</v>
      </c>
      <c r="Y53">
        <v>2.0300000000000001E-3</v>
      </c>
      <c r="Z53">
        <v>2.0300000000000001E-3</v>
      </c>
      <c r="AA53">
        <v>2.0300000000000001E-3</v>
      </c>
      <c r="AB53">
        <v>0.40372829823287332</v>
      </c>
      <c r="AC53">
        <v>4.1609058430668098</v>
      </c>
      <c r="AD53">
        <v>174.672</v>
      </c>
      <c r="AE53">
        <v>2.5000000000000001E-2</v>
      </c>
      <c r="AF53">
        <v>3080</v>
      </c>
      <c r="AG53">
        <v>12960</v>
      </c>
      <c r="AH53">
        <v>13510</v>
      </c>
      <c r="AI53">
        <v>14084</v>
      </c>
    </row>
    <row r="54" spans="2:35">
      <c r="B54">
        <v>36</v>
      </c>
      <c r="C54">
        <v>32</v>
      </c>
      <c r="D54" t="s">
        <v>5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11.25</v>
      </c>
      <c r="L54">
        <v>150</v>
      </c>
      <c r="M54">
        <v>0</v>
      </c>
      <c r="N54">
        <v>80</v>
      </c>
      <c r="O54">
        <v>11</v>
      </c>
      <c r="P54">
        <v>5.0499999999999998E-3</v>
      </c>
      <c r="Q54">
        <v>4.1799999999999997E-3</v>
      </c>
      <c r="R54">
        <v>8.7100000000000007E-3</v>
      </c>
      <c r="S54">
        <v>3.32E-3</v>
      </c>
      <c r="T54">
        <v>2.0300000000000001E-3</v>
      </c>
      <c r="U54">
        <v>2.7899999999999999E-3</v>
      </c>
      <c r="V54">
        <v>2.9199999999999999E-3</v>
      </c>
      <c r="W54">
        <v>6.9800000000000001E-3</v>
      </c>
      <c r="X54">
        <v>6.9800000000000001E-3</v>
      </c>
      <c r="Y54">
        <v>2.0300000000000001E-3</v>
      </c>
      <c r="Z54">
        <v>2.0300000000000001E-3</v>
      </c>
      <c r="AA54">
        <v>2.0300000000000001E-3</v>
      </c>
      <c r="AB54">
        <v>0.40372829823287332</v>
      </c>
      <c r="AC54">
        <v>4.1609058430668098</v>
      </c>
      <c r="AD54">
        <v>174.672</v>
      </c>
      <c r="AE54">
        <v>0.03</v>
      </c>
      <c r="AF54">
        <v>2938</v>
      </c>
      <c r="AG54">
        <v>10800</v>
      </c>
      <c r="AH54">
        <v>11258</v>
      </c>
      <c r="AI54">
        <v>11737</v>
      </c>
    </row>
    <row r="55" spans="2:35">
      <c r="B55">
        <v>36</v>
      </c>
      <c r="C55">
        <v>32</v>
      </c>
      <c r="D55" t="s">
        <v>5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11.25</v>
      </c>
      <c r="L55">
        <v>150</v>
      </c>
      <c r="M55">
        <v>0</v>
      </c>
      <c r="N55">
        <v>80</v>
      </c>
      <c r="O55">
        <v>11</v>
      </c>
      <c r="P55">
        <v>5.0499999999999998E-3</v>
      </c>
      <c r="Q55">
        <v>4.1799999999999997E-3</v>
      </c>
      <c r="R55">
        <v>8.7100000000000007E-3</v>
      </c>
      <c r="S55">
        <v>3.32E-3</v>
      </c>
      <c r="T55">
        <v>2.0300000000000001E-3</v>
      </c>
      <c r="U55">
        <v>2.7899999999999999E-3</v>
      </c>
      <c r="V55">
        <v>2.9199999999999999E-3</v>
      </c>
      <c r="W55">
        <v>6.9800000000000001E-3</v>
      </c>
      <c r="X55">
        <v>6.9800000000000001E-3</v>
      </c>
      <c r="Y55">
        <v>2.0300000000000001E-3</v>
      </c>
      <c r="Z55">
        <v>2.0300000000000001E-3</v>
      </c>
      <c r="AA55">
        <v>2.0300000000000001E-3</v>
      </c>
      <c r="AB55">
        <v>0.40372829823287332</v>
      </c>
      <c r="AC55">
        <v>4.1609058430668098</v>
      </c>
      <c r="AD55">
        <v>174.672</v>
      </c>
      <c r="AE55">
        <v>3.5000000000000003E-2</v>
      </c>
      <c r="AF55">
        <v>2805</v>
      </c>
      <c r="AG55">
        <v>9257</v>
      </c>
      <c r="AH55">
        <v>9650</v>
      </c>
      <c r="AI55">
        <v>10060</v>
      </c>
    </row>
    <row r="56" spans="2:35">
      <c r="B56">
        <v>36</v>
      </c>
      <c r="C56">
        <v>32</v>
      </c>
      <c r="D56" t="s">
        <v>5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11.25</v>
      </c>
      <c r="L56">
        <v>150</v>
      </c>
      <c r="M56">
        <v>0</v>
      </c>
      <c r="N56">
        <v>80</v>
      </c>
      <c r="O56">
        <v>11</v>
      </c>
      <c r="P56">
        <v>5.0499999999999998E-3</v>
      </c>
      <c r="Q56">
        <v>4.1799999999999997E-3</v>
      </c>
      <c r="R56">
        <v>8.7100000000000007E-3</v>
      </c>
      <c r="S56">
        <v>3.32E-3</v>
      </c>
      <c r="T56">
        <v>2.0300000000000001E-3</v>
      </c>
      <c r="U56">
        <v>2.7899999999999999E-3</v>
      </c>
      <c r="V56">
        <v>2.9199999999999999E-3</v>
      </c>
      <c r="W56">
        <v>6.9800000000000001E-3</v>
      </c>
      <c r="X56">
        <v>6.9800000000000001E-3</v>
      </c>
      <c r="Y56">
        <v>2.0300000000000001E-3</v>
      </c>
      <c r="Z56">
        <v>2.0300000000000001E-3</v>
      </c>
      <c r="AA56">
        <v>2.0300000000000001E-3</v>
      </c>
      <c r="AB56">
        <v>0.40372829823287332</v>
      </c>
      <c r="AC56">
        <v>4.1609058430668098</v>
      </c>
      <c r="AD56">
        <v>174.672</v>
      </c>
      <c r="AE56">
        <v>0.04</v>
      </c>
      <c r="AF56">
        <v>2680</v>
      </c>
      <c r="AG56">
        <v>8100</v>
      </c>
      <c r="AH56">
        <v>8444</v>
      </c>
      <c r="AI56">
        <v>8802</v>
      </c>
    </row>
    <row r="57" spans="2:35">
      <c r="B57">
        <v>36</v>
      </c>
      <c r="C57">
        <v>32</v>
      </c>
      <c r="D57" t="s">
        <v>5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11.25</v>
      </c>
      <c r="L57">
        <v>150</v>
      </c>
      <c r="M57">
        <v>0</v>
      </c>
      <c r="N57">
        <v>80</v>
      </c>
      <c r="O57">
        <v>11</v>
      </c>
      <c r="P57">
        <v>5.0499999999999998E-3</v>
      </c>
      <c r="Q57">
        <v>4.1799999999999997E-3</v>
      </c>
      <c r="R57">
        <v>8.7100000000000007E-3</v>
      </c>
      <c r="S57">
        <v>3.32E-3</v>
      </c>
      <c r="T57">
        <v>2.0300000000000001E-3</v>
      </c>
      <c r="U57">
        <v>2.7899999999999999E-3</v>
      </c>
      <c r="V57">
        <v>2.9199999999999999E-3</v>
      </c>
      <c r="W57">
        <v>6.9800000000000001E-3</v>
      </c>
      <c r="X57">
        <v>6.9800000000000001E-3</v>
      </c>
      <c r="Y57">
        <v>2.0300000000000001E-3</v>
      </c>
      <c r="Z57">
        <v>2.0300000000000001E-3</v>
      </c>
      <c r="AA57">
        <v>2.0300000000000001E-3</v>
      </c>
      <c r="AB57">
        <v>0.40372829823287332</v>
      </c>
      <c r="AC57">
        <v>4.1609058430668098</v>
      </c>
      <c r="AD57">
        <v>174.672</v>
      </c>
      <c r="AE57">
        <v>4.4999999999999998E-2</v>
      </c>
      <c r="AF57">
        <v>2563</v>
      </c>
      <c r="AG57">
        <v>7200</v>
      </c>
      <c r="AH57">
        <v>7506</v>
      </c>
      <c r="AI57">
        <v>7824</v>
      </c>
    </row>
    <row r="58" spans="2:35">
      <c r="B58">
        <v>36</v>
      </c>
      <c r="C58">
        <v>32</v>
      </c>
      <c r="D58" t="s">
        <v>5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11.25</v>
      </c>
      <c r="L58">
        <v>150</v>
      </c>
      <c r="M58">
        <v>0</v>
      </c>
      <c r="N58">
        <v>80</v>
      </c>
      <c r="O58">
        <v>11</v>
      </c>
      <c r="P58">
        <v>5.0499999999999998E-3</v>
      </c>
      <c r="Q58">
        <v>4.1799999999999997E-3</v>
      </c>
      <c r="R58">
        <v>8.7100000000000007E-3</v>
      </c>
      <c r="S58">
        <v>3.32E-3</v>
      </c>
      <c r="T58">
        <v>2.0300000000000001E-3</v>
      </c>
      <c r="U58">
        <v>2.7899999999999999E-3</v>
      </c>
      <c r="V58">
        <v>2.9199999999999999E-3</v>
      </c>
      <c r="W58">
        <v>6.9800000000000001E-3</v>
      </c>
      <c r="X58">
        <v>6.9800000000000001E-3</v>
      </c>
      <c r="Y58">
        <v>2.0300000000000001E-3</v>
      </c>
      <c r="Z58">
        <v>2.0300000000000001E-3</v>
      </c>
      <c r="AA58">
        <v>2.0300000000000001E-3</v>
      </c>
      <c r="AB58">
        <v>0.40372829823287332</v>
      </c>
      <c r="AC58">
        <v>4.1609058430668098</v>
      </c>
      <c r="AD58">
        <v>174.672</v>
      </c>
      <c r="AE58">
        <v>0.05</v>
      </c>
      <c r="AF58">
        <v>2453</v>
      </c>
      <c r="AG58">
        <v>6480</v>
      </c>
      <c r="AH58">
        <v>6755</v>
      </c>
      <c r="AI58">
        <v>7042</v>
      </c>
    </row>
    <row r="59" spans="2:35">
      <c r="B59">
        <v>36</v>
      </c>
      <c r="C59">
        <v>32</v>
      </c>
      <c r="D59" t="s">
        <v>5</v>
      </c>
      <c r="E59" t="s">
        <v>9</v>
      </c>
      <c r="F59">
        <v>28</v>
      </c>
      <c r="G59">
        <v>28</v>
      </c>
      <c r="H59">
        <v>0.2</v>
      </c>
      <c r="I59">
        <v>5000</v>
      </c>
      <c r="J59">
        <v>60000</v>
      </c>
      <c r="K59">
        <v>11.25</v>
      </c>
      <c r="L59">
        <v>150</v>
      </c>
      <c r="M59">
        <v>0</v>
      </c>
      <c r="N59">
        <v>80</v>
      </c>
      <c r="O59">
        <v>11</v>
      </c>
      <c r="P59">
        <v>5.0499999999999998E-3</v>
      </c>
      <c r="Q59">
        <v>4.1799999999999997E-3</v>
      </c>
      <c r="R59">
        <v>8.7100000000000007E-3</v>
      </c>
      <c r="S59">
        <v>3.32E-3</v>
      </c>
      <c r="T59">
        <v>2.0300000000000001E-3</v>
      </c>
      <c r="U59">
        <v>2.7899999999999999E-3</v>
      </c>
      <c r="V59">
        <v>2.9199999999999999E-3</v>
      </c>
      <c r="W59">
        <v>6.9800000000000001E-3</v>
      </c>
      <c r="X59">
        <v>6.9800000000000001E-3</v>
      </c>
      <c r="Y59">
        <v>2.0300000000000001E-3</v>
      </c>
      <c r="Z59">
        <v>2.0300000000000001E-3</v>
      </c>
      <c r="AA59">
        <v>2.0300000000000001E-3</v>
      </c>
      <c r="AB59">
        <v>0.40372829823287332</v>
      </c>
      <c r="AC59">
        <v>4.1609058430668098</v>
      </c>
      <c r="AD59">
        <v>174.672</v>
      </c>
      <c r="AE59">
        <v>5.5E-2</v>
      </c>
      <c r="AF59">
        <v>2350</v>
      </c>
      <c r="AG59">
        <v>5891</v>
      </c>
      <c r="AH59">
        <v>6141</v>
      </c>
      <c r="AI59">
        <v>6402</v>
      </c>
    </row>
    <row r="60" spans="2:35">
      <c r="B60">
        <v>36</v>
      </c>
      <c r="C60">
        <v>32</v>
      </c>
      <c r="D60" t="s">
        <v>5</v>
      </c>
      <c r="E60" t="s">
        <v>9</v>
      </c>
      <c r="F60">
        <v>28</v>
      </c>
      <c r="G60">
        <v>28</v>
      </c>
      <c r="H60">
        <v>0.2</v>
      </c>
      <c r="I60">
        <v>5000</v>
      </c>
      <c r="J60">
        <v>60000</v>
      </c>
      <c r="K60">
        <v>11.25</v>
      </c>
      <c r="L60">
        <v>150</v>
      </c>
      <c r="M60">
        <v>0</v>
      </c>
      <c r="N60">
        <v>80</v>
      </c>
      <c r="O60">
        <v>11</v>
      </c>
      <c r="P60">
        <v>5.0499999999999998E-3</v>
      </c>
      <c r="Q60">
        <v>4.1799999999999997E-3</v>
      </c>
      <c r="R60">
        <v>8.7100000000000007E-3</v>
      </c>
      <c r="S60">
        <v>3.32E-3</v>
      </c>
      <c r="T60">
        <v>2.0300000000000001E-3</v>
      </c>
      <c r="U60">
        <v>2.7899999999999999E-3</v>
      </c>
      <c r="V60">
        <v>2.9199999999999999E-3</v>
      </c>
      <c r="W60">
        <v>6.9800000000000001E-3</v>
      </c>
      <c r="X60">
        <v>6.9800000000000001E-3</v>
      </c>
      <c r="Y60">
        <v>2.0300000000000001E-3</v>
      </c>
      <c r="Z60">
        <v>2.0300000000000001E-3</v>
      </c>
      <c r="AA60">
        <v>2.0300000000000001E-3</v>
      </c>
      <c r="AB60">
        <v>0.40372829823287332</v>
      </c>
      <c r="AC60">
        <v>4.1609058430668098</v>
      </c>
      <c r="AD60">
        <v>174.672</v>
      </c>
      <c r="AE60">
        <v>0.06</v>
      </c>
      <c r="AF60">
        <v>2253</v>
      </c>
      <c r="AG60">
        <v>5400</v>
      </c>
      <c r="AH60">
        <v>5629</v>
      </c>
      <c r="AI60">
        <v>5868</v>
      </c>
    </row>
    <row r="61" spans="2:35">
      <c r="B61">
        <v>36</v>
      </c>
      <c r="C61">
        <v>32</v>
      </c>
      <c r="D61" t="s">
        <v>5</v>
      </c>
      <c r="E61" t="s">
        <v>9</v>
      </c>
      <c r="F61">
        <v>28</v>
      </c>
      <c r="G61">
        <v>28</v>
      </c>
      <c r="H61">
        <v>0.2</v>
      </c>
      <c r="I61">
        <v>5000</v>
      </c>
      <c r="J61">
        <v>60000</v>
      </c>
      <c r="K61">
        <v>11.25</v>
      </c>
      <c r="L61">
        <v>150</v>
      </c>
      <c r="M61">
        <v>0</v>
      </c>
      <c r="N61">
        <v>80</v>
      </c>
      <c r="O61">
        <v>11</v>
      </c>
      <c r="P61">
        <v>5.0499999999999998E-3</v>
      </c>
      <c r="Q61">
        <v>4.1799999999999997E-3</v>
      </c>
      <c r="R61">
        <v>8.7100000000000007E-3</v>
      </c>
      <c r="S61">
        <v>3.32E-3</v>
      </c>
      <c r="T61">
        <v>2.0300000000000001E-3</v>
      </c>
      <c r="U61">
        <v>2.7899999999999999E-3</v>
      </c>
      <c r="V61">
        <v>2.9199999999999999E-3</v>
      </c>
      <c r="W61">
        <v>6.9800000000000001E-3</v>
      </c>
      <c r="X61">
        <v>6.9800000000000001E-3</v>
      </c>
      <c r="Y61">
        <v>2.0300000000000001E-3</v>
      </c>
      <c r="Z61">
        <v>2.0300000000000001E-3</v>
      </c>
      <c r="AA61">
        <v>2.0300000000000001E-3</v>
      </c>
      <c r="AB61">
        <v>0.40372829823287332</v>
      </c>
      <c r="AC61">
        <v>4.1609058430668098</v>
      </c>
      <c r="AD61">
        <v>174.672</v>
      </c>
      <c r="AE61">
        <v>6.5000000000000002E-2</v>
      </c>
      <c r="AF61">
        <v>2162</v>
      </c>
      <c r="AG61">
        <v>4984</v>
      </c>
      <c r="AH61">
        <v>5196</v>
      </c>
      <c r="AI61">
        <v>5417</v>
      </c>
    </row>
    <row r="62" spans="2:35">
      <c r="B62">
        <v>36</v>
      </c>
      <c r="C62">
        <v>32</v>
      </c>
      <c r="D62" t="s">
        <v>5</v>
      </c>
      <c r="E62" t="s">
        <v>9</v>
      </c>
      <c r="F62">
        <v>28</v>
      </c>
      <c r="G62">
        <v>28</v>
      </c>
      <c r="H62">
        <v>0.2</v>
      </c>
      <c r="I62">
        <v>5000</v>
      </c>
      <c r="J62">
        <v>60000</v>
      </c>
      <c r="K62">
        <v>11.25</v>
      </c>
      <c r="L62">
        <v>150</v>
      </c>
      <c r="M62">
        <v>0</v>
      </c>
      <c r="N62">
        <v>80</v>
      </c>
      <c r="O62">
        <v>11</v>
      </c>
      <c r="P62">
        <v>5.0499999999999998E-3</v>
      </c>
      <c r="Q62">
        <v>4.1799999999999997E-3</v>
      </c>
      <c r="R62">
        <v>8.7100000000000007E-3</v>
      </c>
      <c r="S62">
        <v>3.32E-3</v>
      </c>
      <c r="T62">
        <v>2.0300000000000001E-3</v>
      </c>
      <c r="U62">
        <v>2.7899999999999999E-3</v>
      </c>
      <c r="V62">
        <v>2.9199999999999999E-3</v>
      </c>
      <c r="W62">
        <v>6.9800000000000001E-3</v>
      </c>
      <c r="X62">
        <v>6.9800000000000001E-3</v>
      </c>
      <c r="Y62">
        <v>2.0300000000000001E-3</v>
      </c>
      <c r="Z62">
        <v>2.0300000000000001E-3</v>
      </c>
      <c r="AA62">
        <v>2.0300000000000001E-3</v>
      </c>
      <c r="AB62">
        <v>0.40372829823287332</v>
      </c>
      <c r="AC62">
        <v>4.1609058430668098</v>
      </c>
      <c r="AD62">
        <v>174.672</v>
      </c>
      <c r="AE62">
        <v>7.0000000000000007E-2</v>
      </c>
      <c r="AF62">
        <v>2077</v>
      </c>
      <c r="AG62">
        <v>4628</v>
      </c>
      <c r="AH62">
        <v>4825</v>
      </c>
      <c r="AI62">
        <v>5030</v>
      </c>
    </row>
    <row r="63" spans="2:35">
      <c r="B63">
        <v>36</v>
      </c>
      <c r="C63">
        <v>32</v>
      </c>
      <c r="D63" t="s">
        <v>5</v>
      </c>
      <c r="E63" t="s">
        <v>9</v>
      </c>
      <c r="F63">
        <v>28</v>
      </c>
      <c r="G63">
        <v>28</v>
      </c>
      <c r="H63">
        <v>0.2</v>
      </c>
      <c r="I63">
        <v>5000</v>
      </c>
      <c r="J63">
        <v>60000</v>
      </c>
      <c r="K63">
        <v>11.5</v>
      </c>
      <c r="L63">
        <v>150</v>
      </c>
      <c r="M63">
        <v>0</v>
      </c>
      <c r="N63">
        <v>80</v>
      </c>
      <c r="O63">
        <v>11</v>
      </c>
      <c r="P63">
        <v>4.8599999999999997E-3</v>
      </c>
      <c r="Q63">
        <v>4.0200000000000001E-3</v>
      </c>
      <c r="R63">
        <v>8.3800000000000003E-3</v>
      </c>
      <c r="S63">
        <v>3.2000000000000002E-3</v>
      </c>
      <c r="T63">
        <v>2.0200000000000001E-3</v>
      </c>
      <c r="U63">
        <v>2.6800000000000001E-3</v>
      </c>
      <c r="V63">
        <v>2.82E-3</v>
      </c>
      <c r="W63">
        <v>6.7099999999999998E-3</v>
      </c>
      <c r="X63">
        <v>6.7099999999999998E-3</v>
      </c>
      <c r="Y63">
        <v>2.0200000000000001E-3</v>
      </c>
      <c r="Z63">
        <v>2.0200000000000001E-3</v>
      </c>
      <c r="AA63">
        <v>2.0200000000000001E-3</v>
      </c>
      <c r="AB63">
        <v>0.41860335816746358</v>
      </c>
      <c r="AC63">
        <v>4.3344370669570456</v>
      </c>
      <c r="AD63">
        <v>178.27199999999999</v>
      </c>
      <c r="AE63">
        <v>2.5000000000000001E-2</v>
      </c>
      <c r="AF63">
        <v>2894</v>
      </c>
      <c r="AG63">
        <v>12236</v>
      </c>
      <c r="AH63">
        <v>12778</v>
      </c>
      <c r="AI63">
        <v>13343</v>
      </c>
    </row>
    <row r="64" spans="2:35">
      <c r="B64">
        <v>36</v>
      </c>
      <c r="C64">
        <v>32</v>
      </c>
      <c r="D64" t="s">
        <v>5</v>
      </c>
      <c r="E64" t="s">
        <v>9</v>
      </c>
      <c r="F64">
        <v>28</v>
      </c>
      <c r="G64">
        <v>28</v>
      </c>
      <c r="H64">
        <v>0.2</v>
      </c>
      <c r="I64">
        <v>5000</v>
      </c>
      <c r="J64">
        <v>60000</v>
      </c>
      <c r="K64">
        <v>11.5</v>
      </c>
      <c r="L64">
        <v>150</v>
      </c>
      <c r="M64">
        <v>0</v>
      </c>
      <c r="N64">
        <v>80</v>
      </c>
      <c r="O64">
        <v>11</v>
      </c>
      <c r="P64">
        <v>4.8599999999999997E-3</v>
      </c>
      <c r="Q64">
        <v>4.0200000000000001E-3</v>
      </c>
      <c r="R64">
        <v>8.3800000000000003E-3</v>
      </c>
      <c r="S64">
        <v>3.2000000000000002E-3</v>
      </c>
      <c r="T64">
        <v>2.0200000000000001E-3</v>
      </c>
      <c r="U64">
        <v>2.6800000000000001E-3</v>
      </c>
      <c r="V64">
        <v>2.82E-3</v>
      </c>
      <c r="W64">
        <v>6.7099999999999998E-3</v>
      </c>
      <c r="X64">
        <v>6.7099999999999998E-3</v>
      </c>
      <c r="Y64">
        <v>2.0200000000000001E-3</v>
      </c>
      <c r="Z64">
        <v>2.0200000000000001E-3</v>
      </c>
      <c r="AA64">
        <v>2.0200000000000001E-3</v>
      </c>
      <c r="AB64">
        <v>0.41860335816746358</v>
      </c>
      <c r="AC64">
        <v>4.3344370669570456</v>
      </c>
      <c r="AD64">
        <v>178.27199999999999</v>
      </c>
      <c r="AE64">
        <v>0.03</v>
      </c>
      <c r="AF64">
        <v>2756</v>
      </c>
      <c r="AG64">
        <v>10197</v>
      </c>
      <c r="AH64">
        <v>10648</v>
      </c>
      <c r="AI64">
        <v>11119</v>
      </c>
    </row>
    <row r="65" spans="2:35">
      <c r="B65">
        <v>36</v>
      </c>
      <c r="C65">
        <v>32</v>
      </c>
      <c r="D65" t="s">
        <v>5</v>
      </c>
      <c r="E65" t="s">
        <v>9</v>
      </c>
      <c r="F65">
        <v>28</v>
      </c>
      <c r="G65">
        <v>28</v>
      </c>
      <c r="H65">
        <v>0.2</v>
      </c>
      <c r="I65">
        <v>5000</v>
      </c>
      <c r="J65">
        <v>60000</v>
      </c>
      <c r="K65">
        <v>11.5</v>
      </c>
      <c r="L65">
        <v>150</v>
      </c>
      <c r="M65">
        <v>0</v>
      </c>
      <c r="N65">
        <v>80</v>
      </c>
      <c r="O65">
        <v>11</v>
      </c>
      <c r="P65">
        <v>4.8599999999999997E-3</v>
      </c>
      <c r="Q65">
        <v>4.0200000000000001E-3</v>
      </c>
      <c r="R65">
        <v>8.3800000000000003E-3</v>
      </c>
      <c r="S65">
        <v>3.2000000000000002E-3</v>
      </c>
      <c r="T65">
        <v>2.0200000000000001E-3</v>
      </c>
      <c r="U65">
        <v>2.6800000000000001E-3</v>
      </c>
      <c r="V65">
        <v>2.82E-3</v>
      </c>
      <c r="W65">
        <v>6.7099999999999998E-3</v>
      </c>
      <c r="X65">
        <v>6.7099999999999998E-3</v>
      </c>
      <c r="Y65">
        <v>2.0200000000000001E-3</v>
      </c>
      <c r="Z65">
        <v>2.0200000000000001E-3</v>
      </c>
      <c r="AA65">
        <v>2.0200000000000001E-3</v>
      </c>
      <c r="AB65">
        <v>0.41860335816746358</v>
      </c>
      <c r="AC65">
        <v>4.3344370669570456</v>
      </c>
      <c r="AD65">
        <v>178.27199999999999</v>
      </c>
      <c r="AE65">
        <v>3.5000000000000003E-2</v>
      </c>
      <c r="AF65">
        <v>2627</v>
      </c>
      <c r="AG65">
        <v>8740</v>
      </c>
      <c r="AH65">
        <v>9127</v>
      </c>
      <c r="AI65">
        <v>9531</v>
      </c>
    </row>
    <row r="66" spans="2:35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11.5</v>
      </c>
      <c r="L66">
        <v>150</v>
      </c>
      <c r="M66">
        <v>0</v>
      </c>
      <c r="N66">
        <v>80</v>
      </c>
      <c r="O66">
        <v>11</v>
      </c>
      <c r="P66">
        <v>4.8599999999999997E-3</v>
      </c>
      <c r="Q66">
        <v>4.0200000000000001E-3</v>
      </c>
      <c r="R66">
        <v>8.3800000000000003E-3</v>
      </c>
      <c r="S66">
        <v>3.2000000000000002E-3</v>
      </c>
      <c r="T66">
        <v>2.0200000000000001E-3</v>
      </c>
      <c r="U66">
        <v>2.6800000000000001E-3</v>
      </c>
      <c r="V66">
        <v>2.82E-3</v>
      </c>
      <c r="W66">
        <v>6.7099999999999998E-3</v>
      </c>
      <c r="X66">
        <v>6.7099999999999998E-3</v>
      </c>
      <c r="Y66">
        <v>2.0200000000000001E-3</v>
      </c>
      <c r="Z66">
        <v>2.0200000000000001E-3</v>
      </c>
      <c r="AA66">
        <v>2.0200000000000001E-3</v>
      </c>
      <c r="AB66">
        <v>0.41860335816746358</v>
      </c>
      <c r="AC66">
        <v>4.3344370669570456</v>
      </c>
      <c r="AD66">
        <v>178.27199999999999</v>
      </c>
      <c r="AE66">
        <v>0.04</v>
      </c>
      <c r="AF66">
        <v>2506</v>
      </c>
      <c r="AG66">
        <v>7648</v>
      </c>
      <c r="AH66">
        <v>7986</v>
      </c>
      <c r="AI66">
        <v>8340</v>
      </c>
    </row>
    <row r="67" spans="2:35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11.5</v>
      </c>
      <c r="L67">
        <v>150</v>
      </c>
      <c r="M67">
        <v>0</v>
      </c>
      <c r="N67">
        <v>80</v>
      </c>
      <c r="O67">
        <v>11</v>
      </c>
      <c r="P67">
        <v>4.8599999999999997E-3</v>
      </c>
      <c r="Q67">
        <v>4.0200000000000001E-3</v>
      </c>
      <c r="R67">
        <v>8.3800000000000003E-3</v>
      </c>
      <c r="S67">
        <v>3.2000000000000002E-3</v>
      </c>
      <c r="T67">
        <v>2.0200000000000001E-3</v>
      </c>
      <c r="U67">
        <v>2.6800000000000001E-3</v>
      </c>
      <c r="V67">
        <v>2.82E-3</v>
      </c>
      <c r="W67">
        <v>6.7099999999999998E-3</v>
      </c>
      <c r="X67">
        <v>6.7099999999999998E-3</v>
      </c>
      <c r="Y67">
        <v>2.0200000000000001E-3</v>
      </c>
      <c r="Z67">
        <v>2.0200000000000001E-3</v>
      </c>
      <c r="AA67">
        <v>2.0200000000000001E-3</v>
      </c>
      <c r="AB67">
        <v>0.41860335816746358</v>
      </c>
      <c r="AC67">
        <v>4.3344370669570456</v>
      </c>
      <c r="AD67">
        <v>178.27199999999999</v>
      </c>
      <c r="AE67">
        <v>4.4999999999999998E-2</v>
      </c>
      <c r="AF67">
        <v>2393</v>
      </c>
      <c r="AG67">
        <v>6798</v>
      </c>
      <c r="AH67">
        <v>7099</v>
      </c>
      <c r="AI67">
        <v>7413</v>
      </c>
    </row>
    <row r="68" spans="2:35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11.5</v>
      </c>
      <c r="L68">
        <v>150</v>
      </c>
      <c r="M68">
        <v>0</v>
      </c>
      <c r="N68">
        <v>80</v>
      </c>
      <c r="O68">
        <v>11</v>
      </c>
      <c r="P68">
        <v>4.8599999999999997E-3</v>
      </c>
      <c r="Q68">
        <v>4.0200000000000001E-3</v>
      </c>
      <c r="R68">
        <v>8.3800000000000003E-3</v>
      </c>
      <c r="S68">
        <v>3.2000000000000002E-3</v>
      </c>
      <c r="T68">
        <v>2.0200000000000001E-3</v>
      </c>
      <c r="U68">
        <v>2.6800000000000001E-3</v>
      </c>
      <c r="V68">
        <v>2.82E-3</v>
      </c>
      <c r="W68">
        <v>6.7099999999999998E-3</v>
      </c>
      <c r="X68">
        <v>6.7099999999999998E-3</v>
      </c>
      <c r="Y68">
        <v>2.0200000000000001E-3</v>
      </c>
      <c r="Z68">
        <v>2.0200000000000001E-3</v>
      </c>
      <c r="AA68">
        <v>2.0200000000000001E-3</v>
      </c>
      <c r="AB68">
        <v>0.41860335816746358</v>
      </c>
      <c r="AC68">
        <v>4.3344370669570456</v>
      </c>
      <c r="AD68">
        <v>178.27199999999999</v>
      </c>
      <c r="AE68">
        <v>0.05</v>
      </c>
      <c r="AF68">
        <v>2287</v>
      </c>
      <c r="AG68">
        <v>6118</v>
      </c>
      <c r="AH68">
        <v>6389</v>
      </c>
      <c r="AI68">
        <v>6672</v>
      </c>
    </row>
    <row r="69" spans="2:35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11.5</v>
      </c>
      <c r="L69">
        <v>150</v>
      </c>
      <c r="M69">
        <v>0</v>
      </c>
      <c r="N69">
        <v>80</v>
      </c>
      <c r="O69">
        <v>11</v>
      </c>
      <c r="P69">
        <v>4.8599999999999997E-3</v>
      </c>
      <c r="Q69">
        <v>4.0200000000000001E-3</v>
      </c>
      <c r="R69">
        <v>8.3800000000000003E-3</v>
      </c>
      <c r="S69">
        <v>3.2000000000000002E-3</v>
      </c>
      <c r="T69">
        <v>2.0200000000000001E-3</v>
      </c>
      <c r="U69">
        <v>2.6800000000000001E-3</v>
      </c>
      <c r="V69">
        <v>2.82E-3</v>
      </c>
      <c r="W69">
        <v>6.7099999999999998E-3</v>
      </c>
      <c r="X69">
        <v>6.7099999999999998E-3</v>
      </c>
      <c r="Y69">
        <v>2.0200000000000001E-3</v>
      </c>
      <c r="Z69">
        <v>2.0200000000000001E-3</v>
      </c>
      <c r="AA69">
        <v>2.0200000000000001E-3</v>
      </c>
      <c r="AB69">
        <v>0.41860335816746358</v>
      </c>
      <c r="AC69">
        <v>4.3344370669570456</v>
      </c>
      <c r="AD69">
        <v>178.27199999999999</v>
      </c>
      <c r="AE69">
        <v>5.5E-2</v>
      </c>
      <c r="AF69">
        <v>2188</v>
      </c>
      <c r="AG69">
        <v>5562</v>
      </c>
      <c r="AH69">
        <v>5808</v>
      </c>
      <c r="AI69">
        <v>6065</v>
      </c>
    </row>
    <row r="70" spans="2:35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11.5</v>
      </c>
      <c r="L70">
        <v>150</v>
      </c>
      <c r="M70">
        <v>0</v>
      </c>
      <c r="N70">
        <v>80</v>
      </c>
      <c r="O70">
        <v>11</v>
      </c>
      <c r="P70">
        <v>4.8599999999999997E-3</v>
      </c>
      <c r="Q70">
        <v>4.0200000000000001E-3</v>
      </c>
      <c r="R70">
        <v>8.3800000000000003E-3</v>
      </c>
      <c r="S70">
        <v>3.2000000000000002E-3</v>
      </c>
      <c r="T70">
        <v>2.0200000000000001E-3</v>
      </c>
      <c r="U70">
        <v>2.6800000000000001E-3</v>
      </c>
      <c r="V70">
        <v>2.82E-3</v>
      </c>
      <c r="W70">
        <v>6.7099999999999998E-3</v>
      </c>
      <c r="X70">
        <v>6.7099999999999998E-3</v>
      </c>
      <c r="Y70">
        <v>2.0200000000000001E-3</v>
      </c>
      <c r="Z70">
        <v>2.0200000000000001E-3</v>
      </c>
      <c r="AA70">
        <v>2.0200000000000001E-3</v>
      </c>
      <c r="AB70">
        <v>0.41860335816746358</v>
      </c>
      <c r="AC70">
        <v>4.3344370669570456</v>
      </c>
      <c r="AD70">
        <v>178.27199999999999</v>
      </c>
      <c r="AE70">
        <v>0.06</v>
      </c>
      <c r="AF70">
        <v>2095</v>
      </c>
      <c r="AG70">
        <v>5098</v>
      </c>
      <c r="AH70">
        <v>5324</v>
      </c>
      <c r="AI70">
        <v>5560</v>
      </c>
    </row>
    <row r="71" spans="2:35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11.5</v>
      </c>
      <c r="L71">
        <v>150</v>
      </c>
      <c r="M71">
        <v>0</v>
      </c>
      <c r="N71">
        <v>80</v>
      </c>
      <c r="O71">
        <v>11</v>
      </c>
      <c r="P71">
        <v>4.8599999999999997E-3</v>
      </c>
      <c r="Q71">
        <v>4.0200000000000001E-3</v>
      </c>
      <c r="R71">
        <v>8.3800000000000003E-3</v>
      </c>
      <c r="S71">
        <v>3.2000000000000002E-3</v>
      </c>
      <c r="T71">
        <v>2.0200000000000001E-3</v>
      </c>
      <c r="U71">
        <v>2.6800000000000001E-3</v>
      </c>
      <c r="V71">
        <v>2.82E-3</v>
      </c>
      <c r="W71">
        <v>6.7099999999999998E-3</v>
      </c>
      <c r="X71">
        <v>6.7099999999999998E-3</v>
      </c>
      <c r="Y71">
        <v>2.0200000000000001E-3</v>
      </c>
      <c r="Z71">
        <v>2.0200000000000001E-3</v>
      </c>
      <c r="AA71">
        <v>2.0200000000000001E-3</v>
      </c>
      <c r="AB71">
        <v>0.41860335816746358</v>
      </c>
      <c r="AC71">
        <v>4.3344370669570456</v>
      </c>
      <c r="AD71">
        <v>178.27199999999999</v>
      </c>
      <c r="AE71">
        <v>6.5000000000000002E-2</v>
      </c>
      <c r="AF71">
        <v>2008</v>
      </c>
      <c r="AG71">
        <v>4706</v>
      </c>
      <c r="AH71">
        <v>4915</v>
      </c>
      <c r="AI71">
        <v>5132</v>
      </c>
    </row>
    <row r="72" spans="2:35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11.5</v>
      </c>
      <c r="L72">
        <v>150</v>
      </c>
      <c r="M72">
        <v>0</v>
      </c>
      <c r="N72">
        <v>80</v>
      </c>
      <c r="O72">
        <v>11</v>
      </c>
      <c r="P72">
        <v>4.8599999999999997E-3</v>
      </c>
      <c r="Q72">
        <v>4.0200000000000001E-3</v>
      </c>
      <c r="R72">
        <v>8.3800000000000003E-3</v>
      </c>
      <c r="S72">
        <v>3.2000000000000002E-3</v>
      </c>
      <c r="T72">
        <v>2.0200000000000001E-3</v>
      </c>
      <c r="U72">
        <v>2.6800000000000001E-3</v>
      </c>
      <c r="V72">
        <v>2.82E-3</v>
      </c>
      <c r="W72">
        <v>6.7099999999999998E-3</v>
      </c>
      <c r="X72">
        <v>6.7099999999999998E-3</v>
      </c>
      <c r="Y72">
        <v>2.0200000000000001E-3</v>
      </c>
      <c r="Z72">
        <v>2.0200000000000001E-3</v>
      </c>
      <c r="AA72">
        <v>2.0200000000000001E-3</v>
      </c>
      <c r="AB72">
        <v>0.41860335816746358</v>
      </c>
      <c r="AC72">
        <v>4.3344370669570456</v>
      </c>
      <c r="AD72">
        <v>178.27199999999999</v>
      </c>
      <c r="AE72">
        <v>7.0000000000000007E-2</v>
      </c>
      <c r="AF72">
        <v>1926</v>
      </c>
      <c r="AG72">
        <v>4370</v>
      </c>
      <c r="AH72">
        <v>4564</v>
      </c>
      <c r="AI72">
        <v>4765</v>
      </c>
    </row>
    <row r="73" spans="2:35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11.75</v>
      </c>
      <c r="L73">
        <v>150</v>
      </c>
      <c r="M73">
        <v>0</v>
      </c>
      <c r="N73">
        <v>80</v>
      </c>
      <c r="O73">
        <v>11</v>
      </c>
      <c r="P73">
        <v>4.6800000000000001E-3</v>
      </c>
      <c r="Q73">
        <v>3.8700000000000002E-3</v>
      </c>
      <c r="R73">
        <v>8.0599999999999995E-3</v>
      </c>
      <c r="S73">
        <v>3.0799999999999998E-3</v>
      </c>
      <c r="T73">
        <v>2.0100000000000001E-3</v>
      </c>
      <c r="U73">
        <v>2.5899999999999999E-3</v>
      </c>
      <c r="V73">
        <v>2.7100000000000002E-3</v>
      </c>
      <c r="W73">
        <v>6.4599999999999996E-3</v>
      </c>
      <c r="X73">
        <v>6.4599999999999996E-3</v>
      </c>
      <c r="Y73">
        <v>2.0200000000000001E-3</v>
      </c>
      <c r="Z73">
        <v>2.0200000000000001E-3</v>
      </c>
      <c r="AA73">
        <v>2.0200000000000001E-3</v>
      </c>
      <c r="AB73">
        <v>0.45048750956803751</v>
      </c>
      <c r="AC73">
        <v>4.597708267793343</v>
      </c>
      <c r="AD73">
        <v>181.87200000000001</v>
      </c>
      <c r="AE73">
        <v>2.5000000000000001E-2</v>
      </c>
      <c r="AF73">
        <v>2662</v>
      </c>
      <c r="AG73">
        <v>11327</v>
      </c>
      <c r="AH73">
        <v>11860</v>
      </c>
      <c r="AI73">
        <v>12418</v>
      </c>
    </row>
    <row r="74" spans="2:35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11.75</v>
      </c>
      <c r="L74">
        <v>150</v>
      </c>
      <c r="M74">
        <v>0</v>
      </c>
      <c r="N74">
        <v>80</v>
      </c>
      <c r="O74">
        <v>11</v>
      </c>
      <c r="P74">
        <v>4.6800000000000001E-3</v>
      </c>
      <c r="Q74">
        <v>3.8700000000000002E-3</v>
      </c>
      <c r="R74">
        <v>8.0599999999999995E-3</v>
      </c>
      <c r="S74">
        <v>3.0799999999999998E-3</v>
      </c>
      <c r="T74">
        <v>2.0100000000000001E-3</v>
      </c>
      <c r="U74">
        <v>2.5899999999999999E-3</v>
      </c>
      <c r="V74">
        <v>2.7100000000000002E-3</v>
      </c>
      <c r="W74">
        <v>6.4599999999999996E-3</v>
      </c>
      <c r="X74">
        <v>6.4599999999999996E-3</v>
      </c>
      <c r="Y74">
        <v>2.0200000000000001E-3</v>
      </c>
      <c r="Z74">
        <v>2.0200000000000001E-3</v>
      </c>
      <c r="AA74">
        <v>2.0200000000000001E-3</v>
      </c>
      <c r="AB74">
        <v>0.45048750956803751</v>
      </c>
      <c r="AC74">
        <v>4.597708267793343</v>
      </c>
      <c r="AD74">
        <v>181.87200000000001</v>
      </c>
      <c r="AE74">
        <v>0.03</v>
      </c>
      <c r="AF74">
        <v>2528</v>
      </c>
      <c r="AG74">
        <v>9439</v>
      </c>
      <c r="AH74">
        <v>9883</v>
      </c>
      <c r="AI74">
        <v>10349</v>
      </c>
    </row>
    <row r="75" spans="2:35">
      <c r="B75">
        <v>36</v>
      </c>
      <c r="C75">
        <v>32</v>
      </c>
      <c r="D75" t="s">
        <v>5</v>
      </c>
      <c r="E75" t="s">
        <v>9</v>
      </c>
      <c r="F75">
        <v>28</v>
      </c>
      <c r="G75">
        <v>28</v>
      </c>
      <c r="H75">
        <v>0.2</v>
      </c>
      <c r="I75">
        <v>5000</v>
      </c>
      <c r="J75">
        <v>60000</v>
      </c>
      <c r="K75">
        <v>11.75</v>
      </c>
      <c r="L75">
        <v>150</v>
      </c>
      <c r="M75">
        <v>0</v>
      </c>
      <c r="N75">
        <v>80</v>
      </c>
      <c r="O75">
        <v>11</v>
      </c>
      <c r="P75">
        <v>4.6800000000000001E-3</v>
      </c>
      <c r="Q75">
        <v>3.8700000000000002E-3</v>
      </c>
      <c r="R75">
        <v>8.0599999999999995E-3</v>
      </c>
      <c r="S75">
        <v>3.0799999999999998E-3</v>
      </c>
      <c r="T75">
        <v>2.0100000000000001E-3</v>
      </c>
      <c r="U75">
        <v>2.5899999999999999E-3</v>
      </c>
      <c r="V75">
        <v>2.7100000000000002E-3</v>
      </c>
      <c r="W75">
        <v>6.4599999999999996E-3</v>
      </c>
      <c r="X75">
        <v>6.4599999999999996E-3</v>
      </c>
      <c r="Y75">
        <v>2.0200000000000001E-3</v>
      </c>
      <c r="Z75">
        <v>2.0200000000000001E-3</v>
      </c>
      <c r="AA75">
        <v>2.0200000000000001E-3</v>
      </c>
      <c r="AB75">
        <v>0.45048750956803751</v>
      </c>
      <c r="AC75">
        <v>4.597708267793343</v>
      </c>
      <c r="AD75">
        <v>181.87200000000001</v>
      </c>
      <c r="AE75">
        <v>3.5000000000000003E-2</v>
      </c>
      <c r="AF75">
        <v>2403</v>
      </c>
      <c r="AG75">
        <v>8091</v>
      </c>
      <c r="AH75">
        <v>8472</v>
      </c>
      <c r="AI75">
        <v>8870</v>
      </c>
    </row>
    <row r="76" spans="2:35">
      <c r="B76">
        <v>36</v>
      </c>
      <c r="C76">
        <v>32</v>
      </c>
      <c r="D76" t="s">
        <v>5</v>
      </c>
      <c r="E76" t="s">
        <v>9</v>
      </c>
      <c r="F76">
        <v>28</v>
      </c>
      <c r="G76">
        <v>28</v>
      </c>
      <c r="H76">
        <v>0.2</v>
      </c>
      <c r="I76">
        <v>5000</v>
      </c>
      <c r="J76">
        <v>60000</v>
      </c>
      <c r="K76">
        <v>11.75</v>
      </c>
      <c r="L76">
        <v>150</v>
      </c>
      <c r="M76">
        <v>0</v>
      </c>
      <c r="N76">
        <v>80</v>
      </c>
      <c r="O76">
        <v>11</v>
      </c>
      <c r="P76">
        <v>4.6800000000000001E-3</v>
      </c>
      <c r="Q76">
        <v>3.8700000000000002E-3</v>
      </c>
      <c r="R76">
        <v>8.0599999999999995E-3</v>
      </c>
      <c r="S76">
        <v>3.0799999999999998E-3</v>
      </c>
      <c r="T76">
        <v>2.0100000000000001E-3</v>
      </c>
      <c r="U76">
        <v>2.5899999999999999E-3</v>
      </c>
      <c r="V76">
        <v>2.7100000000000002E-3</v>
      </c>
      <c r="W76">
        <v>6.4599999999999996E-3</v>
      </c>
      <c r="X76">
        <v>6.4599999999999996E-3</v>
      </c>
      <c r="Y76">
        <v>2.0200000000000001E-3</v>
      </c>
      <c r="Z76">
        <v>2.0200000000000001E-3</v>
      </c>
      <c r="AA76">
        <v>2.0200000000000001E-3</v>
      </c>
      <c r="AB76">
        <v>0.45048750956803751</v>
      </c>
      <c r="AC76">
        <v>4.597708267793343</v>
      </c>
      <c r="AD76">
        <v>181.87200000000001</v>
      </c>
      <c r="AE76">
        <v>0.04</v>
      </c>
      <c r="AF76">
        <v>2287</v>
      </c>
      <c r="AG76">
        <v>7079</v>
      </c>
      <c r="AH76">
        <v>7413</v>
      </c>
      <c r="AI76">
        <v>7762</v>
      </c>
    </row>
    <row r="77" spans="2:35">
      <c r="B77">
        <v>36</v>
      </c>
      <c r="C77">
        <v>32</v>
      </c>
      <c r="D77" t="s">
        <v>5</v>
      </c>
      <c r="E77" t="s">
        <v>9</v>
      </c>
      <c r="F77">
        <v>28</v>
      </c>
      <c r="G77">
        <v>28</v>
      </c>
      <c r="H77">
        <v>0.2</v>
      </c>
      <c r="I77">
        <v>5000</v>
      </c>
      <c r="J77">
        <v>60000</v>
      </c>
      <c r="K77">
        <v>11.75</v>
      </c>
      <c r="L77">
        <v>150</v>
      </c>
      <c r="M77">
        <v>0</v>
      </c>
      <c r="N77">
        <v>80</v>
      </c>
      <c r="O77">
        <v>11</v>
      </c>
      <c r="P77">
        <v>4.6800000000000001E-3</v>
      </c>
      <c r="Q77">
        <v>3.8700000000000002E-3</v>
      </c>
      <c r="R77">
        <v>8.0599999999999995E-3</v>
      </c>
      <c r="S77">
        <v>3.0799999999999998E-3</v>
      </c>
      <c r="T77">
        <v>2.0100000000000001E-3</v>
      </c>
      <c r="U77">
        <v>2.5899999999999999E-3</v>
      </c>
      <c r="V77">
        <v>2.7100000000000002E-3</v>
      </c>
      <c r="W77">
        <v>6.4599999999999996E-3</v>
      </c>
      <c r="X77">
        <v>6.4599999999999996E-3</v>
      </c>
      <c r="Y77">
        <v>2.0200000000000001E-3</v>
      </c>
      <c r="Z77">
        <v>2.0200000000000001E-3</v>
      </c>
      <c r="AA77">
        <v>2.0200000000000001E-3</v>
      </c>
      <c r="AB77">
        <v>0.45048750956803751</v>
      </c>
      <c r="AC77">
        <v>4.597708267793343</v>
      </c>
      <c r="AD77">
        <v>181.87200000000001</v>
      </c>
      <c r="AE77">
        <v>4.4999999999999998E-2</v>
      </c>
      <c r="AF77">
        <v>2178</v>
      </c>
      <c r="AG77">
        <v>6293</v>
      </c>
      <c r="AH77">
        <v>6589</v>
      </c>
      <c r="AI77">
        <v>6899</v>
      </c>
    </row>
    <row r="78" spans="2:35">
      <c r="B78">
        <v>36</v>
      </c>
      <c r="C78">
        <v>32</v>
      </c>
      <c r="D78" t="s">
        <v>5</v>
      </c>
      <c r="E78" t="s">
        <v>9</v>
      </c>
      <c r="F78">
        <v>28</v>
      </c>
      <c r="G78">
        <v>28</v>
      </c>
      <c r="H78">
        <v>0.2</v>
      </c>
      <c r="I78">
        <v>5000</v>
      </c>
      <c r="J78">
        <v>60000</v>
      </c>
      <c r="K78">
        <v>11.75</v>
      </c>
      <c r="L78">
        <v>150</v>
      </c>
      <c r="M78">
        <v>0</v>
      </c>
      <c r="N78">
        <v>80</v>
      </c>
      <c r="O78">
        <v>11</v>
      </c>
      <c r="P78">
        <v>4.6800000000000001E-3</v>
      </c>
      <c r="Q78">
        <v>3.8700000000000002E-3</v>
      </c>
      <c r="R78">
        <v>8.0599999999999995E-3</v>
      </c>
      <c r="S78">
        <v>3.0799999999999998E-3</v>
      </c>
      <c r="T78">
        <v>2.0100000000000001E-3</v>
      </c>
      <c r="U78">
        <v>2.5899999999999999E-3</v>
      </c>
      <c r="V78">
        <v>2.7100000000000002E-3</v>
      </c>
      <c r="W78">
        <v>6.4599999999999996E-3</v>
      </c>
      <c r="X78">
        <v>6.4599999999999996E-3</v>
      </c>
      <c r="Y78">
        <v>2.0200000000000001E-3</v>
      </c>
      <c r="Z78">
        <v>2.0200000000000001E-3</v>
      </c>
      <c r="AA78">
        <v>2.0200000000000001E-3</v>
      </c>
      <c r="AB78">
        <v>0.45048750956803751</v>
      </c>
      <c r="AC78">
        <v>4.597708267793343</v>
      </c>
      <c r="AD78">
        <v>181.87200000000001</v>
      </c>
      <c r="AE78">
        <v>0.05</v>
      </c>
      <c r="AF78">
        <v>2077</v>
      </c>
      <c r="AG78">
        <v>5663</v>
      </c>
      <c r="AH78">
        <v>5930</v>
      </c>
      <c r="AI78">
        <v>6209</v>
      </c>
    </row>
    <row r="79" spans="2:35">
      <c r="B79">
        <v>36</v>
      </c>
      <c r="C79">
        <v>32</v>
      </c>
      <c r="D79" t="s">
        <v>5</v>
      </c>
      <c r="E79" t="s">
        <v>9</v>
      </c>
      <c r="F79">
        <v>28</v>
      </c>
      <c r="G79">
        <v>28</v>
      </c>
      <c r="H79">
        <v>0.2</v>
      </c>
      <c r="I79">
        <v>5000</v>
      </c>
      <c r="J79">
        <v>60000</v>
      </c>
      <c r="K79">
        <v>11.75</v>
      </c>
      <c r="L79">
        <v>150</v>
      </c>
      <c r="M79">
        <v>0</v>
      </c>
      <c r="N79">
        <v>80</v>
      </c>
      <c r="O79">
        <v>11</v>
      </c>
      <c r="P79">
        <v>4.6800000000000001E-3</v>
      </c>
      <c r="Q79">
        <v>3.8700000000000002E-3</v>
      </c>
      <c r="R79">
        <v>8.0599999999999995E-3</v>
      </c>
      <c r="S79">
        <v>3.0799999999999998E-3</v>
      </c>
      <c r="T79">
        <v>2.0100000000000001E-3</v>
      </c>
      <c r="U79">
        <v>2.5899999999999999E-3</v>
      </c>
      <c r="V79">
        <v>2.7100000000000002E-3</v>
      </c>
      <c r="W79">
        <v>6.4599999999999996E-3</v>
      </c>
      <c r="X79">
        <v>6.4599999999999996E-3</v>
      </c>
      <c r="Y79">
        <v>2.0200000000000001E-3</v>
      </c>
      <c r="Z79">
        <v>2.0200000000000001E-3</v>
      </c>
      <c r="AA79">
        <v>2.0200000000000001E-3</v>
      </c>
      <c r="AB79">
        <v>0.45048750956803751</v>
      </c>
      <c r="AC79">
        <v>4.597708267793343</v>
      </c>
      <c r="AD79">
        <v>181.87200000000001</v>
      </c>
      <c r="AE79">
        <v>5.5E-2</v>
      </c>
      <c r="AF79">
        <v>1983</v>
      </c>
      <c r="AG79">
        <v>5149</v>
      </c>
      <c r="AH79">
        <v>5391</v>
      </c>
      <c r="AI79">
        <v>5645</v>
      </c>
    </row>
    <row r="80" spans="2:35">
      <c r="B80">
        <v>36</v>
      </c>
      <c r="C80">
        <v>32</v>
      </c>
      <c r="D80" t="s">
        <v>5</v>
      </c>
      <c r="E80" t="s">
        <v>9</v>
      </c>
      <c r="F80">
        <v>28</v>
      </c>
      <c r="G80">
        <v>28</v>
      </c>
      <c r="H80">
        <v>0.2</v>
      </c>
      <c r="I80">
        <v>5000</v>
      </c>
      <c r="J80">
        <v>60000</v>
      </c>
      <c r="K80">
        <v>11.75</v>
      </c>
      <c r="L80">
        <v>150</v>
      </c>
      <c r="M80">
        <v>0</v>
      </c>
      <c r="N80">
        <v>80</v>
      </c>
      <c r="O80">
        <v>11</v>
      </c>
      <c r="P80">
        <v>4.6800000000000001E-3</v>
      </c>
      <c r="Q80">
        <v>3.8700000000000002E-3</v>
      </c>
      <c r="R80">
        <v>8.0599999999999995E-3</v>
      </c>
      <c r="S80">
        <v>3.0799999999999998E-3</v>
      </c>
      <c r="T80">
        <v>2.0100000000000001E-3</v>
      </c>
      <c r="U80">
        <v>2.5899999999999999E-3</v>
      </c>
      <c r="V80">
        <v>2.7100000000000002E-3</v>
      </c>
      <c r="W80">
        <v>6.4599999999999996E-3</v>
      </c>
      <c r="X80">
        <v>6.4599999999999996E-3</v>
      </c>
      <c r="Y80">
        <v>2.0200000000000001E-3</v>
      </c>
      <c r="Z80">
        <v>2.0200000000000001E-3</v>
      </c>
      <c r="AA80">
        <v>2.0200000000000001E-3</v>
      </c>
      <c r="AB80">
        <v>0.45048750956803751</v>
      </c>
      <c r="AC80">
        <v>4.597708267793343</v>
      </c>
      <c r="AD80">
        <v>181.87200000000001</v>
      </c>
      <c r="AE80">
        <v>0.06</v>
      </c>
      <c r="AF80">
        <v>1895</v>
      </c>
      <c r="AG80">
        <v>4720</v>
      </c>
      <c r="AH80">
        <v>4942</v>
      </c>
      <c r="AI80">
        <v>5174</v>
      </c>
    </row>
    <row r="81" spans="2:35">
      <c r="B81">
        <v>36</v>
      </c>
      <c r="C81">
        <v>32</v>
      </c>
      <c r="D81" t="s">
        <v>5</v>
      </c>
      <c r="E81" t="s">
        <v>9</v>
      </c>
      <c r="F81">
        <v>28</v>
      </c>
      <c r="G81">
        <v>28</v>
      </c>
      <c r="H81">
        <v>0.2</v>
      </c>
      <c r="I81">
        <v>5000</v>
      </c>
      <c r="J81">
        <v>60000</v>
      </c>
      <c r="K81">
        <v>11.75</v>
      </c>
      <c r="L81">
        <v>150</v>
      </c>
      <c r="M81">
        <v>0</v>
      </c>
      <c r="N81">
        <v>80</v>
      </c>
      <c r="O81">
        <v>11</v>
      </c>
      <c r="P81">
        <v>4.6800000000000001E-3</v>
      </c>
      <c r="Q81">
        <v>3.8700000000000002E-3</v>
      </c>
      <c r="R81">
        <v>8.0599999999999995E-3</v>
      </c>
      <c r="S81">
        <v>3.0799999999999998E-3</v>
      </c>
      <c r="T81">
        <v>2.0100000000000001E-3</v>
      </c>
      <c r="U81">
        <v>2.5899999999999999E-3</v>
      </c>
      <c r="V81">
        <v>2.7100000000000002E-3</v>
      </c>
      <c r="W81">
        <v>6.4599999999999996E-3</v>
      </c>
      <c r="X81">
        <v>6.4599999999999996E-3</v>
      </c>
      <c r="Y81">
        <v>2.0200000000000001E-3</v>
      </c>
      <c r="Z81">
        <v>2.0200000000000001E-3</v>
      </c>
      <c r="AA81">
        <v>2.0200000000000001E-3</v>
      </c>
      <c r="AB81">
        <v>0.45048750956803751</v>
      </c>
      <c r="AC81">
        <v>4.597708267793343</v>
      </c>
      <c r="AD81">
        <v>181.87200000000001</v>
      </c>
      <c r="AE81">
        <v>6.5000000000000002E-2</v>
      </c>
      <c r="AF81">
        <v>1813</v>
      </c>
      <c r="AG81">
        <v>4356</v>
      </c>
      <c r="AH81">
        <v>4562</v>
      </c>
      <c r="AI81">
        <v>4776</v>
      </c>
    </row>
    <row r="82" spans="2:35">
      <c r="B82">
        <v>36</v>
      </c>
      <c r="C82">
        <v>32</v>
      </c>
      <c r="D82" t="s">
        <v>5</v>
      </c>
      <c r="E82" t="s">
        <v>9</v>
      </c>
      <c r="F82">
        <v>28</v>
      </c>
      <c r="G82">
        <v>28</v>
      </c>
      <c r="H82">
        <v>0.2</v>
      </c>
      <c r="I82">
        <v>5000</v>
      </c>
      <c r="J82">
        <v>60000</v>
      </c>
      <c r="K82">
        <v>11.75</v>
      </c>
      <c r="L82">
        <v>150</v>
      </c>
      <c r="M82">
        <v>0</v>
      </c>
      <c r="N82">
        <v>80</v>
      </c>
      <c r="O82">
        <v>11</v>
      </c>
      <c r="P82">
        <v>4.6800000000000001E-3</v>
      </c>
      <c r="Q82">
        <v>3.8700000000000002E-3</v>
      </c>
      <c r="R82">
        <v>8.0599999999999995E-3</v>
      </c>
      <c r="S82">
        <v>3.0799999999999998E-3</v>
      </c>
      <c r="T82">
        <v>2.0100000000000001E-3</v>
      </c>
      <c r="U82">
        <v>2.5899999999999999E-3</v>
      </c>
      <c r="V82">
        <v>2.7100000000000002E-3</v>
      </c>
      <c r="W82">
        <v>6.4599999999999996E-3</v>
      </c>
      <c r="X82">
        <v>6.4599999999999996E-3</v>
      </c>
      <c r="Y82">
        <v>2.0200000000000001E-3</v>
      </c>
      <c r="Z82">
        <v>2.0200000000000001E-3</v>
      </c>
      <c r="AA82">
        <v>2.0200000000000001E-3</v>
      </c>
      <c r="AB82">
        <v>0.45048750956803751</v>
      </c>
      <c r="AC82">
        <v>4.597708267793343</v>
      </c>
      <c r="AD82">
        <v>181.87200000000001</v>
      </c>
      <c r="AE82">
        <v>7.0000000000000007E-2</v>
      </c>
      <c r="AF82">
        <v>1736</v>
      </c>
      <c r="AG82">
        <v>4045</v>
      </c>
      <c r="AH82">
        <v>4236</v>
      </c>
      <c r="AI82">
        <v>4435</v>
      </c>
    </row>
    <row r="83" spans="2:35">
      <c r="B83">
        <v>36</v>
      </c>
      <c r="C83">
        <v>32</v>
      </c>
      <c r="D83" t="s">
        <v>5</v>
      </c>
      <c r="E83" t="s">
        <v>9</v>
      </c>
      <c r="F83">
        <v>28</v>
      </c>
      <c r="G83">
        <v>28</v>
      </c>
      <c r="H83">
        <v>0.2</v>
      </c>
      <c r="I83">
        <v>5000</v>
      </c>
      <c r="J83">
        <v>60000</v>
      </c>
      <c r="K83">
        <v>12</v>
      </c>
      <c r="L83">
        <v>150</v>
      </c>
      <c r="M83">
        <v>0</v>
      </c>
      <c r="N83">
        <v>80</v>
      </c>
      <c r="O83">
        <v>11</v>
      </c>
      <c r="P83">
        <v>4.5199999999999997E-3</v>
      </c>
      <c r="Q83">
        <v>3.7399999999999998E-3</v>
      </c>
      <c r="R83">
        <v>7.77E-3</v>
      </c>
      <c r="S83">
        <v>2.97E-3</v>
      </c>
      <c r="T83">
        <v>2.0100000000000001E-3</v>
      </c>
      <c r="U83">
        <v>2.5000000000000001E-3</v>
      </c>
      <c r="V83">
        <v>2.6199999999999999E-3</v>
      </c>
      <c r="W83">
        <v>6.2300000000000003E-3</v>
      </c>
      <c r="X83">
        <v>6.2300000000000003E-3</v>
      </c>
      <c r="Y83">
        <v>2.0100000000000001E-3</v>
      </c>
      <c r="Z83">
        <v>2.0100000000000001E-3</v>
      </c>
      <c r="AA83">
        <v>2.0100000000000001E-3</v>
      </c>
      <c r="AB83">
        <v>0.44972766884531601</v>
      </c>
      <c r="AC83">
        <v>4.6949789655642853</v>
      </c>
      <c r="AD83">
        <v>185.47200000000001</v>
      </c>
      <c r="AE83">
        <v>2.5000000000000001E-2</v>
      </c>
      <c r="AF83">
        <v>2557</v>
      </c>
      <c r="AG83">
        <v>10901</v>
      </c>
      <c r="AH83">
        <v>11425</v>
      </c>
      <c r="AI83">
        <v>11973</v>
      </c>
    </row>
    <row r="84" spans="2:35">
      <c r="B84">
        <v>36</v>
      </c>
      <c r="C84">
        <v>32</v>
      </c>
      <c r="D84" t="s">
        <v>5</v>
      </c>
      <c r="E84" t="s">
        <v>9</v>
      </c>
      <c r="F84">
        <v>28</v>
      </c>
      <c r="G84">
        <v>28</v>
      </c>
      <c r="H84">
        <v>0.2</v>
      </c>
      <c r="I84">
        <v>5000</v>
      </c>
      <c r="J84">
        <v>60000</v>
      </c>
      <c r="K84">
        <v>12</v>
      </c>
      <c r="L84">
        <v>150</v>
      </c>
      <c r="M84">
        <v>0</v>
      </c>
      <c r="N84">
        <v>80</v>
      </c>
      <c r="O84">
        <v>11</v>
      </c>
      <c r="P84">
        <v>4.5199999999999997E-3</v>
      </c>
      <c r="Q84">
        <v>3.7399999999999998E-3</v>
      </c>
      <c r="R84">
        <v>7.77E-3</v>
      </c>
      <c r="S84">
        <v>2.97E-3</v>
      </c>
      <c r="T84">
        <v>2.0100000000000001E-3</v>
      </c>
      <c r="U84">
        <v>2.5000000000000001E-3</v>
      </c>
      <c r="V84">
        <v>2.6199999999999999E-3</v>
      </c>
      <c r="W84">
        <v>6.2300000000000003E-3</v>
      </c>
      <c r="X84">
        <v>6.2300000000000003E-3</v>
      </c>
      <c r="Y84">
        <v>2.0100000000000001E-3</v>
      </c>
      <c r="Z84">
        <v>2.0100000000000001E-3</v>
      </c>
      <c r="AA84">
        <v>2.0100000000000001E-3</v>
      </c>
      <c r="AB84">
        <v>0.44972766884531601</v>
      </c>
      <c r="AC84">
        <v>4.6949789655642853</v>
      </c>
      <c r="AD84">
        <v>185.47200000000001</v>
      </c>
      <c r="AE84">
        <v>0.03</v>
      </c>
      <c r="AF84">
        <v>2426</v>
      </c>
      <c r="AG84">
        <v>9085</v>
      </c>
      <c r="AH84">
        <v>9521</v>
      </c>
      <c r="AI84">
        <v>9978</v>
      </c>
    </row>
    <row r="85" spans="2:35">
      <c r="B85">
        <v>36</v>
      </c>
      <c r="C85">
        <v>32</v>
      </c>
      <c r="D85" t="s">
        <v>5</v>
      </c>
      <c r="E85" t="s">
        <v>9</v>
      </c>
      <c r="F85">
        <v>28</v>
      </c>
      <c r="G85">
        <v>28</v>
      </c>
      <c r="H85">
        <v>0.2</v>
      </c>
      <c r="I85">
        <v>5000</v>
      </c>
      <c r="J85">
        <v>60000</v>
      </c>
      <c r="K85">
        <v>12</v>
      </c>
      <c r="L85">
        <v>150</v>
      </c>
      <c r="M85">
        <v>0</v>
      </c>
      <c r="N85">
        <v>80</v>
      </c>
      <c r="O85">
        <v>11</v>
      </c>
      <c r="P85">
        <v>4.5199999999999997E-3</v>
      </c>
      <c r="Q85">
        <v>3.7399999999999998E-3</v>
      </c>
      <c r="R85">
        <v>7.77E-3</v>
      </c>
      <c r="S85">
        <v>2.97E-3</v>
      </c>
      <c r="T85">
        <v>2.0100000000000001E-3</v>
      </c>
      <c r="U85">
        <v>2.5000000000000001E-3</v>
      </c>
      <c r="V85">
        <v>2.6199999999999999E-3</v>
      </c>
      <c r="W85">
        <v>6.2300000000000003E-3</v>
      </c>
      <c r="X85">
        <v>6.2300000000000003E-3</v>
      </c>
      <c r="Y85">
        <v>2.0100000000000001E-3</v>
      </c>
      <c r="Z85">
        <v>2.0100000000000001E-3</v>
      </c>
      <c r="AA85">
        <v>2.0100000000000001E-3</v>
      </c>
      <c r="AB85">
        <v>0.44972766884531601</v>
      </c>
      <c r="AC85">
        <v>4.6949789655642853</v>
      </c>
      <c r="AD85">
        <v>185.47200000000001</v>
      </c>
      <c r="AE85">
        <v>3.5000000000000003E-2</v>
      </c>
      <c r="AF85">
        <v>2304</v>
      </c>
      <c r="AG85">
        <v>7787</v>
      </c>
      <c r="AH85">
        <v>8161</v>
      </c>
      <c r="AI85">
        <v>8552</v>
      </c>
    </row>
    <row r="86" spans="2:35">
      <c r="B86">
        <v>36</v>
      </c>
      <c r="C86">
        <v>32</v>
      </c>
      <c r="D86" t="s">
        <v>5</v>
      </c>
      <c r="E86" t="s">
        <v>9</v>
      </c>
      <c r="F86">
        <v>28</v>
      </c>
      <c r="G86">
        <v>28</v>
      </c>
      <c r="H86">
        <v>0.2</v>
      </c>
      <c r="I86">
        <v>5000</v>
      </c>
      <c r="J86">
        <v>60000</v>
      </c>
      <c r="K86">
        <v>12</v>
      </c>
      <c r="L86">
        <v>150</v>
      </c>
      <c r="M86">
        <v>0</v>
      </c>
      <c r="N86">
        <v>80</v>
      </c>
      <c r="O86">
        <v>11</v>
      </c>
      <c r="P86">
        <v>4.5199999999999997E-3</v>
      </c>
      <c r="Q86">
        <v>3.7399999999999998E-3</v>
      </c>
      <c r="R86">
        <v>7.77E-3</v>
      </c>
      <c r="S86">
        <v>2.97E-3</v>
      </c>
      <c r="T86">
        <v>2.0100000000000001E-3</v>
      </c>
      <c r="U86">
        <v>2.5000000000000001E-3</v>
      </c>
      <c r="V86">
        <v>2.6199999999999999E-3</v>
      </c>
      <c r="W86">
        <v>6.2300000000000003E-3</v>
      </c>
      <c r="X86">
        <v>6.2300000000000003E-3</v>
      </c>
      <c r="Y86">
        <v>2.0100000000000001E-3</v>
      </c>
      <c r="Z86">
        <v>2.0100000000000001E-3</v>
      </c>
      <c r="AA86">
        <v>2.0100000000000001E-3</v>
      </c>
      <c r="AB86">
        <v>0.44972766884531601</v>
      </c>
      <c r="AC86">
        <v>4.6949789655642853</v>
      </c>
      <c r="AD86">
        <v>185.47200000000001</v>
      </c>
      <c r="AE86">
        <v>0.04</v>
      </c>
      <c r="AF86">
        <v>2191</v>
      </c>
      <c r="AG86">
        <v>6813</v>
      </c>
      <c r="AH86">
        <v>7141</v>
      </c>
      <c r="AI86">
        <v>7483</v>
      </c>
    </row>
    <row r="87" spans="2:35">
      <c r="B87">
        <v>36</v>
      </c>
      <c r="C87">
        <v>32</v>
      </c>
      <c r="D87" t="s">
        <v>5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12</v>
      </c>
      <c r="L87">
        <v>150</v>
      </c>
      <c r="M87">
        <v>0</v>
      </c>
      <c r="N87">
        <v>80</v>
      </c>
      <c r="O87">
        <v>11</v>
      </c>
      <c r="P87">
        <v>4.5199999999999997E-3</v>
      </c>
      <c r="Q87">
        <v>3.7399999999999998E-3</v>
      </c>
      <c r="R87">
        <v>7.77E-3</v>
      </c>
      <c r="S87">
        <v>2.97E-3</v>
      </c>
      <c r="T87">
        <v>2.0100000000000001E-3</v>
      </c>
      <c r="U87">
        <v>2.5000000000000001E-3</v>
      </c>
      <c r="V87">
        <v>2.6199999999999999E-3</v>
      </c>
      <c r="W87">
        <v>6.2300000000000003E-3</v>
      </c>
      <c r="X87">
        <v>6.2300000000000003E-3</v>
      </c>
      <c r="Y87">
        <v>2.0100000000000001E-3</v>
      </c>
      <c r="Z87">
        <v>2.0100000000000001E-3</v>
      </c>
      <c r="AA87">
        <v>2.0100000000000001E-3</v>
      </c>
      <c r="AB87">
        <v>0.44972766884531601</v>
      </c>
      <c r="AC87">
        <v>4.6949789655642853</v>
      </c>
      <c r="AD87">
        <v>185.47200000000001</v>
      </c>
      <c r="AE87">
        <v>4.4999999999999998E-2</v>
      </c>
      <c r="AF87">
        <v>2086</v>
      </c>
      <c r="AG87">
        <v>6056</v>
      </c>
      <c r="AH87">
        <v>6347</v>
      </c>
      <c r="AI87">
        <v>6652</v>
      </c>
    </row>
    <row r="88" spans="2:35">
      <c r="B88">
        <v>36</v>
      </c>
      <c r="C88">
        <v>32</v>
      </c>
      <c r="D88" t="s">
        <v>5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12</v>
      </c>
      <c r="L88">
        <v>150</v>
      </c>
      <c r="M88">
        <v>0</v>
      </c>
      <c r="N88">
        <v>80</v>
      </c>
      <c r="O88">
        <v>11</v>
      </c>
      <c r="P88">
        <v>4.5199999999999997E-3</v>
      </c>
      <c r="Q88">
        <v>3.7399999999999998E-3</v>
      </c>
      <c r="R88">
        <v>7.77E-3</v>
      </c>
      <c r="S88">
        <v>2.97E-3</v>
      </c>
      <c r="T88">
        <v>2.0100000000000001E-3</v>
      </c>
      <c r="U88">
        <v>2.5000000000000001E-3</v>
      </c>
      <c r="V88">
        <v>2.6199999999999999E-3</v>
      </c>
      <c r="W88">
        <v>6.2300000000000003E-3</v>
      </c>
      <c r="X88">
        <v>6.2300000000000003E-3</v>
      </c>
      <c r="Y88">
        <v>2.0100000000000001E-3</v>
      </c>
      <c r="Z88">
        <v>2.0100000000000001E-3</v>
      </c>
      <c r="AA88">
        <v>2.0100000000000001E-3</v>
      </c>
      <c r="AB88">
        <v>0.44972766884531601</v>
      </c>
      <c r="AC88">
        <v>4.6949789655642853</v>
      </c>
      <c r="AD88">
        <v>185.47200000000001</v>
      </c>
      <c r="AE88">
        <v>0.05</v>
      </c>
      <c r="AF88">
        <v>1988</v>
      </c>
      <c r="AG88">
        <v>5451</v>
      </c>
      <c r="AH88">
        <v>5712</v>
      </c>
      <c r="AI88">
        <v>5987</v>
      </c>
    </row>
    <row r="89" spans="2:35">
      <c r="B89">
        <v>36</v>
      </c>
      <c r="C89">
        <v>32</v>
      </c>
      <c r="D89" t="s">
        <v>5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12</v>
      </c>
      <c r="L89">
        <v>150</v>
      </c>
      <c r="M89">
        <v>0</v>
      </c>
      <c r="N89">
        <v>80</v>
      </c>
      <c r="O89">
        <v>11</v>
      </c>
      <c r="P89">
        <v>4.5199999999999997E-3</v>
      </c>
      <c r="Q89">
        <v>3.7399999999999998E-3</v>
      </c>
      <c r="R89">
        <v>7.77E-3</v>
      </c>
      <c r="S89">
        <v>2.97E-3</v>
      </c>
      <c r="T89">
        <v>2.0100000000000001E-3</v>
      </c>
      <c r="U89">
        <v>2.5000000000000001E-3</v>
      </c>
      <c r="V89">
        <v>2.6199999999999999E-3</v>
      </c>
      <c r="W89">
        <v>6.2300000000000003E-3</v>
      </c>
      <c r="X89">
        <v>6.2300000000000003E-3</v>
      </c>
      <c r="Y89">
        <v>2.0100000000000001E-3</v>
      </c>
      <c r="Z89">
        <v>2.0100000000000001E-3</v>
      </c>
      <c r="AA89">
        <v>2.0100000000000001E-3</v>
      </c>
      <c r="AB89">
        <v>0.44972766884531601</v>
      </c>
      <c r="AC89">
        <v>4.6949789655642853</v>
      </c>
      <c r="AD89">
        <v>185.47200000000001</v>
      </c>
      <c r="AE89">
        <v>5.5E-2</v>
      </c>
      <c r="AF89">
        <v>1896</v>
      </c>
      <c r="AG89">
        <v>4955</v>
      </c>
      <c r="AH89">
        <v>5193</v>
      </c>
      <c r="AI89">
        <v>5442</v>
      </c>
    </row>
    <row r="90" spans="2:35">
      <c r="B90">
        <v>36</v>
      </c>
      <c r="C90">
        <v>32</v>
      </c>
      <c r="D90" t="s">
        <v>5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12</v>
      </c>
      <c r="L90">
        <v>150</v>
      </c>
      <c r="M90">
        <v>0</v>
      </c>
      <c r="N90">
        <v>80</v>
      </c>
      <c r="O90">
        <v>11</v>
      </c>
      <c r="P90">
        <v>4.5199999999999997E-3</v>
      </c>
      <c r="Q90">
        <v>3.7399999999999998E-3</v>
      </c>
      <c r="R90">
        <v>7.77E-3</v>
      </c>
      <c r="S90">
        <v>2.97E-3</v>
      </c>
      <c r="T90">
        <v>2.0100000000000001E-3</v>
      </c>
      <c r="U90">
        <v>2.5000000000000001E-3</v>
      </c>
      <c r="V90">
        <v>2.6199999999999999E-3</v>
      </c>
      <c r="W90">
        <v>6.2300000000000003E-3</v>
      </c>
      <c r="X90">
        <v>6.2300000000000003E-3</v>
      </c>
      <c r="Y90">
        <v>2.0100000000000001E-3</v>
      </c>
      <c r="Z90">
        <v>2.0100000000000001E-3</v>
      </c>
      <c r="AA90">
        <v>2.0100000000000001E-3</v>
      </c>
      <c r="AB90">
        <v>0.44972766884531601</v>
      </c>
      <c r="AC90">
        <v>4.6949789655642853</v>
      </c>
      <c r="AD90">
        <v>185.47200000000001</v>
      </c>
      <c r="AE90">
        <v>0.06</v>
      </c>
      <c r="AF90">
        <v>1811</v>
      </c>
      <c r="AG90">
        <v>4542</v>
      </c>
      <c r="AH90">
        <v>4760</v>
      </c>
      <c r="AI90">
        <v>4989</v>
      </c>
    </row>
    <row r="91" spans="2:35">
      <c r="B91">
        <v>36</v>
      </c>
      <c r="C91">
        <v>32</v>
      </c>
      <c r="D91" t="s">
        <v>5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12</v>
      </c>
      <c r="L91">
        <v>150</v>
      </c>
      <c r="M91">
        <v>0</v>
      </c>
      <c r="N91">
        <v>80</v>
      </c>
      <c r="O91">
        <v>11</v>
      </c>
      <c r="P91">
        <v>4.5199999999999997E-3</v>
      </c>
      <c r="Q91">
        <v>3.7399999999999998E-3</v>
      </c>
      <c r="R91">
        <v>7.77E-3</v>
      </c>
      <c r="S91">
        <v>2.97E-3</v>
      </c>
      <c r="T91">
        <v>2.0100000000000001E-3</v>
      </c>
      <c r="U91">
        <v>2.5000000000000001E-3</v>
      </c>
      <c r="V91">
        <v>2.6199999999999999E-3</v>
      </c>
      <c r="W91">
        <v>6.2300000000000003E-3</v>
      </c>
      <c r="X91">
        <v>6.2300000000000003E-3</v>
      </c>
      <c r="Y91">
        <v>2.0100000000000001E-3</v>
      </c>
      <c r="Z91">
        <v>2.0100000000000001E-3</v>
      </c>
      <c r="AA91">
        <v>2.0100000000000001E-3</v>
      </c>
      <c r="AB91">
        <v>0.44972766884531601</v>
      </c>
      <c r="AC91">
        <v>4.6949789655642853</v>
      </c>
      <c r="AD91">
        <v>185.47200000000001</v>
      </c>
      <c r="AE91">
        <v>6.5000000000000002E-2</v>
      </c>
      <c r="AF91">
        <v>1731</v>
      </c>
      <c r="AG91">
        <v>4193</v>
      </c>
      <c r="AH91">
        <v>4394</v>
      </c>
      <c r="AI91">
        <v>4605</v>
      </c>
    </row>
    <row r="92" spans="2:35">
      <c r="B92">
        <v>36</v>
      </c>
      <c r="C92">
        <v>32</v>
      </c>
      <c r="D92" t="s">
        <v>5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12</v>
      </c>
      <c r="L92">
        <v>150</v>
      </c>
      <c r="M92">
        <v>0</v>
      </c>
      <c r="N92">
        <v>80</v>
      </c>
      <c r="O92">
        <v>11</v>
      </c>
      <c r="P92">
        <v>4.5199999999999997E-3</v>
      </c>
      <c r="Q92">
        <v>3.7399999999999998E-3</v>
      </c>
      <c r="R92">
        <v>7.77E-3</v>
      </c>
      <c r="S92">
        <v>2.97E-3</v>
      </c>
      <c r="T92">
        <v>2.0100000000000001E-3</v>
      </c>
      <c r="U92">
        <v>2.5000000000000001E-3</v>
      </c>
      <c r="V92">
        <v>2.6199999999999999E-3</v>
      </c>
      <c r="W92">
        <v>6.2300000000000003E-3</v>
      </c>
      <c r="X92">
        <v>6.2300000000000003E-3</v>
      </c>
      <c r="Y92">
        <v>2.0100000000000001E-3</v>
      </c>
      <c r="Z92">
        <v>2.0100000000000001E-3</v>
      </c>
      <c r="AA92">
        <v>2.0100000000000001E-3</v>
      </c>
      <c r="AB92">
        <v>0.44972766884531601</v>
      </c>
      <c r="AC92">
        <v>4.6949789655642853</v>
      </c>
      <c r="AD92">
        <v>185.47200000000001</v>
      </c>
      <c r="AE92">
        <v>7.0000000000000007E-2</v>
      </c>
      <c r="AF92">
        <v>1657</v>
      </c>
      <c r="AG92">
        <v>3893</v>
      </c>
      <c r="AH92">
        <v>4080</v>
      </c>
      <c r="AI92">
        <v>4276</v>
      </c>
    </row>
    <row r="93" spans="2:35">
      <c r="B93">
        <v>36</v>
      </c>
      <c r="C93">
        <v>32</v>
      </c>
      <c r="D93" t="s">
        <v>5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12.25</v>
      </c>
      <c r="L93">
        <v>150</v>
      </c>
      <c r="M93">
        <v>0</v>
      </c>
      <c r="N93">
        <v>80</v>
      </c>
      <c r="O93">
        <v>11</v>
      </c>
      <c r="P93">
        <v>4.3600000000000002E-3</v>
      </c>
      <c r="Q93">
        <v>3.6099999999999999E-3</v>
      </c>
      <c r="R93">
        <v>7.4999999999999997E-3</v>
      </c>
      <c r="S93">
        <v>2.8700000000000002E-3</v>
      </c>
      <c r="T93">
        <v>2E-3</v>
      </c>
      <c r="U93">
        <v>2.4099999999999998E-3</v>
      </c>
      <c r="V93">
        <v>2.5300000000000001E-3</v>
      </c>
      <c r="W93">
        <v>6.0099999999999997E-3</v>
      </c>
      <c r="X93">
        <v>6.0099999999999997E-3</v>
      </c>
      <c r="Y93">
        <v>2E-3</v>
      </c>
      <c r="Z93">
        <v>2E-3</v>
      </c>
      <c r="AA93">
        <v>2E-3</v>
      </c>
      <c r="AB93">
        <v>0.44917698857968841</v>
      </c>
      <c r="AC93">
        <v>4.7931986579709713</v>
      </c>
      <c r="AD93">
        <v>189.072</v>
      </c>
      <c r="AE93">
        <v>2.5000000000000001E-2</v>
      </c>
      <c r="AF93">
        <v>2452</v>
      </c>
      <c r="AG93">
        <v>10476</v>
      </c>
      <c r="AH93">
        <v>10990</v>
      </c>
      <c r="AI93">
        <v>11530</v>
      </c>
    </row>
    <row r="94" spans="2:35">
      <c r="B94">
        <v>36</v>
      </c>
      <c r="C94">
        <v>32</v>
      </c>
      <c r="D94" t="s">
        <v>5</v>
      </c>
      <c r="E94" t="s">
        <v>9</v>
      </c>
      <c r="F94">
        <v>28</v>
      </c>
      <c r="G94">
        <v>28</v>
      </c>
      <c r="H94">
        <v>0.2</v>
      </c>
      <c r="I94">
        <v>5000</v>
      </c>
      <c r="J94">
        <v>60000</v>
      </c>
      <c r="K94">
        <v>12.25</v>
      </c>
      <c r="L94">
        <v>150</v>
      </c>
      <c r="M94">
        <v>0</v>
      </c>
      <c r="N94">
        <v>80</v>
      </c>
      <c r="O94">
        <v>11</v>
      </c>
      <c r="P94">
        <v>4.3600000000000002E-3</v>
      </c>
      <c r="Q94">
        <v>3.6099999999999999E-3</v>
      </c>
      <c r="R94">
        <v>7.4999999999999997E-3</v>
      </c>
      <c r="S94">
        <v>2.8700000000000002E-3</v>
      </c>
      <c r="T94">
        <v>2E-3</v>
      </c>
      <c r="U94">
        <v>2.4099999999999998E-3</v>
      </c>
      <c r="V94">
        <v>2.5300000000000001E-3</v>
      </c>
      <c r="W94">
        <v>6.0099999999999997E-3</v>
      </c>
      <c r="X94">
        <v>6.0099999999999997E-3</v>
      </c>
      <c r="Y94">
        <v>2E-3</v>
      </c>
      <c r="Z94">
        <v>2E-3</v>
      </c>
      <c r="AA94">
        <v>2E-3</v>
      </c>
      <c r="AB94">
        <v>0.44917698857968841</v>
      </c>
      <c r="AC94">
        <v>4.7931986579709713</v>
      </c>
      <c r="AD94">
        <v>189.072</v>
      </c>
      <c r="AE94">
        <v>0.03</v>
      </c>
      <c r="AF94">
        <v>2324</v>
      </c>
      <c r="AG94">
        <v>8730</v>
      </c>
      <c r="AH94">
        <v>9159</v>
      </c>
      <c r="AI94">
        <v>9608</v>
      </c>
    </row>
    <row r="95" spans="2:35">
      <c r="B95">
        <v>36</v>
      </c>
      <c r="C95">
        <v>32</v>
      </c>
      <c r="D95" t="s">
        <v>5</v>
      </c>
      <c r="E95" t="s">
        <v>9</v>
      </c>
      <c r="F95">
        <v>28</v>
      </c>
      <c r="G95">
        <v>28</v>
      </c>
      <c r="H95">
        <v>0.2</v>
      </c>
      <c r="I95">
        <v>5000</v>
      </c>
      <c r="J95">
        <v>60000</v>
      </c>
      <c r="K95">
        <v>12.25</v>
      </c>
      <c r="L95">
        <v>150</v>
      </c>
      <c r="M95">
        <v>0</v>
      </c>
      <c r="N95">
        <v>80</v>
      </c>
      <c r="O95">
        <v>11</v>
      </c>
      <c r="P95">
        <v>4.3600000000000002E-3</v>
      </c>
      <c r="Q95">
        <v>3.6099999999999999E-3</v>
      </c>
      <c r="R95">
        <v>7.4999999999999997E-3</v>
      </c>
      <c r="S95">
        <v>2.8700000000000002E-3</v>
      </c>
      <c r="T95">
        <v>2E-3</v>
      </c>
      <c r="U95">
        <v>2.4099999999999998E-3</v>
      </c>
      <c r="V95">
        <v>2.5300000000000001E-3</v>
      </c>
      <c r="W95">
        <v>6.0099999999999997E-3</v>
      </c>
      <c r="X95">
        <v>6.0099999999999997E-3</v>
      </c>
      <c r="Y95">
        <v>2E-3</v>
      </c>
      <c r="Z95">
        <v>2E-3</v>
      </c>
      <c r="AA95">
        <v>2E-3</v>
      </c>
      <c r="AB95">
        <v>0.44917698857968841</v>
      </c>
      <c r="AC95">
        <v>4.7931986579709713</v>
      </c>
      <c r="AD95">
        <v>189.072</v>
      </c>
      <c r="AE95">
        <v>3.5000000000000003E-2</v>
      </c>
      <c r="AF95">
        <v>2206</v>
      </c>
      <c r="AG95">
        <v>7483</v>
      </c>
      <c r="AH95">
        <v>7850</v>
      </c>
      <c r="AI95">
        <v>8235</v>
      </c>
    </row>
    <row r="96" spans="2:35">
      <c r="B96">
        <v>36</v>
      </c>
      <c r="C96">
        <v>32</v>
      </c>
      <c r="D96" t="s">
        <v>5</v>
      </c>
      <c r="E96" t="s">
        <v>9</v>
      </c>
      <c r="F96">
        <v>28</v>
      </c>
      <c r="G96">
        <v>28</v>
      </c>
      <c r="H96">
        <v>0.2</v>
      </c>
      <c r="I96">
        <v>5000</v>
      </c>
      <c r="J96">
        <v>60000</v>
      </c>
      <c r="K96">
        <v>12.25</v>
      </c>
      <c r="L96">
        <v>150</v>
      </c>
      <c r="M96">
        <v>0</v>
      </c>
      <c r="N96">
        <v>80</v>
      </c>
      <c r="O96">
        <v>11</v>
      </c>
      <c r="P96">
        <v>4.3600000000000002E-3</v>
      </c>
      <c r="Q96">
        <v>3.6099999999999999E-3</v>
      </c>
      <c r="R96">
        <v>7.4999999999999997E-3</v>
      </c>
      <c r="S96">
        <v>2.8700000000000002E-3</v>
      </c>
      <c r="T96">
        <v>2E-3</v>
      </c>
      <c r="U96">
        <v>2.4099999999999998E-3</v>
      </c>
      <c r="V96">
        <v>2.5300000000000001E-3</v>
      </c>
      <c r="W96">
        <v>6.0099999999999997E-3</v>
      </c>
      <c r="X96">
        <v>6.0099999999999997E-3</v>
      </c>
      <c r="Y96">
        <v>2E-3</v>
      </c>
      <c r="Z96">
        <v>2E-3</v>
      </c>
      <c r="AA96">
        <v>2E-3</v>
      </c>
      <c r="AB96">
        <v>0.44917698857968841</v>
      </c>
      <c r="AC96">
        <v>4.7931986579709713</v>
      </c>
      <c r="AD96">
        <v>189.072</v>
      </c>
      <c r="AE96">
        <v>0.04</v>
      </c>
      <c r="AF96">
        <v>2095</v>
      </c>
      <c r="AG96">
        <v>6548</v>
      </c>
      <c r="AH96">
        <v>6869</v>
      </c>
      <c r="AI96">
        <v>7206</v>
      </c>
    </row>
    <row r="97" spans="2:35">
      <c r="B97">
        <v>36</v>
      </c>
      <c r="C97">
        <v>32</v>
      </c>
      <c r="D97" t="s">
        <v>5</v>
      </c>
      <c r="E97" t="s">
        <v>9</v>
      </c>
      <c r="F97">
        <v>28</v>
      </c>
      <c r="G97">
        <v>28</v>
      </c>
      <c r="H97">
        <v>0.2</v>
      </c>
      <c r="I97">
        <v>5000</v>
      </c>
      <c r="J97">
        <v>60000</v>
      </c>
      <c r="K97">
        <v>12.25</v>
      </c>
      <c r="L97">
        <v>150</v>
      </c>
      <c r="M97">
        <v>0</v>
      </c>
      <c r="N97">
        <v>80</v>
      </c>
      <c r="O97">
        <v>11</v>
      </c>
      <c r="P97">
        <v>4.3600000000000002E-3</v>
      </c>
      <c r="Q97">
        <v>3.6099999999999999E-3</v>
      </c>
      <c r="R97">
        <v>7.4999999999999997E-3</v>
      </c>
      <c r="S97">
        <v>2.8700000000000002E-3</v>
      </c>
      <c r="T97">
        <v>2E-3</v>
      </c>
      <c r="U97">
        <v>2.4099999999999998E-3</v>
      </c>
      <c r="V97">
        <v>2.5300000000000001E-3</v>
      </c>
      <c r="W97">
        <v>6.0099999999999997E-3</v>
      </c>
      <c r="X97">
        <v>6.0099999999999997E-3</v>
      </c>
      <c r="Y97">
        <v>2E-3</v>
      </c>
      <c r="Z97">
        <v>2E-3</v>
      </c>
      <c r="AA97">
        <v>2E-3</v>
      </c>
      <c r="AB97">
        <v>0.44917698857968841</v>
      </c>
      <c r="AC97">
        <v>4.7931986579709713</v>
      </c>
      <c r="AD97">
        <v>189.072</v>
      </c>
      <c r="AE97">
        <v>4.4999999999999998E-2</v>
      </c>
      <c r="AF97">
        <v>1993</v>
      </c>
      <c r="AG97">
        <v>5820</v>
      </c>
      <c r="AH97">
        <v>6106</v>
      </c>
      <c r="AI97">
        <v>6405</v>
      </c>
    </row>
    <row r="98" spans="2:35">
      <c r="B98">
        <v>36</v>
      </c>
      <c r="C98">
        <v>32</v>
      </c>
      <c r="D98" t="s">
        <v>5</v>
      </c>
      <c r="E98" t="s">
        <v>9</v>
      </c>
      <c r="F98">
        <v>28</v>
      </c>
      <c r="G98">
        <v>28</v>
      </c>
      <c r="H98">
        <v>0.2</v>
      </c>
      <c r="I98">
        <v>5000</v>
      </c>
      <c r="J98">
        <v>60000</v>
      </c>
      <c r="K98">
        <v>12.25</v>
      </c>
      <c r="L98">
        <v>150</v>
      </c>
      <c r="M98">
        <v>0</v>
      </c>
      <c r="N98">
        <v>80</v>
      </c>
      <c r="O98">
        <v>11</v>
      </c>
      <c r="P98">
        <v>4.3600000000000002E-3</v>
      </c>
      <c r="Q98">
        <v>3.6099999999999999E-3</v>
      </c>
      <c r="R98">
        <v>7.4999999999999997E-3</v>
      </c>
      <c r="S98">
        <v>2.8700000000000002E-3</v>
      </c>
      <c r="T98">
        <v>2E-3</v>
      </c>
      <c r="U98">
        <v>2.4099999999999998E-3</v>
      </c>
      <c r="V98">
        <v>2.5300000000000001E-3</v>
      </c>
      <c r="W98">
        <v>6.0099999999999997E-3</v>
      </c>
      <c r="X98">
        <v>6.0099999999999997E-3</v>
      </c>
      <c r="Y98">
        <v>2E-3</v>
      </c>
      <c r="Z98">
        <v>2E-3</v>
      </c>
      <c r="AA98">
        <v>2E-3</v>
      </c>
      <c r="AB98">
        <v>0.44917698857968841</v>
      </c>
      <c r="AC98">
        <v>4.7931986579709713</v>
      </c>
      <c r="AD98">
        <v>189.072</v>
      </c>
      <c r="AE98">
        <v>0.05</v>
      </c>
      <c r="AF98">
        <v>1898</v>
      </c>
      <c r="AG98">
        <v>5238</v>
      </c>
      <c r="AH98">
        <v>5495</v>
      </c>
      <c r="AI98">
        <v>5765</v>
      </c>
    </row>
    <row r="99" spans="2:35">
      <c r="B99">
        <v>36</v>
      </c>
      <c r="C99">
        <v>32</v>
      </c>
      <c r="D99" t="s">
        <v>5</v>
      </c>
      <c r="E99" t="s">
        <v>9</v>
      </c>
      <c r="F99">
        <v>28</v>
      </c>
      <c r="G99">
        <v>28</v>
      </c>
      <c r="H99">
        <v>0.2</v>
      </c>
      <c r="I99">
        <v>5000</v>
      </c>
      <c r="J99">
        <v>60000</v>
      </c>
      <c r="K99">
        <v>12.25</v>
      </c>
      <c r="L99">
        <v>150</v>
      </c>
      <c r="M99">
        <v>0</v>
      </c>
      <c r="N99">
        <v>80</v>
      </c>
      <c r="O99">
        <v>11</v>
      </c>
      <c r="P99">
        <v>4.3600000000000002E-3</v>
      </c>
      <c r="Q99">
        <v>3.6099999999999999E-3</v>
      </c>
      <c r="R99">
        <v>7.4999999999999997E-3</v>
      </c>
      <c r="S99">
        <v>2.8700000000000002E-3</v>
      </c>
      <c r="T99">
        <v>2E-3</v>
      </c>
      <c r="U99">
        <v>2.4099999999999998E-3</v>
      </c>
      <c r="V99">
        <v>2.5300000000000001E-3</v>
      </c>
      <c r="W99">
        <v>6.0099999999999997E-3</v>
      </c>
      <c r="X99">
        <v>6.0099999999999997E-3</v>
      </c>
      <c r="Y99">
        <v>2E-3</v>
      </c>
      <c r="Z99">
        <v>2E-3</v>
      </c>
      <c r="AA99">
        <v>2E-3</v>
      </c>
      <c r="AB99">
        <v>0.44917698857968841</v>
      </c>
      <c r="AC99">
        <v>4.7931986579709713</v>
      </c>
      <c r="AD99">
        <v>189.072</v>
      </c>
      <c r="AE99">
        <v>5.5E-2</v>
      </c>
      <c r="AF99">
        <v>1809</v>
      </c>
      <c r="AG99">
        <v>4762</v>
      </c>
      <c r="AH99">
        <v>4996</v>
      </c>
      <c r="AI99">
        <v>5241</v>
      </c>
    </row>
    <row r="100" spans="2:35">
      <c r="B100">
        <v>36</v>
      </c>
      <c r="C100">
        <v>32</v>
      </c>
      <c r="D100" t="s">
        <v>5</v>
      </c>
      <c r="E100" t="s">
        <v>9</v>
      </c>
      <c r="F100">
        <v>28</v>
      </c>
      <c r="G100">
        <v>28</v>
      </c>
      <c r="H100">
        <v>0.2</v>
      </c>
      <c r="I100">
        <v>5000</v>
      </c>
      <c r="J100">
        <v>60000</v>
      </c>
      <c r="K100">
        <v>12.25</v>
      </c>
      <c r="L100">
        <v>150</v>
      </c>
      <c r="M100">
        <v>0</v>
      </c>
      <c r="N100">
        <v>80</v>
      </c>
      <c r="O100">
        <v>11</v>
      </c>
      <c r="P100">
        <v>4.3600000000000002E-3</v>
      </c>
      <c r="Q100">
        <v>3.6099999999999999E-3</v>
      </c>
      <c r="R100">
        <v>7.4999999999999997E-3</v>
      </c>
      <c r="S100">
        <v>2.8700000000000002E-3</v>
      </c>
      <c r="T100">
        <v>2E-3</v>
      </c>
      <c r="U100">
        <v>2.4099999999999998E-3</v>
      </c>
      <c r="V100">
        <v>2.5300000000000001E-3</v>
      </c>
      <c r="W100">
        <v>6.0099999999999997E-3</v>
      </c>
      <c r="X100">
        <v>6.0099999999999997E-3</v>
      </c>
      <c r="Y100">
        <v>2E-3</v>
      </c>
      <c r="Z100">
        <v>2E-3</v>
      </c>
      <c r="AA100">
        <v>2E-3</v>
      </c>
      <c r="AB100">
        <v>0.44917698857968841</v>
      </c>
      <c r="AC100">
        <v>4.7931986579709713</v>
      </c>
      <c r="AD100">
        <v>189.072</v>
      </c>
      <c r="AE100">
        <v>0.06</v>
      </c>
      <c r="AF100">
        <v>1727</v>
      </c>
      <c r="AG100">
        <v>4365</v>
      </c>
      <c r="AH100">
        <v>4579</v>
      </c>
      <c r="AI100">
        <v>4804</v>
      </c>
    </row>
    <row r="101" spans="2:35">
      <c r="B101">
        <v>36</v>
      </c>
      <c r="C101">
        <v>32</v>
      </c>
      <c r="D101" t="s">
        <v>5</v>
      </c>
      <c r="E101" t="s">
        <v>9</v>
      </c>
      <c r="F101">
        <v>28</v>
      </c>
      <c r="G101">
        <v>28</v>
      </c>
      <c r="H101">
        <v>0.2</v>
      </c>
      <c r="I101">
        <v>5000</v>
      </c>
      <c r="J101">
        <v>60000</v>
      </c>
      <c r="K101">
        <v>12.25</v>
      </c>
      <c r="L101">
        <v>150</v>
      </c>
      <c r="M101">
        <v>0</v>
      </c>
      <c r="N101">
        <v>80</v>
      </c>
      <c r="O101">
        <v>11</v>
      </c>
      <c r="P101">
        <v>4.3600000000000002E-3</v>
      </c>
      <c r="Q101">
        <v>3.6099999999999999E-3</v>
      </c>
      <c r="R101">
        <v>7.4999999999999997E-3</v>
      </c>
      <c r="S101">
        <v>2.8700000000000002E-3</v>
      </c>
      <c r="T101">
        <v>2E-3</v>
      </c>
      <c r="U101">
        <v>2.4099999999999998E-3</v>
      </c>
      <c r="V101">
        <v>2.5300000000000001E-3</v>
      </c>
      <c r="W101">
        <v>6.0099999999999997E-3</v>
      </c>
      <c r="X101">
        <v>6.0099999999999997E-3</v>
      </c>
      <c r="Y101">
        <v>2E-3</v>
      </c>
      <c r="Z101">
        <v>2E-3</v>
      </c>
      <c r="AA101">
        <v>2E-3</v>
      </c>
      <c r="AB101">
        <v>0.44917698857968841</v>
      </c>
      <c r="AC101">
        <v>4.7931986579709713</v>
      </c>
      <c r="AD101">
        <v>189.072</v>
      </c>
      <c r="AE101">
        <v>6.5000000000000002E-2</v>
      </c>
      <c r="AF101">
        <v>1650</v>
      </c>
      <c r="AG101">
        <v>4029</v>
      </c>
      <c r="AH101">
        <v>4227</v>
      </c>
      <c r="AI101">
        <v>4434</v>
      </c>
    </row>
    <row r="102" spans="2:35">
      <c r="B102">
        <v>36</v>
      </c>
      <c r="C102">
        <v>32</v>
      </c>
      <c r="D102" t="s">
        <v>5</v>
      </c>
      <c r="E102" t="s">
        <v>9</v>
      </c>
      <c r="F102">
        <v>28</v>
      </c>
      <c r="G102">
        <v>28</v>
      </c>
      <c r="H102">
        <v>0.2</v>
      </c>
      <c r="I102">
        <v>5000</v>
      </c>
      <c r="J102">
        <v>60000</v>
      </c>
      <c r="K102">
        <v>12.25</v>
      </c>
      <c r="L102">
        <v>150</v>
      </c>
      <c r="M102">
        <v>0</v>
      </c>
      <c r="N102">
        <v>80</v>
      </c>
      <c r="O102">
        <v>11</v>
      </c>
      <c r="P102">
        <v>4.3600000000000002E-3</v>
      </c>
      <c r="Q102">
        <v>3.6099999999999999E-3</v>
      </c>
      <c r="R102">
        <v>7.4999999999999997E-3</v>
      </c>
      <c r="S102">
        <v>2.8700000000000002E-3</v>
      </c>
      <c r="T102">
        <v>2E-3</v>
      </c>
      <c r="U102">
        <v>2.4099999999999998E-3</v>
      </c>
      <c r="V102">
        <v>2.5300000000000001E-3</v>
      </c>
      <c r="W102">
        <v>6.0099999999999997E-3</v>
      </c>
      <c r="X102">
        <v>6.0099999999999997E-3</v>
      </c>
      <c r="Y102">
        <v>2E-3</v>
      </c>
      <c r="Z102">
        <v>2E-3</v>
      </c>
      <c r="AA102">
        <v>2E-3</v>
      </c>
      <c r="AB102">
        <v>0.44917698857968841</v>
      </c>
      <c r="AC102">
        <v>4.7931986579709713</v>
      </c>
      <c r="AD102">
        <v>189.072</v>
      </c>
      <c r="AE102">
        <v>7.0000000000000007E-2</v>
      </c>
      <c r="AF102">
        <v>1578</v>
      </c>
      <c r="AG102">
        <v>3742</v>
      </c>
      <c r="AH102">
        <v>3925</v>
      </c>
      <c r="AI102">
        <v>4118</v>
      </c>
    </row>
    <row r="103" spans="2:35">
      <c r="B103">
        <v>36</v>
      </c>
      <c r="C103">
        <v>32</v>
      </c>
      <c r="D103" t="s">
        <v>5</v>
      </c>
      <c r="E103" t="s">
        <v>9</v>
      </c>
      <c r="F103">
        <v>28</v>
      </c>
      <c r="G103">
        <v>28</v>
      </c>
      <c r="H103">
        <v>0.2</v>
      </c>
      <c r="I103">
        <v>5000</v>
      </c>
      <c r="J103">
        <v>60000</v>
      </c>
      <c r="K103">
        <v>12.5</v>
      </c>
      <c r="L103">
        <v>150</v>
      </c>
      <c r="M103">
        <v>0</v>
      </c>
      <c r="N103">
        <v>80</v>
      </c>
      <c r="O103">
        <v>11</v>
      </c>
      <c r="P103">
        <v>4.2100000000000002E-3</v>
      </c>
      <c r="Q103">
        <v>3.49E-3</v>
      </c>
      <c r="R103">
        <v>7.2399999999999999E-3</v>
      </c>
      <c r="S103">
        <v>2.7799999999999999E-3</v>
      </c>
      <c r="T103">
        <v>2E-3</v>
      </c>
      <c r="U103">
        <v>2.33E-3</v>
      </c>
      <c r="V103">
        <v>2.4499999999999999E-3</v>
      </c>
      <c r="W103">
        <v>5.8100000000000001E-3</v>
      </c>
      <c r="X103">
        <v>5.8100000000000001E-3</v>
      </c>
      <c r="Y103">
        <v>2E-3</v>
      </c>
      <c r="Z103">
        <v>2E-3</v>
      </c>
      <c r="AA103">
        <v>2E-3</v>
      </c>
      <c r="AB103">
        <v>0.44883200000000001</v>
      </c>
      <c r="AC103">
        <v>4.8924205160985599</v>
      </c>
      <c r="AD103">
        <v>192.672</v>
      </c>
      <c r="AE103">
        <v>2.5000000000000001E-2</v>
      </c>
      <c r="AF103">
        <v>2354</v>
      </c>
      <c r="AG103">
        <v>10074</v>
      </c>
      <c r="AH103">
        <v>10579</v>
      </c>
      <c r="AI103">
        <v>11109</v>
      </c>
    </row>
    <row r="104" spans="2:35">
      <c r="B104">
        <v>36</v>
      </c>
      <c r="C104">
        <v>32</v>
      </c>
      <c r="D104" t="s">
        <v>5</v>
      </c>
      <c r="E104" t="s">
        <v>9</v>
      </c>
      <c r="F104">
        <v>28</v>
      </c>
      <c r="G104">
        <v>28</v>
      </c>
      <c r="H104">
        <v>0.2</v>
      </c>
      <c r="I104">
        <v>5000</v>
      </c>
      <c r="J104">
        <v>60000</v>
      </c>
      <c r="K104">
        <v>12.5</v>
      </c>
      <c r="L104">
        <v>150</v>
      </c>
      <c r="M104">
        <v>0</v>
      </c>
      <c r="N104">
        <v>80</v>
      </c>
      <c r="O104">
        <v>11</v>
      </c>
      <c r="P104">
        <v>4.2100000000000002E-3</v>
      </c>
      <c r="Q104">
        <v>3.49E-3</v>
      </c>
      <c r="R104">
        <v>7.2399999999999999E-3</v>
      </c>
      <c r="S104">
        <v>2.7799999999999999E-3</v>
      </c>
      <c r="T104">
        <v>2E-3</v>
      </c>
      <c r="U104">
        <v>2.33E-3</v>
      </c>
      <c r="V104">
        <v>2.4499999999999999E-3</v>
      </c>
      <c r="W104">
        <v>5.8100000000000001E-3</v>
      </c>
      <c r="X104">
        <v>5.8100000000000001E-3</v>
      </c>
      <c r="Y104">
        <v>2E-3</v>
      </c>
      <c r="Z104">
        <v>2E-3</v>
      </c>
      <c r="AA104">
        <v>2E-3</v>
      </c>
      <c r="AB104">
        <v>0.44883200000000001</v>
      </c>
      <c r="AC104">
        <v>4.8924205160985599</v>
      </c>
      <c r="AD104">
        <v>192.672</v>
      </c>
      <c r="AE104">
        <v>0.03</v>
      </c>
      <c r="AF104">
        <v>2229</v>
      </c>
      <c r="AG104">
        <v>8395</v>
      </c>
      <c r="AH104">
        <v>8816</v>
      </c>
      <c r="AI104">
        <v>9257</v>
      </c>
    </row>
    <row r="105" spans="2:35">
      <c r="B105">
        <v>36</v>
      </c>
      <c r="C105">
        <v>32</v>
      </c>
      <c r="D105" t="s">
        <v>5</v>
      </c>
      <c r="E105" t="s">
        <v>9</v>
      </c>
      <c r="F105">
        <v>28</v>
      </c>
      <c r="G105">
        <v>28</v>
      </c>
      <c r="H105">
        <v>0.2</v>
      </c>
      <c r="I105">
        <v>5000</v>
      </c>
      <c r="J105">
        <v>60000</v>
      </c>
      <c r="K105">
        <v>12.5</v>
      </c>
      <c r="L105">
        <v>150</v>
      </c>
      <c r="M105">
        <v>0</v>
      </c>
      <c r="N105">
        <v>80</v>
      </c>
      <c r="O105">
        <v>11</v>
      </c>
      <c r="P105">
        <v>4.2100000000000002E-3</v>
      </c>
      <c r="Q105">
        <v>3.49E-3</v>
      </c>
      <c r="R105">
        <v>7.2399999999999999E-3</v>
      </c>
      <c r="S105">
        <v>2.7799999999999999E-3</v>
      </c>
      <c r="T105">
        <v>2E-3</v>
      </c>
      <c r="U105">
        <v>2.33E-3</v>
      </c>
      <c r="V105">
        <v>2.4499999999999999E-3</v>
      </c>
      <c r="W105">
        <v>5.8100000000000001E-3</v>
      </c>
      <c r="X105">
        <v>5.8100000000000001E-3</v>
      </c>
      <c r="Y105">
        <v>2E-3</v>
      </c>
      <c r="Z105">
        <v>2E-3</v>
      </c>
      <c r="AA105">
        <v>2E-3</v>
      </c>
      <c r="AB105">
        <v>0.44883200000000001</v>
      </c>
      <c r="AC105">
        <v>4.8924205160985599</v>
      </c>
      <c r="AD105">
        <v>192.672</v>
      </c>
      <c r="AE105">
        <v>3.5000000000000003E-2</v>
      </c>
      <c r="AF105">
        <v>2113</v>
      </c>
      <c r="AG105">
        <v>7196</v>
      </c>
      <c r="AH105">
        <v>7556</v>
      </c>
      <c r="AI105">
        <v>7935</v>
      </c>
    </row>
    <row r="106" spans="2:35">
      <c r="B106">
        <v>36</v>
      </c>
      <c r="C106">
        <v>32</v>
      </c>
      <c r="D106" t="s">
        <v>5</v>
      </c>
      <c r="E106" t="s">
        <v>9</v>
      </c>
      <c r="F106">
        <v>28</v>
      </c>
      <c r="G106">
        <v>28</v>
      </c>
      <c r="H106">
        <v>0.2</v>
      </c>
      <c r="I106">
        <v>5000</v>
      </c>
      <c r="J106">
        <v>60000</v>
      </c>
      <c r="K106">
        <v>12.5</v>
      </c>
      <c r="L106">
        <v>150</v>
      </c>
      <c r="M106">
        <v>0</v>
      </c>
      <c r="N106">
        <v>80</v>
      </c>
      <c r="O106">
        <v>11</v>
      </c>
      <c r="P106">
        <v>4.2100000000000002E-3</v>
      </c>
      <c r="Q106">
        <v>3.49E-3</v>
      </c>
      <c r="R106">
        <v>7.2399999999999999E-3</v>
      </c>
      <c r="S106">
        <v>2.7799999999999999E-3</v>
      </c>
      <c r="T106">
        <v>2E-3</v>
      </c>
      <c r="U106">
        <v>2.33E-3</v>
      </c>
      <c r="V106">
        <v>2.4499999999999999E-3</v>
      </c>
      <c r="W106">
        <v>5.8100000000000001E-3</v>
      </c>
      <c r="X106">
        <v>5.8100000000000001E-3</v>
      </c>
      <c r="Y106">
        <v>2E-3</v>
      </c>
      <c r="Z106">
        <v>2E-3</v>
      </c>
      <c r="AA106">
        <v>2E-3</v>
      </c>
      <c r="AB106">
        <v>0.44883200000000001</v>
      </c>
      <c r="AC106">
        <v>4.8924205160985599</v>
      </c>
      <c r="AD106">
        <v>192.672</v>
      </c>
      <c r="AE106">
        <v>0.04</v>
      </c>
      <c r="AF106">
        <v>2006</v>
      </c>
      <c r="AG106">
        <v>6296</v>
      </c>
      <c r="AH106">
        <v>6612</v>
      </c>
      <c r="AI106">
        <v>6943</v>
      </c>
    </row>
    <row r="107" spans="2:35">
      <c r="B107">
        <v>36</v>
      </c>
      <c r="C107">
        <v>32</v>
      </c>
      <c r="D107" t="s">
        <v>5</v>
      </c>
      <c r="E107" t="s">
        <v>9</v>
      </c>
      <c r="F107">
        <v>28</v>
      </c>
      <c r="G107">
        <v>28</v>
      </c>
      <c r="H107">
        <v>0.2</v>
      </c>
      <c r="I107">
        <v>5000</v>
      </c>
      <c r="J107">
        <v>60000</v>
      </c>
      <c r="K107">
        <v>12.5</v>
      </c>
      <c r="L107">
        <v>150</v>
      </c>
      <c r="M107">
        <v>0</v>
      </c>
      <c r="N107">
        <v>80</v>
      </c>
      <c r="O107">
        <v>11</v>
      </c>
      <c r="P107">
        <v>4.2100000000000002E-3</v>
      </c>
      <c r="Q107">
        <v>3.49E-3</v>
      </c>
      <c r="R107">
        <v>7.2399999999999999E-3</v>
      </c>
      <c r="S107">
        <v>2.7799999999999999E-3</v>
      </c>
      <c r="T107">
        <v>2E-3</v>
      </c>
      <c r="U107">
        <v>2.33E-3</v>
      </c>
      <c r="V107">
        <v>2.4499999999999999E-3</v>
      </c>
      <c r="W107">
        <v>5.8100000000000001E-3</v>
      </c>
      <c r="X107">
        <v>5.8100000000000001E-3</v>
      </c>
      <c r="Y107">
        <v>2E-3</v>
      </c>
      <c r="Z107">
        <v>2E-3</v>
      </c>
      <c r="AA107">
        <v>2E-3</v>
      </c>
      <c r="AB107">
        <v>0.44883200000000001</v>
      </c>
      <c r="AC107">
        <v>4.8924205160985599</v>
      </c>
      <c r="AD107">
        <v>192.672</v>
      </c>
      <c r="AE107">
        <v>4.4999999999999998E-2</v>
      </c>
      <c r="AF107">
        <v>1906</v>
      </c>
      <c r="AG107">
        <v>5597</v>
      </c>
      <c r="AH107">
        <v>5877</v>
      </c>
      <c r="AI107">
        <v>6172</v>
      </c>
    </row>
    <row r="108" spans="2:35">
      <c r="B108">
        <v>36</v>
      </c>
      <c r="C108">
        <v>32</v>
      </c>
      <c r="D108" t="s">
        <v>5</v>
      </c>
      <c r="E108" t="s">
        <v>9</v>
      </c>
      <c r="F108">
        <v>28</v>
      </c>
      <c r="G108">
        <v>28</v>
      </c>
      <c r="H108">
        <v>0.2</v>
      </c>
      <c r="I108">
        <v>5000</v>
      </c>
      <c r="J108">
        <v>60000</v>
      </c>
      <c r="K108">
        <v>12.5</v>
      </c>
      <c r="L108">
        <v>150</v>
      </c>
      <c r="M108">
        <v>0</v>
      </c>
      <c r="N108">
        <v>80</v>
      </c>
      <c r="O108">
        <v>11</v>
      </c>
      <c r="P108">
        <v>4.2100000000000002E-3</v>
      </c>
      <c r="Q108">
        <v>3.49E-3</v>
      </c>
      <c r="R108">
        <v>7.2399999999999999E-3</v>
      </c>
      <c r="S108">
        <v>2.7799999999999999E-3</v>
      </c>
      <c r="T108">
        <v>2E-3</v>
      </c>
      <c r="U108">
        <v>2.33E-3</v>
      </c>
      <c r="V108">
        <v>2.4499999999999999E-3</v>
      </c>
      <c r="W108">
        <v>5.8100000000000001E-3</v>
      </c>
      <c r="X108">
        <v>5.8100000000000001E-3</v>
      </c>
      <c r="Y108">
        <v>2E-3</v>
      </c>
      <c r="Z108">
        <v>2E-3</v>
      </c>
      <c r="AA108">
        <v>2E-3</v>
      </c>
      <c r="AB108">
        <v>0.44883200000000001</v>
      </c>
      <c r="AC108">
        <v>4.8924205160985599</v>
      </c>
      <c r="AD108">
        <v>192.672</v>
      </c>
      <c r="AE108">
        <v>0.05</v>
      </c>
      <c r="AF108">
        <v>1813</v>
      </c>
      <c r="AG108">
        <v>5037</v>
      </c>
      <c r="AH108">
        <v>5289</v>
      </c>
      <c r="AI108">
        <v>5554</v>
      </c>
    </row>
    <row r="109" spans="2:35">
      <c r="B109">
        <v>36</v>
      </c>
      <c r="C109">
        <v>32</v>
      </c>
      <c r="D109" t="s">
        <v>5</v>
      </c>
      <c r="E109" t="s">
        <v>9</v>
      </c>
      <c r="F109">
        <v>28</v>
      </c>
      <c r="G109">
        <v>28</v>
      </c>
      <c r="H109">
        <v>0.2</v>
      </c>
      <c r="I109">
        <v>5000</v>
      </c>
      <c r="J109">
        <v>60000</v>
      </c>
      <c r="K109">
        <v>12.5</v>
      </c>
      <c r="L109">
        <v>150</v>
      </c>
      <c r="M109">
        <v>0</v>
      </c>
      <c r="N109">
        <v>80</v>
      </c>
      <c r="O109">
        <v>11</v>
      </c>
      <c r="P109">
        <v>4.2100000000000002E-3</v>
      </c>
      <c r="Q109">
        <v>3.49E-3</v>
      </c>
      <c r="R109">
        <v>7.2399999999999999E-3</v>
      </c>
      <c r="S109">
        <v>2.7799999999999999E-3</v>
      </c>
      <c r="T109">
        <v>2E-3</v>
      </c>
      <c r="U109">
        <v>2.33E-3</v>
      </c>
      <c r="V109">
        <v>2.4499999999999999E-3</v>
      </c>
      <c r="W109">
        <v>5.8100000000000001E-3</v>
      </c>
      <c r="X109">
        <v>5.8100000000000001E-3</v>
      </c>
      <c r="Y109">
        <v>2E-3</v>
      </c>
      <c r="Z109">
        <v>2E-3</v>
      </c>
      <c r="AA109">
        <v>2E-3</v>
      </c>
      <c r="AB109">
        <v>0.44883200000000001</v>
      </c>
      <c r="AC109">
        <v>4.8924205160985599</v>
      </c>
      <c r="AD109">
        <v>192.672</v>
      </c>
      <c r="AE109">
        <v>5.5E-2</v>
      </c>
      <c r="AF109">
        <v>1727</v>
      </c>
      <c r="AG109">
        <v>4579</v>
      </c>
      <c r="AH109">
        <v>4808</v>
      </c>
      <c r="AI109">
        <v>5049</v>
      </c>
    </row>
    <row r="110" spans="2:35">
      <c r="B110">
        <v>36</v>
      </c>
      <c r="C110">
        <v>32</v>
      </c>
      <c r="D110" t="s">
        <v>5</v>
      </c>
      <c r="E110" t="s">
        <v>9</v>
      </c>
      <c r="F110">
        <v>28</v>
      </c>
      <c r="G110">
        <v>28</v>
      </c>
      <c r="H110">
        <v>0.2</v>
      </c>
      <c r="I110">
        <v>5000</v>
      </c>
      <c r="J110">
        <v>60000</v>
      </c>
      <c r="K110">
        <v>12.5</v>
      </c>
      <c r="L110">
        <v>150</v>
      </c>
      <c r="M110">
        <v>0</v>
      </c>
      <c r="N110">
        <v>80</v>
      </c>
      <c r="O110">
        <v>11</v>
      </c>
      <c r="P110">
        <v>4.2100000000000002E-3</v>
      </c>
      <c r="Q110">
        <v>3.49E-3</v>
      </c>
      <c r="R110">
        <v>7.2399999999999999E-3</v>
      </c>
      <c r="S110">
        <v>2.7799999999999999E-3</v>
      </c>
      <c r="T110">
        <v>2E-3</v>
      </c>
      <c r="U110">
        <v>2.33E-3</v>
      </c>
      <c r="V110">
        <v>2.4499999999999999E-3</v>
      </c>
      <c r="W110">
        <v>5.8100000000000001E-3</v>
      </c>
      <c r="X110">
        <v>5.8100000000000001E-3</v>
      </c>
      <c r="Y110">
        <v>2E-3</v>
      </c>
      <c r="Z110">
        <v>2E-3</v>
      </c>
      <c r="AA110">
        <v>2E-3</v>
      </c>
      <c r="AB110">
        <v>0.44883200000000001</v>
      </c>
      <c r="AC110">
        <v>4.8924205160985599</v>
      </c>
      <c r="AD110">
        <v>192.672</v>
      </c>
      <c r="AE110">
        <v>0.06</v>
      </c>
      <c r="AF110">
        <v>1647</v>
      </c>
      <c r="AG110">
        <v>4197</v>
      </c>
      <c r="AH110">
        <v>4408</v>
      </c>
      <c r="AI110">
        <v>4629</v>
      </c>
    </row>
    <row r="111" spans="2:35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12.5</v>
      </c>
      <c r="L111">
        <v>150</v>
      </c>
      <c r="M111">
        <v>0</v>
      </c>
      <c r="N111">
        <v>80</v>
      </c>
      <c r="O111">
        <v>11</v>
      </c>
      <c r="P111">
        <v>4.2100000000000002E-3</v>
      </c>
      <c r="Q111">
        <v>3.49E-3</v>
      </c>
      <c r="R111">
        <v>7.2399999999999999E-3</v>
      </c>
      <c r="S111">
        <v>2.7799999999999999E-3</v>
      </c>
      <c r="T111">
        <v>2E-3</v>
      </c>
      <c r="U111">
        <v>2.33E-3</v>
      </c>
      <c r="V111">
        <v>2.4499999999999999E-3</v>
      </c>
      <c r="W111">
        <v>5.8100000000000001E-3</v>
      </c>
      <c r="X111">
        <v>5.8100000000000001E-3</v>
      </c>
      <c r="Y111">
        <v>2E-3</v>
      </c>
      <c r="Z111">
        <v>2E-3</v>
      </c>
      <c r="AA111">
        <v>2E-3</v>
      </c>
      <c r="AB111">
        <v>0.44883200000000001</v>
      </c>
      <c r="AC111">
        <v>4.8924205160985599</v>
      </c>
      <c r="AD111">
        <v>192.672</v>
      </c>
      <c r="AE111">
        <v>6.5000000000000002E-2</v>
      </c>
      <c r="AF111">
        <v>1573</v>
      </c>
      <c r="AG111">
        <v>3875</v>
      </c>
      <c r="AH111">
        <v>4069</v>
      </c>
      <c r="AI111">
        <v>4273</v>
      </c>
    </row>
    <row r="112" spans="2:35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12.5</v>
      </c>
      <c r="L112">
        <v>150</v>
      </c>
      <c r="M112">
        <v>0</v>
      </c>
      <c r="N112">
        <v>80</v>
      </c>
      <c r="O112">
        <v>11</v>
      </c>
      <c r="P112">
        <v>4.2100000000000002E-3</v>
      </c>
      <c r="Q112">
        <v>3.49E-3</v>
      </c>
      <c r="R112">
        <v>7.2399999999999999E-3</v>
      </c>
      <c r="S112">
        <v>2.7799999999999999E-3</v>
      </c>
      <c r="T112">
        <v>2E-3</v>
      </c>
      <c r="U112">
        <v>2.33E-3</v>
      </c>
      <c r="V112">
        <v>2.4499999999999999E-3</v>
      </c>
      <c r="W112">
        <v>5.8100000000000001E-3</v>
      </c>
      <c r="X112">
        <v>5.8100000000000001E-3</v>
      </c>
      <c r="Y112">
        <v>2E-3</v>
      </c>
      <c r="Z112">
        <v>2E-3</v>
      </c>
      <c r="AA112">
        <v>2E-3</v>
      </c>
      <c r="AB112">
        <v>0.44883200000000001</v>
      </c>
      <c r="AC112">
        <v>4.8924205160985599</v>
      </c>
      <c r="AD112">
        <v>192.672</v>
      </c>
      <c r="AE112">
        <v>7.0000000000000007E-2</v>
      </c>
      <c r="AF112">
        <v>1503</v>
      </c>
      <c r="AG112">
        <v>3598</v>
      </c>
      <c r="AH112">
        <v>3778</v>
      </c>
      <c r="AI112">
        <v>3967</v>
      </c>
    </row>
    <row r="113" spans="2:35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12.75</v>
      </c>
      <c r="L113">
        <v>150</v>
      </c>
      <c r="M113">
        <v>0</v>
      </c>
      <c r="N113">
        <v>80</v>
      </c>
      <c r="O113">
        <v>11</v>
      </c>
      <c r="P113">
        <v>4.0800000000000003E-3</v>
      </c>
      <c r="Q113">
        <v>3.3700000000000002E-3</v>
      </c>
      <c r="R113">
        <v>7.0000000000000001E-3</v>
      </c>
      <c r="S113">
        <v>2.6900000000000001E-3</v>
      </c>
      <c r="T113">
        <v>2E-3</v>
      </c>
      <c r="U113">
        <v>2.2599999999999999E-3</v>
      </c>
      <c r="V113">
        <v>2.3700000000000001E-3</v>
      </c>
      <c r="W113">
        <v>5.62E-3</v>
      </c>
      <c r="X113">
        <v>5.62E-3</v>
      </c>
      <c r="Y113">
        <v>2E-3</v>
      </c>
      <c r="Z113">
        <v>2E-3</v>
      </c>
      <c r="AA113">
        <v>2E-3</v>
      </c>
      <c r="AB113">
        <v>0.44873025945570572</v>
      </c>
      <c r="AC113">
        <v>4.992923787088805</v>
      </c>
      <c r="AD113">
        <v>196.27199999999999</v>
      </c>
      <c r="AE113">
        <v>2.5000000000000001E-2</v>
      </c>
      <c r="AF113">
        <v>2261</v>
      </c>
      <c r="AG113">
        <v>9692</v>
      </c>
      <c r="AH113">
        <v>10188</v>
      </c>
      <c r="AI113">
        <v>10709</v>
      </c>
    </row>
    <row r="114" spans="2:35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12.75</v>
      </c>
      <c r="L114">
        <v>150</v>
      </c>
      <c r="M114">
        <v>0</v>
      </c>
      <c r="N114">
        <v>80</v>
      </c>
      <c r="O114">
        <v>11</v>
      </c>
      <c r="P114">
        <v>4.0800000000000003E-3</v>
      </c>
      <c r="Q114">
        <v>3.3700000000000002E-3</v>
      </c>
      <c r="R114">
        <v>7.0000000000000001E-3</v>
      </c>
      <c r="S114">
        <v>2.6900000000000001E-3</v>
      </c>
      <c r="T114">
        <v>2E-3</v>
      </c>
      <c r="U114">
        <v>2.2599999999999999E-3</v>
      </c>
      <c r="V114">
        <v>2.3700000000000001E-3</v>
      </c>
      <c r="W114">
        <v>5.62E-3</v>
      </c>
      <c r="X114">
        <v>5.62E-3</v>
      </c>
      <c r="Y114">
        <v>2E-3</v>
      </c>
      <c r="Z114">
        <v>2E-3</v>
      </c>
      <c r="AA114">
        <v>2E-3</v>
      </c>
      <c r="AB114">
        <v>0.44873025945570572</v>
      </c>
      <c r="AC114">
        <v>4.992923787088805</v>
      </c>
      <c r="AD114">
        <v>196.27199999999999</v>
      </c>
      <c r="AE114">
        <v>0.03</v>
      </c>
      <c r="AF114">
        <v>2138</v>
      </c>
      <c r="AG114">
        <v>8077</v>
      </c>
      <c r="AH114">
        <v>8490</v>
      </c>
      <c r="AI114">
        <v>8924</v>
      </c>
    </row>
    <row r="115" spans="2:35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12.75</v>
      </c>
      <c r="L115">
        <v>150</v>
      </c>
      <c r="M115">
        <v>0</v>
      </c>
      <c r="N115">
        <v>80</v>
      </c>
      <c r="O115">
        <v>11</v>
      </c>
      <c r="P115">
        <v>4.0800000000000003E-3</v>
      </c>
      <c r="Q115">
        <v>3.3700000000000002E-3</v>
      </c>
      <c r="R115">
        <v>7.0000000000000001E-3</v>
      </c>
      <c r="S115">
        <v>2.6900000000000001E-3</v>
      </c>
      <c r="T115">
        <v>2E-3</v>
      </c>
      <c r="U115">
        <v>2.2599999999999999E-3</v>
      </c>
      <c r="V115">
        <v>2.3700000000000001E-3</v>
      </c>
      <c r="W115">
        <v>5.62E-3</v>
      </c>
      <c r="X115">
        <v>5.62E-3</v>
      </c>
      <c r="Y115">
        <v>2E-3</v>
      </c>
      <c r="Z115">
        <v>2E-3</v>
      </c>
      <c r="AA115">
        <v>2E-3</v>
      </c>
      <c r="AB115">
        <v>0.44873025945570572</v>
      </c>
      <c r="AC115">
        <v>4.992923787088805</v>
      </c>
      <c r="AD115">
        <v>196.27199999999999</v>
      </c>
      <c r="AE115">
        <v>3.5000000000000003E-2</v>
      </c>
      <c r="AF115">
        <v>2025</v>
      </c>
      <c r="AG115">
        <v>6923</v>
      </c>
      <c r="AH115">
        <v>7277</v>
      </c>
      <c r="AI115">
        <v>7649</v>
      </c>
    </row>
    <row r="116" spans="2:35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12.75</v>
      </c>
      <c r="L116">
        <v>150</v>
      </c>
      <c r="M116">
        <v>0</v>
      </c>
      <c r="N116">
        <v>80</v>
      </c>
      <c r="O116">
        <v>11</v>
      </c>
      <c r="P116">
        <v>4.0800000000000003E-3</v>
      </c>
      <c r="Q116">
        <v>3.3700000000000002E-3</v>
      </c>
      <c r="R116">
        <v>7.0000000000000001E-3</v>
      </c>
      <c r="S116">
        <v>2.6900000000000001E-3</v>
      </c>
      <c r="T116">
        <v>2E-3</v>
      </c>
      <c r="U116">
        <v>2.2599999999999999E-3</v>
      </c>
      <c r="V116">
        <v>2.3700000000000001E-3</v>
      </c>
      <c r="W116">
        <v>5.62E-3</v>
      </c>
      <c r="X116">
        <v>5.62E-3</v>
      </c>
      <c r="Y116">
        <v>2E-3</v>
      </c>
      <c r="Z116">
        <v>2E-3</v>
      </c>
      <c r="AA116">
        <v>2E-3</v>
      </c>
      <c r="AB116">
        <v>0.44873025945570572</v>
      </c>
      <c r="AC116">
        <v>4.992923787088805</v>
      </c>
      <c r="AD116">
        <v>196.27199999999999</v>
      </c>
      <c r="AE116">
        <v>0.04</v>
      </c>
      <c r="AF116">
        <v>1921</v>
      </c>
      <c r="AG116">
        <v>6058</v>
      </c>
      <c r="AH116">
        <v>6367</v>
      </c>
      <c r="AI116">
        <v>6693</v>
      </c>
    </row>
    <row r="117" spans="2:35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12.75</v>
      </c>
      <c r="L117">
        <v>150</v>
      </c>
      <c r="M117">
        <v>0</v>
      </c>
      <c r="N117">
        <v>80</v>
      </c>
      <c r="O117">
        <v>11</v>
      </c>
      <c r="P117">
        <v>4.0800000000000003E-3</v>
      </c>
      <c r="Q117">
        <v>3.3700000000000002E-3</v>
      </c>
      <c r="R117">
        <v>7.0000000000000001E-3</v>
      </c>
      <c r="S117">
        <v>2.6900000000000001E-3</v>
      </c>
      <c r="T117">
        <v>2E-3</v>
      </c>
      <c r="U117">
        <v>2.2599999999999999E-3</v>
      </c>
      <c r="V117">
        <v>2.3700000000000001E-3</v>
      </c>
      <c r="W117">
        <v>5.62E-3</v>
      </c>
      <c r="X117">
        <v>5.62E-3</v>
      </c>
      <c r="Y117">
        <v>2E-3</v>
      </c>
      <c r="Z117">
        <v>2E-3</v>
      </c>
      <c r="AA117">
        <v>2E-3</v>
      </c>
      <c r="AB117">
        <v>0.44873025945570572</v>
      </c>
      <c r="AC117">
        <v>4.992923787088805</v>
      </c>
      <c r="AD117">
        <v>196.27199999999999</v>
      </c>
      <c r="AE117">
        <v>4.4999999999999998E-2</v>
      </c>
      <c r="AF117">
        <v>1824</v>
      </c>
      <c r="AG117">
        <v>5384</v>
      </c>
      <c r="AH117">
        <v>5660</v>
      </c>
      <c r="AI117">
        <v>5950</v>
      </c>
    </row>
    <row r="118" spans="2:35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12.75</v>
      </c>
      <c r="L118">
        <v>150</v>
      </c>
      <c r="M118">
        <v>0</v>
      </c>
      <c r="N118">
        <v>80</v>
      </c>
      <c r="O118">
        <v>11</v>
      </c>
      <c r="P118">
        <v>4.0800000000000003E-3</v>
      </c>
      <c r="Q118">
        <v>3.3700000000000002E-3</v>
      </c>
      <c r="R118">
        <v>7.0000000000000001E-3</v>
      </c>
      <c r="S118">
        <v>2.6900000000000001E-3</v>
      </c>
      <c r="T118">
        <v>2E-3</v>
      </c>
      <c r="U118">
        <v>2.2599999999999999E-3</v>
      </c>
      <c r="V118">
        <v>2.3700000000000001E-3</v>
      </c>
      <c r="W118">
        <v>5.62E-3</v>
      </c>
      <c r="X118">
        <v>5.62E-3</v>
      </c>
      <c r="Y118">
        <v>2E-3</v>
      </c>
      <c r="Z118">
        <v>2E-3</v>
      </c>
      <c r="AA118">
        <v>2E-3</v>
      </c>
      <c r="AB118">
        <v>0.44873025945570572</v>
      </c>
      <c r="AC118">
        <v>4.992923787088805</v>
      </c>
      <c r="AD118">
        <v>196.27199999999999</v>
      </c>
      <c r="AE118">
        <v>0.05</v>
      </c>
      <c r="AF118">
        <v>1734</v>
      </c>
      <c r="AG118">
        <v>4846</v>
      </c>
      <c r="AH118">
        <v>5094</v>
      </c>
      <c r="AI118">
        <v>5355</v>
      </c>
    </row>
    <row r="119" spans="2:35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12.75</v>
      </c>
      <c r="L119">
        <v>150</v>
      </c>
      <c r="M119">
        <v>0</v>
      </c>
      <c r="N119">
        <v>80</v>
      </c>
      <c r="O119">
        <v>11</v>
      </c>
      <c r="P119">
        <v>4.0800000000000003E-3</v>
      </c>
      <c r="Q119">
        <v>3.3700000000000002E-3</v>
      </c>
      <c r="R119">
        <v>7.0000000000000001E-3</v>
      </c>
      <c r="S119">
        <v>2.6900000000000001E-3</v>
      </c>
      <c r="T119">
        <v>2E-3</v>
      </c>
      <c r="U119">
        <v>2.2599999999999999E-3</v>
      </c>
      <c r="V119">
        <v>2.3700000000000001E-3</v>
      </c>
      <c r="W119">
        <v>5.62E-3</v>
      </c>
      <c r="X119">
        <v>5.62E-3</v>
      </c>
      <c r="Y119">
        <v>2E-3</v>
      </c>
      <c r="Z119">
        <v>2E-3</v>
      </c>
      <c r="AA119">
        <v>2E-3</v>
      </c>
      <c r="AB119">
        <v>0.44873025945570572</v>
      </c>
      <c r="AC119">
        <v>4.992923787088805</v>
      </c>
      <c r="AD119">
        <v>196.27199999999999</v>
      </c>
      <c r="AE119">
        <v>5.5E-2</v>
      </c>
      <c r="AF119">
        <v>1651</v>
      </c>
      <c r="AG119">
        <v>4405</v>
      </c>
      <c r="AH119">
        <v>4631</v>
      </c>
      <c r="AI119">
        <v>4868</v>
      </c>
    </row>
    <row r="120" spans="2:35">
      <c r="B120">
        <v>36</v>
      </c>
      <c r="C120">
        <v>32</v>
      </c>
      <c r="D120" t="s">
        <v>5</v>
      </c>
      <c r="E120" t="s">
        <v>9</v>
      </c>
      <c r="F120">
        <v>28</v>
      </c>
      <c r="G120">
        <v>28</v>
      </c>
      <c r="H120">
        <v>0.2</v>
      </c>
      <c r="I120">
        <v>5000</v>
      </c>
      <c r="J120">
        <v>60000</v>
      </c>
      <c r="K120">
        <v>12.75</v>
      </c>
      <c r="L120">
        <v>150</v>
      </c>
      <c r="M120">
        <v>0</v>
      </c>
      <c r="N120">
        <v>80</v>
      </c>
      <c r="O120">
        <v>11</v>
      </c>
      <c r="P120">
        <v>4.0800000000000003E-3</v>
      </c>
      <c r="Q120">
        <v>3.3700000000000002E-3</v>
      </c>
      <c r="R120">
        <v>7.0000000000000001E-3</v>
      </c>
      <c r="S120">
        <v>2.6900000000000001E-3</v>
      </c>
      <c r="T120">
        <v>2E-3</v>
      </c>
      <c r="U120">
        <v>2.2599999999999999E-3</v>
      </c>
      <c r="V120">
        <v>2.3700000000000001E-3</v>
      </c>
      <c r="W120">
        <v>5.62E-3</v>
      </c>
      <c r="X120">
        <v>5.62E-3</v>
      </c>
      <c r="Y120">
        <v>2E-3</v>
      </c>
      <c r="Z120">
        <v>2E-3</v>
      </c>
      <c r="AA120">
        <v>2E-3</v>
      </c>
      <c r="AB120">
        <v>0.44873025945570572</v>
      </c>
      <c r="AC120">
        <v>4.992923787088805</v>
      </c>
      <c r="AD120">
        <v>196.27199999999999</v>
      </c>
      <c r="AE120">
        <v>0.06</v>
      </c>
      <c r="AF120">
        <v>1573</v>
      </c>
      <c r="AG120">
        <v>4038</v>
      </c>
      <c r="AH120">
        <v>4245</v>
      </c>
      <c r="AI120">
        <v>4462</v>
      </c>
    </row>
    <row r="121" spans="2:35">
      <c r="B121">
        <v>36</v>
      </c>
      <c r="C121">
        <v>32</v>
      </c>
      <c r="D121" t="s">
        <v>5</v>
      </c>
      <c r="E121" t="s">
        <v>9</v>
      </c>
      <c r="F121">
        <v>28</v>
      </c>
      <c r="G121">
        <v>28</v>
      </c>
      <c r="H121">
        <v>0.2</v>
      </c>
      <c r="I121">
        <v>5000</v>
      </c>
      <c r="J121">
        <v>60000</v>
      </c>
      <c r="K121">
        <v>12.75</v>
      </c>
      <c r="L121">
        <v>150</v>
      </c>
      <c r="M121">
        <v>0</v>
      </c>
      <c r="N121">
        <v>80</v>
      </c>
      <c r="O121">
        <v>11</v>
      </c>
      <c r="P121">
        <v>4.0800000000000003E-3</v>
      </c>
      <c r="Q121">
        <v>3.3700000000000002E-3</v>
      </c>
      <c r="R121">
        <v>7.0000000000000001E-3</v>
      </c>
      <c r="S121">
        <v>2.6900000000000001E-3</v>
      </c>
      <c r="T121">
        <v>2E-3</v>
      </c>
      <c r="U121">
        <v>2.2599999999999999E-3</v>
      </c>
      <c r="V121">
        <v>2.3700000000000001E-3</v>
      </c>
      <c r="W121">
        <v>5.62E-3</v>
      </c>
      <c r="X121">
        <v>5.62E-3</v>
      </c>
      <c r="Y121">
        <v>2E-3</v>
      </c>
      <c r="Z121">
        <v>2E-3</v>
      </c>
      <c r="AA121">
        <v>2E-3</v>
      </c>
      <c r="AB121">
        <v>0.44873025945570572</v>
      </c>
      <c r="AC121">
        <v>4.992923787088805</v>
      </c>
      <c r="AD121">
        <v>196.27199999999999</v>
      </c>
      <c r="AE121">
        <v>6.5000000000000002E-2</v>
      </c>
      <c r="AF121">
        <v>1501</v>
      </c>
      <c r="AG121">
        <v>3728</v>
      </c>
      <c r="AH121">
        <v>3918</v>
      </c>
      <c r="AI121">
        <v>4119</v>
      </c>
    </row>
    <row r="122" spans="2:35">
      <c r="B122">
        <v>36</v>
      </c>
      <c r="C122">
        <v>32</v>
      </c>
      <c r="D122" t="s">
        <v>5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12.75</v>
      </c>
      <c r="L122">
        <v>150</v>
      </c>
      <c r="M122">
        <v>0</v>
      </c>
      <c r="N122">
        <v>80</v>
      </c>
      <c r="O122">
        <v>11</v>
      </c>
      <c r="P122">
        <v>4.0800000000000003E-3</v>
      </c>
      <c r="Q122">
        <v>3.3700000000000002E-3</v>
      </c>
      <c r="R122">
        <v>7.0000000000000001E-3</v>
      </c>
      <c r="S122">
        <v>2.6900000000000001E-3</v>
      </c>
      <c r="T122">
        <v>2E-3</v>
      </c>
      <c r="U122">
        <v>2.2599999999999999E-3</v>
      </c>
      <c r="V122">
        <v>2.3700000000000001E-3</v>
      </c>
      <c r="W122">
        <v>5.62E-3</v>
      </c>
      <c r="X122">
        <v>5.62E-3</v>
      </c>
      <c r="Y122">
        <v>2E-3</v>
      </c>
      <c r="Z122">
        <v>2E-3</v>
      </c>
      <c r="AA122">
        <v>2E-3</v>
      </c>
      <c r="AB122">
        <v>0.44873025945570572</v>
      </c>
      <c r="AC122">
        <v>4.992923787088805</v>
      </c>
      <c r="AD122">
        <v>196.27199999999999</v>
      </c>
      <c r="AE122">
        <v>7.0000000000000007E-2</v>
      </c>
      <c r="AF122">
        <v>1434</v>
      </c>
      <c r="AG122">
        <v>3461</v>
      </c>
      <c r="AH122">
        <v>3639</v>
      </c>
      <c r="AI122">
        <v>3825</v>
      </c>
    </row>
    <row r="123" spans="2:35">
      <c r="B123">
        <v>36</v>
      </c>
      <c r="C123">
        <v>32</v>
      </c>
      <c r="D123" t="s">
        <v>5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13</v>
      </c>
      <c r="L123">
        <v>150</v>
      </c>
      <c r="M123">
        <v>0</v>
      </c>
      <c r="N123">
        <v>80</v>
      </c>
      <c r="O123">
        <v>11</v>
      </c>
      <c r="P123">
        <v>3.9500000000000004E-3</v>
      </c>
      <c r="Q123">
        <v>3.2699999999999999E-3</v>
      </c>
      <c r="R123">
        <v>6.77E-3</v>
      </c>
      <c r="S123">
        <v>2.6099999999999999E-3</v>
      </c>
      <c r="T123">
        <v>1.99E-3</v>
      </c>
      <c r="U123">
        <v>2.1900000000000001E-3</v>
      </c>
      <c r="V123">
        <v>2.3E-3</v>
      </c>
      <c r="W123">
        <v>5.4400000000000004E-3</v>
      </c>
      <c r="X123">
        <v>5.4400000000000004E-3</v>
      </c>
      <c r="Y123">
        <v>1.99E-3</v>
      </c>
      <c r="Z123">
        <v>1.99E-3</v>
      </c>
      <c r="AA123">
        <v>1.99E-3</v>
      </c>
      <c r="AB123">
        <v>0.44889053254437872</v>
      </c>
      <c r="AC123">
        <v>5.0948972252292988</v>
      </c>
      <c r="AD123">
        <v>199.87200000000001</v>
      </c>
      <c r="AE123">
        <v>2.5000000000000001E-2</v>
      </c>
      <c r="AF123">
        <v>2173</v>
      </c>
      <c r="AG123">
        <v>9330</v>
      </c>
      <c r="AH123">
        <v>9817</v>
      </c>
      <c r="AI123">
        <v>10330</v>
      </c>
    </row>
    <row r="124" spans="2:35">
      <c r="B124">
        <v>36</v>
      </c>
      <c r="C124">
        <v>32</v>
      </c>
      <c r="D124" t="s">
        <v>5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13</v>
      </c>
      <c r="L124">
        <v>150</v>
      </c>
      <c r="M124">
        <v>0</v>
      </c>
      <c r="N124">
        <v>80</v>
      </c>
      <c r="O124">
        <v>11</v>
      </c>
      <c r="P124">
        <v>3.9500000000000004E-3</v>
      </c>
      <c r="Q124">
        <v>3.2699999999999999E-3</v>
      </c>
      <c r="R124">
        <v>6.77E-3</v>
      </c>
      <c r="S124">
        <v>2.6099999999999999E-3</v>
      </c>
      <c r="T124">
        <v>1.99E-3</v>
      </c>
      <c r="U124">
        <v>2.1900000000000001E-3</v>
      </c>
      <c r="V124">
        <v>2.3E-3</v>
      </c>
      <c r="W124">
        <v>5.4400000000000004E-3</v>
      </c>
      <c r="X124">
        <v>5.4400000000000004E-3</v>
      </c>
      <c r="Y124">
        <v>1.99E-3</v>
      </c>
      <c r="Z124">
        <v>1.99E-3</v>
      </c>
      <c r="AA124">
        <v>1.99E-3</v>
      </c>
      <c r="AB124">
        <v>0.44889053254437872</v>
      </c>
      <c r="AC124">
        <v>5.0948972252292988</v>
      </c>
      <c r="AD124">
        <v>199.87200000000001</v>
      </c>
      <c r="AE124">
        <v>0.03</v>
      </c>
      <c r="AF124">
        <v>2053</v>
      </c>
      <c r="AG124">
        <v>7775</v>
      </c>
      <c r="AH124">
        <v>8181</v>
      </c>
      <c r="AI124">
        <v>8608</v>
      </c>
    </row>
    <row r="125" spans="2:35">
      <c r="B125">
        <v>36</v>
      </c>
      <c r="C125">
        <v>32</v>
      </c>
      <c r="D125" t="s">
        <v>5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13</v>
      </c>
      <c r="L125">
        <v>150</v>
      </c>
      <c r="M125">
        <v>0</v>
      </c>
      <c r="N125">
        <v>80</v>
      </c>
      <c r="O125">
        <v>11</v>
      </c>
      <c r="P125">
        <v>3.9500000000000004E-3</v>
      </c>
      <c r="Q125">
        <v>3.2699999999999999E-3</v>
      </c>
      <c r="R125">
        <v>6.77E-3</v>
      </c>
      <c r="S125">
        <v>2.6099999999999999E-3</v>
      </c>
      <c r="T125">
        <v>1.99E-3</v>
      </c>
      <c r="U125">
        <v>2.1900000000000001E-3</v>
      </c>
      <c r="V125">
        <v>2.3E-3</v>
      </c>
      <c r="W125">
        <v>5.4400000000000004E-3</v>
      </c>
      <c r="X125">
        <v>5.4400000000000004E-3</v>
      </c>
      <c r="Y125">
        <v>1.99E-3</v>
      </c>
      <c r="Z125">
        <v>1.99E-3</v>
      </c>
      <c r="AA125">
        <v>1.99E-3</v>
      </c>
      <c r="AB125">
        <v>0.44889053254437872</v>
      </c>
      <c r="AC125">
        <v>5.0948972252292988</v>
      </c>
      <c r="AD125">
        <v>199.87200000000001</v>
      </c>
      <c r="AE125">
        <v>3.5000000000000003E-2</v>
      </c>
      <c r="AF125">
        <v>1943</v>
      </c>
      <c r="AG125">
        <v>6664</v>
      </c>
      <c r="AH125">
        <v>7012</v>
      </c>
      <c r="AI125">
        <v>7378</v>
      </c>
    </row>
    <row r="126" spans="2:35">
      <c r="B126">
        <v>36</v>
      </c>
      <c r="C126">
        <v>32</v>
      </c>
      <c r="D126" t="s">
        <v>5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13</v>
      </c>
      <c r="L126">
        <v>150</v>
      </c>
      <c r="M126">
        <v>0</v>
      </c>
      <c r="N126">
        <v>80</v>
      </c>
      <c r="O126">
        <v>11</v>
      </c>
      <c r="P126">
        <v>3.9500000000000004E-3</v>
      </c>
      <c r="Q126">
        <v>3.2699999999999999E-3</v>
      </c>
      <c r="R126">
        <v>6.77E-3</v>
      </c>
      <c r="S126">
        <v>2.6099999999999999E-3</v>
      </c>
      <c r="T126">
        <v>1.99E-3</v>
      </c>
      <c r="U126">
        <v>2.1900000000000001E-3</v>
      </c>
      <c r="V126">
        <v>2.3E-3</v>
      </c>
      <c r="W126">
        <v>5.4400000000000004E-3</v>
      </c>
      <c r="X126">
        <v>5.4400000000000004E-3</v>
      </c>
      <c r="Y126">
        <v>1.99E-3</v>
      </c>
      <c r="Z126">
        <v>1.99E-3</v>
      </c>
      <c r="AA126">
        <v>1.99E-3</v>
      </c>
      <c r="AB126">
        <v>0.44889053254437872</v>
      </c>
      <c r="AC126">
        <v>5.0948972252292988</v>
      </c>
      <c r="AD126">
        <v>199.87200000000001</v>
      </c>
      <c r="AE126">
        <v>0.04</v>
      </c>
      <c r="AF126">
        <v>1841</v>
      </c>
      <c r="AG126">
        <v>5831</v>
      </c>
      <c r="AH126">
        <v>6136</v>
      </c>
      <c r="AI126">
        <v>6456</v>
      </c>
    </row>
    <row r="127" spans="2:35">
      <c r="B127">
        <v>36</v>
      </c>
      <c r="C127">
        <v>32</v>
      </c>
      <c r="D127" t="s">
        <v>5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13</v>
      </c>
      <c r="L127">
        <v>150</v>
      </c>
      <c r="M127">
        <v>0</v>
      </c>
      <c r="N127">
        <v>80</v>
      </c>
      <c r="O127">
        <v>11</v>
      </c>
      <c r="P127">
        <v>3.9500000000000004E-3</v>
      </c>
      <c r="Q127">
        <v>3.2699999999999999E-3</v>
      </c>
      <c r="R127">
        <v>6.77E-3</v>
      </c>
      <c r="S127">
        <v>2.6099999999999999E-3</v>
      </c>
      <c r="T127">
        <v>1.99E-3</v>
      </c>
      <c r="U127">
        <v>2.1900000000000001E-3</v>
      </c>
      <c r="V127">
        <v>2.3E-3</v>
      </c>
      <c r="W127">
        <v>5.4400000000000004E-3</v>
      </c>
      <c r="X127">
        <v>5.4400000000000004E-3</v>
      </c>
      <c r="Y127">
        <v>1.99E-3</v>
      </c>
      <c r="Z127">
        <v>1.99E-3</v>
      </c>
      <c r="AA127">
        <v>1.99E-3</v>
      </c>
      <c r="AB127">
        <v>0.44889053254437872</v>
      </c>
      <c r="AC127">
        <v>5.0948972252292988</v>
      </c>
      <c r="AD127">
        <v>199.87200000000001</v>
      </c>
      <c r="AE127">
        <v>4.4999999999999998E-2</v>
      </c>
      <c r="AF127">
        <v>1747</v>
      </c>
      <c r="AG127">
        <v>5183</v>
      </c>
      <c r="AH127">
        <v>5454</v>
      </c>
      <c r="AI127">
        <v>5739</v>
      </c>
    </row>
    <row r="128" spans="2:35">
      <c r="B128">
        <v>36</v>
      </c>
      <c r="C128">
        <v>32</v>
      </c>
      <c r="D128" t="s">
        <v>5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13</v>
      </c>
      <c r="L128">
        <v>150</v>
      </c>
      <c r="M128">
        <v>0</v>
      </c>
      <c r="N128">
        <v>80</v>
      </c>
      <c r="O128">
        <v>11</v>
      </c>
      <c r="P128">
        <v>3.9500000000000004E-3</v>
      </c>
      <c r="Q128">
        <v>3.2699999999999999E-3</v>
      </c>
      <c r="R128">
        <v>6.77E-3</v>
      </c>
      <c r="S128">
        <v>2.6099999999999999E-3</v>
      </c>
      <c r="T128">
        <v>1.99E-3</v>
      </c>
      <c r="U128">
        <v>2.1900000000000001E-3</v>
      </c>
      <c r="V128">
        <v>2.3E-3</v>
      </c>
      <c r="W128">
        <v>5.4400000000000004E-3</v>
      </c>
      <c r="X128">
        <v>5.4400000000000004E-3</v>
      </c>
      <c r="Y128">
        <v>1.99E-3</v>
      </c>
      <c r="Z128">
        <v>1.99E-3</v>
      </c>
      <c r="AA128">
        <v>1.99E-3</v>
      </c>
      <c r="AB128">
        <v>0.44889053254437872</v>
      </c>
      <c r="AC128">
        <v>5.0948972252292988</v>
      </c>
      <c r="AD128">
        <v>199.87200000000001</v>
      </c>
      <c r="AE128">
        <v>0.05</v>
      </c>
      <c r="AF128">
        <v>1659</v>
      </c>
      <c r="AG128">
        <v>4665</v>
      </c>
      <c r="AH128">
        <v>4908</v>
      </c>
      <c r="AI128">
        <v>5165</v>
      </c>
    </row>
    <row r="129" spans="2:35">
      <c r="B129">
        <v>36</v>
      </c>
      <c r="C129">
        <v>32</v>
      </c>
      <c r="D129" t="s">
        <v>5</v>
      </c>
      <c r="E129" t="s">
        <v>9</v>
      </c>
      <c r="F129">
        <v>28</v>
      </c>
      <c r="G129">
        <v>28</v>
      </c>
      <c r="H129">
        <v>0.2</v>
      </c>
      <c r="I129">
        <v>5000</v>
      </c>
      <c r="J129">
        <v>60000</v>
      </c>
      <c r="K129">
        <v>13</v>
      </c>
      <c r="L129">
        <v>150</v>
      </c>
      <c r="M129">
        <v>0</v>
      </c>
      <c r="N129">
        <v>80</v>
      </c>
      <c r="O129">
        <v>11</v>
      </c>
      <c r="P129">
        <v>3.9500000000000004E-3</v>
      </c>
      <c r="Q129">
        <v>3.2699999999999999E-3</v>
      </c>
      <c r="R129">
        <v>6.77E-3</v>
      </c>
      <c r="S129">
        <v>2.6099999999999999E-3</v>
      </c>
      <c r="T129">
        <v>1.99E-3</v>
      </c>
      <c r="U129">
        <v>2.1900000000000001E-3</v>
      </c>
      <c r="V129">
        <v>2.3E-3</v>
      </c>
      <c r="W129">
        <v>5.4400000000000004E-3</v>
      </c>
      <c r="X129">
        <v>5.4400000000000004E-3</v>
      </c>
      <c r="Y129">
        <v>1.99E-3</v>
      </c>
      <c r="Z129">
        <v>1.99E-3</v>
      </c>
      <c r="AA129">
        <v>1.99E-3</v>
      </c>
      <c r="AB129">
        <v>0.44889053254437872</v>
      </c>
      <c r="AC129">
        <v>5.0948972252292988</v>
      </c>
      <c r="AD129">
        <v>199.87200000000001</v>
      </c>
      <c r="AE129">
        <v>5.5E-2</v>
      </c>
      <c r="AF129">
        <v>1578</v>
      </c>
      <c r="AG129">
        <v>4241</v>
      </c>
      <c r="AH129">
        <v>4462</v>
      </c>
      <c r="AI129">
        <v>4695</v>
      </c>
    </row>
    <row r="130" spans="2:35">
      <c r="B130">
        <v>36</v>
      </c>
      <c r="C130">
        <v>32</v>
      </c>
      <c r="D130" t="s">
        <v>5</v>
      </c>
      <c r="E130" t="s">
        <v>9</v>
      </c>
      <c r="F130">
        <v>28</v>
      </c>
      <c r="G130">
        <v>28</v>
      </c>
      <c r="H130">
        <v>0.2</v>
      </c>
      <c r="I130">
        <v>5000</v>
      </c>
      <c r="J130">
        <v>60000</v>
      </c>
      <c r="K130">
        <v>13</v>
      </c>
      <c r="L130">
        <v>150</v>
      </c>
      <c r="M130">
        <v>0</v>
      </c>
      <c r="N130">
        <v>80</v>
      </c>
      <c r="O130">
        <v>11</v>
      </c>
      <c r="P130">
        <v>3.9500000000000004E-3</v>
      </c>
      <c r="Q130">
        <v>3.2699999999999999E-3</v>
      </c>
      <c r="R130">
        <v>6.77E-3</v>
      </c>
      <c r="S130">
        <v>2.6099999999999999E-3</v>
      </c>
      <c r="T130">
        <v>1.99E-3</v>
      </c>
      <c r="U130">
        <v>2.1900000000000001E-3</v>
      </c>
      <c r="V130">
        <v>2.3E-3</v>
      </c>
      <c r="W130">
        <v>5.4400000000000004E-3</v>
      </c>
      <c r="X130">
        <v>5.4400000000000004E-3</v>
      </c>
      <c r="Y130">
        <v>1.99E-3</v>
      </c>
      <c r="Z130">
        <v>1.99E-3</v>
      </c>
      <c r="AA130">
        <v>1.99E-3</v>
      </c>
      <c r="AB130">
        <v>0.44889053254437872</v>
      </c>
      <c r="AC130">
        <v>5.0948972252292988</v>
      </c>
      <c r="AD130">
        <v>199.87200000000001</v>
      </c>
      <c r="AE130">
        <v>0.06</v>
      </c>
      <c r="AF130">
        <v>1503</v>
      </c>
      <c r="AG130">
        <v>3887</v>
      </c>
      <c r="AH130">
        <v>4090</v>
      </c>
      <c r="AI130">
        <v>4304</v>
      </c>
    </row>
    <row r="131" spans="2:35">
      <c r="B131">
        <v>36</v>
      </c>
      <c r="C131">
        <v>32</v>
      </c>
      <c r="D131" t="s">
        <v>5</v>
      </c>
      <c r="E131" t="s">
        <v>9</v>
      </c>
      <c r="F131">
        <v>28</v>
      </c>
      <c r="G131">
        <v>28</v>
      </c>
      <c r="H131">
        <v>0.2</v>
      </c>
      <c r="I131">
        <v>5000</v>
      </c>
      <c r="J131">
        <v>60000</v>
      </c>
      <c r="K131">
        <v>13</v>
      </c>
      <c r="L131">
        <v>150</v>
      </c>
      <c r="M131">
        <v>0</v>
      </c>
      <c r="N131">
        <v>80</v>
      </c>
      <c r="O131">
        <v>11</v>
      </c>
      <c r="P131">
        <v>3.9500000000000004E-3</v>
      </c>
      <c r="Q131">
        <v>3.2699999999999999E-3</v>
      </c>
      <c r="R131">
        <v>6.77E-3</v>
      </c>
      <c r="S131">
        <v>2.6099999999999999E-3</v>
      </c>
      <c r="T131">
        <v>1.99E-3</v>
      </c>
      <c r="U131">
        <v>2.1900000000000001E-3</v>
      </c>
      <c r="V131">
        <v>2.3E-3</v>
      </c>
      <c r="W131">
        <v>5.4400000000000004E-3</v>
      </c>
      <c r="X131">
        <v>5.4400000000000004E-3</v>
      </c>
      <c r="Y131">
        <v>1.99E-3</v>
      </c>
      <c r="Z131">
        <v>1.99E-3</v>
      </c>
      <c r="AA131">
        <v>1.99E-3</v>
      </c>
      <c r="AB131">
        <v>0.44889053254437872</v>
      </c>
      <c r="AC131">
        <v>5.0948972252292988</v>
      </c>
      <c r="AD131">
        <v>199.87200000000001</v>
      </c>
      <c r="AE131">
        <v>6.5000000000000002E-2</v>
      </c>
      <c r="AF131">
        <v>1433</v>
      </c>
      <c r="AG131">
        <v>3588</v>
      </c>
      <c r="AH131">
        <v>3776</v>
      </c>
      <c r="AI131">
        <v>3973</v>
      </c>
    </row>
    <row r="132" spans="2:35">
      <c r="B132">
        <v>36</v>
      </c>
      <c r="C132">
        <v>32</v>
      </c>
      <c r="D132" t="s">
        <v>5</v>
      </c>
      <c r="E132" t="s">
        <v>9</v>
      </c>
      <c r="F132">
        <v>28</v>
      </c>
      <c r="G132">
        <v>28</v>
      </c>
      <c r="H132">
        <v>0.2</v>
      </c>
      <c r="I132">
        <v>5000</v>
      </c>
      <c r="J132">
        <v>60000</v>
      </c>
      <c r="K132">
        <v>13</v>
      </c>
      <c r="L132">
        <v>150</v>
      </c>
      <c r="M132">
        <v>0</v>
      </c>
      <c r="N132">
        <v>80</v>
      </c>
      <c r="O132">
        <v>11</v>
      </c>
      <c r="P132">
        <v>3.9500000000000004E-3</v>
      </c>
      <c r="Q132">
        <v>3.2699999999999999E-3</v>
      </c>
      <c r="R132">
        <v>6.77E-3</v>
      </c>
      <c r="S132">
        <v>2.6099999999999999E-3</v>
      </c>
      <c r="T132">
        <v>1.99E-3</v>
      </c>
      <c r="U132">
        <v>2.1900000000000001E-3</v>
      </c>
      <c r="V132">
        <v>2.3E-3</v>
      </c>
      <c r="W132">
        <v>5.4400000000000004E-3</v>
      </c>
      <c r="X132">
        <v>5.4400000000000004E-3</v>
      </c>
      <c r="Y132">
        <v>1.99E-3</v>
      </c>
      <c r="Z132">
        <v>1.99E-3</v>
      </c>
      <c r="AA132">
        <v>1.99E-3</v>
      </c>
      <c r="AB132">
        <v>0.44889053254437872</v>
      </c>
      <c r="AC132">
        <v>5.0948972252292988</v>
      </c>
      <c r="AD132">
        <v>199.87200000000001</v>
      </c>
      <c r="AE132">
        <v>7.0000000000000007E-2</v>
      </c>
      <c r="AF132">
        <v>1368</v>
      </c>
      <c r="AG132">
        <v>3332</v>
      </c>
      <c r="AH132">
        <v>3506</v>
      </c>
      <c r="AI132">
        <v>3689</v>
      </c>
    </row>
    <row r="133" spans="2:35">
      <c r="B133">
        <v>36</v>
      </c>
      <c r="C133">
        <v>32</v>
      </c>
      <c r="D133" t="s">
        <v>5</v>
      </c>
      <c r="E133" t="s">
        <v>9</v>
      </c>
      <c r="F133">
        <v>28</v>
      </c>
      <c r="G133">
        <v>28</v>
      </c>
      <c r="H133">
        <v>0.2</v>
      </c>
      <c r="I133">
        <v>5000</v>
      </c>
      <c r="J133">
        <v>60000</v>
      </c>
      <c r="K133">
        <v>13.25</v>
      </c>
      <c r="L133">
        <v>150</v>
      </c>
      <c r="M133">
        <v>0</v>
      </c>
      <c r="N133">
        <v>80</v>
      </c>
      <c r="O133">
        <v>11</v>
      </c>
      <c r="P133">
        <v>3.82E-3</v>
      </c>
      <c r="Q133">
        <v>3.1700000000000001E-3</v>
      </c>
      <c r="R133">
        <v>6.5599999999999999E-3</v>
      </c>
      <c r="S133">
        <v>2.5300000000000001E-3</v>
      </c>
      <c r="T133">
        <v>1.99E-3</v>
      </c>
      <c r="U133">
        <v>2.1199999999999999E-3</v>
      </c>
      <c r="V133">
        <v>2.2300000000000002E-3</v>
      </c>
      <c r="W133">
        <v>5.2700000000000004E-3</v>
      </c>
      <c r="X133">
        <v>5.2700000000000004E-3</v>
      </c>
      <c r="Y133">
        <v>1.99E-3</v>
      </c>
      <c r="Z133">
        <v>1.99E-3</v>
      </c>
      <c r="AA133">
        <v>1.99E-3</v>
      </c>
      <c r="AB133">
        <v>0.44928995866702442</v>
      </c>
      <c r="AC133">
        <v>5.1982959622248401</v>
      </c>
      <c r="AD133">
        <v>203.47200000000001</v>
      </c>
      <c r="AE133">
        <v>2.5000000000000001E-2</v>
      </c>
      <c r="AF133">
        <v>2085</v>
      </c>
      <c r="AG133">
        <v>8968</v>
      </c>
      <c r="AH133">
        <v>9447</v>
      </c>
      <c r="AI133">
        <v>9951</v>
      </c>
    </row>
    <row r="134" spans="2:35">
      <c r="B134">
        <v>36</v>
      </c>
      <c r="C134">
        <v>32</v>
      </c>
      <c r="D134" t="s">
        <v>5</v>
      </c>
      <c r="E134" t="s">
        <v>9</v>
      </c>
      <c r="F134">
        <v>28</v>
      </c>
      <c r="G134">
        <v>28</v>
      </c>
      <c r="H134">
        <v>0.2</v>
      </c>
      <c r="I134">
        <v>5000</v>
      </c>
      <c r="J134">
        <v>60000</v>
      </c>
      <c r="K134">
        <v>13.25</v>
      </c>
      <c r="L134">
        <v>150</v>
      </c>
      <c r="M134">
        <v>0</v>
      </c>
      <c r="N134">
        <v>80</v>
      </c>
      <c r="O134">
        <v>11</v>
      </c>
      <c r="P134">
        <v>3.82E-3</v>
      </c>
      <c r="Q134">
        <v>3.1700000000000001E-3</v>
      </c>
      <c r="R134">
        <v>6.5599999999999999E-3</v>
      </c>
      <c r="S134">
        <v>2.5300000000000001E-3</v>
      </c>
      <c r="T134">
        <v>1.99E-3</v>
      </c>
      <c r="U134">
        <v>2.1199999999999999E-3</v>
      </c>
      <c r="V134">
        <v>2.2300000000000002E-3</v>
      </c>
      <c r="W134">
        <v>5.2700000000000004E-3</v>
      </c>
      <c r="X134">
        <v>5.2700000000000004E-3</v>
      </c>
      <c r="Y134">
        <v>1.99E-3</v>
      </c>
      <c r="Z134">
        <v>1.99E-3</v>
      </c>
      <c r="AA134">
        <v>1.99E-3</v>
      </c>
      <c r="AB134">
        <v>0.44928995866702442</v>
      </c>
      <c r="AC134">
        <v>5.1982959622248401</v>
      </c>
      <c r="AD134">
        <v>203.47200000000001</v>
      </c>
      <c r="AE134">
        <v>0.03</v>
      </c>
      <c r="AF134">
        <v>1968</v>
      </c>
      <c r="AG134">
        <v>7473</v>
      </c>
      <c r="AH134">
        <v>7872</v>
      </c>
      <c r="AI134">
        <v>8292</v>
      </c>
    </row>
    <row r="135" spans="2:35">
      <c r="B135">
        <v>36</v>
      </c>
      <c r="C135">
        <v>32</v>
      </c>
      <c r="D135" t="s">
        <v>5</v>
      </c>
      <c r="E135" t="s">
        <v>9</v>
      </c>
      <c r="F135">
        <v>28</v>
      </c>
      <c r="G135">
        <v>28</v>
      </c>
      <c r="H135">
        <v>0.2</v>
      </c>
      <c r="I135">
        <v>5000</v>
      </c>
      <c r="J135">
        <v>60000</v>
      </c>
      <c r="K135">
        <v>13.25</v>
      </c>
      <c r="L135">
        <v>150</v>
      </c>
      <c r="M135">
        <v>0</v>
      </c>
      <c r="N135">
        <v>80</v>
      </c>
      <c r="O135">
        <v>11</v>
      </c>
      <c r="P135">
        <v>3.82E-3</v>
      </c>
      <c r="Q135">
        <v>3.1700000000000001E-3</v>
      </c>
      <c r="R135">
        <v>6.5599999999999999E-3</v>
      </c>
      <c r="S135">
        <v>2.5300000000000001E-3</v>
      </c>
      <c r="T135">
        <v>1.99E-3</v>
      </c>
      <c r="U135">
        <v>2.1199999999999999E-3</v>
      </c>
      <c r="V135">
        <v>2.2300000000000002E-3</v>
      </c>
      <c r="W135">
        <v>5.2700000000000004E-3</v>
      </c>
      <c r="X135">
        <v>5.2700000000000004E-3</v>
      </c>
      <c r="Y135">
        <v>1.99E-3</v>
      </c>
      <c r="Z135">
        <v>1.99E-3</v>
      </c>
      <c r="AA135">
        <v>1.99E-3</v>
      </c>
      <c r="AB135">
        <v>0.44928995866702442</v>
      </c>
      <c r="AC135">
        <v>5.1982959622248401</v>
      </c>
      <c r="AD135">
        <v>203.47200000000001</v>
      </c>
      <c r="AE135">
        <v>3.5000000000000003E-2</v>
      </c>
      <c r="AF135">
        <v>1861</v>
      </c>
      <c r="AG135">
        <v>6406</v>
      </c>
      <c r="AH135">
        <v>6748</v>
      </c>
      <c r="AI135">
        <v>7108</v>
      </c>
    </row>
    <row r="136" spans="2:35">
      <c r="B136">
        <v>36</v>
      </c>
      <c r="C136">
        <v>32</v>
      </c>
      <c r="D136" t="s">
        <v>5</v>
      </c>
      <c r="E136" t="s">
        <v>9</v>
      </c>
      <c r="F136">
        <v>28</v>
      </c>
      <c r="G136">
        <v>28</v>
      </c>
      <c r="H136">
        <v>0.2</v>
      </c>
      <c r="I136">
        <v>5000</v>
      </c>
      <c r="J136">
        <v>60000</v>
      </c>
      <c r="K136">
        <v>13.25</v>
      </c>
      <c r="L136">
        <v>150</v>
      </c>
      <c r="M136">
        <v>0</v>
      </c>
      <c r="N136">
        <v>80</v>
      </c>
      <c r="O136">
        <v>11</v>
      </c>
      <c r="P136">
        <v>3.82E-3</v>
      </c>
      <c r="Q136">
        <v>3.1700000000000001E-3</v>
      </c>
      <c r="R136">
        <v>6.5599999999999999E-3</v>
      </c>
      <c r="S136">
        <v>2.5300000000000001E-3</v>
      </c>
      <c r="T136">
        <v>1.99E-3</v>
      </c>
      <c r="U136">
        <v>2.1199999999999999E-3</v>
      </c>
      <c r="V136">
        <v>2.2300000000000002E-3</v>
      </c>
      <c r="W136">
        <v>5.2700000000000004E-3</v>
      </c>
      <c r="X136">
        <v>5.2700000000000004E-3</v>
      </c>
      <c r="Y136">
        <v>1.99E-3</v>
      </c>
      <c r="Z136">
        <v>1.99E-3</v>
      </c>
      <c r="AA136">
        <v>1.99E-3</v>
      </c>
      <c r="AB136">
        <v>0.44928995866702442</v>
      </c>
      <c r="AC136">
        <v>5.1982959622248401</v>
      </c>
      <c r="AD136">
        <v>203.47200000000001</v>
      </c>
      <c r="AE136">
        <v>0.04</v>
      </c>
      <c r="AF136">
        <v>1762</v>
      </c>
      <c r="AG136">
        <v>5605</v>
      </c>
      <c r="AH136">
        <v>5904</v>
      </c>
      <c r="AI136">
        <v>6219</v>
      </c>
    </row>
    <row r="137" spans="2:35">
      <c r="B137">
        <v>36</v>
      </c>
      <c r="C137">
        <v>32</v>
      </c>
      <c r="D137" t="s">
        <v>5</v>
      </c>
      <c r="E137" t="s">
        <v>9</v>
      </c>
      <c r="F137">
        <v>28</v>
      </c>
      <c r="G137">
        <v>28</v>
      </c>
      <c r="H137">
        <v>0.2</v>
      </c>
      <c r="I137">
        <v>5000</v>
      </c>
      <c r="J137">
        <v>60000</v>
      </c>
      <c r="K137">
        <v>13.25</v>
      </c>
      <c r="L137">
        <v>150</v>
      </c>
      <c r="M137">
        <v>0</v>
      </c>
      <c r="N137">
        <v>80</v>
      </c>
      <c r="O137">
        <v>11</v>
      </c>
      <c r="P137">
        <v>3.82E-3</v>
      </c>
      <c r="Q137">
        <v>3.1700000000000001E-3</v>
      </c>
      <c r="R137">
        <v>6.5599999999999999E-3</v>
      </c>
      <c r="S137">
        <v>2.5300000000000001E-3</v>
      </c>
      <c r="T137">
        <v>1.99E-3</v>
      </c>
      <c r="U137">
        <v>2.1199999999999999E-3</v>
      </c>
      <c r="V137">
        <v>2.2300000000000002E-3</v>
      </c>
      <c r="W137">
        <v>5.2700000000000004E-3</v>
      </c>
      <c r="X137">
        <v>5.2700000000000004E-3</v>
      </c>
      <c r="Y137">
        <v>1.99E-3</v>
      </c>
      <c r="Z137">
        <v>1.99E-3</v>
      </c>
      <c r="AA137">
        <v>1.99E-3</v>
      </c>
      <c r="AB137">
        <v>0.44928995866702442</v>
      </c>
      <c r="AC137">
        <v>5.1982959622248401</v>
      </c>
      <c r="AD137">
        <v>203.47200000000001</v>
      </c>
      <c r="AE137">
        <v>4.4999999999999998E-2</v>
      </c>
      <c r="AF137">
        <v>1670</v>
      </c>
      <c r="AG137">
        <v>4982</v>
      </c>
      <c r="AH137">
        <v>5248</v>
      </c>
      <c r="AI137">
        <v>5528</v>
      </c>
    </row>
    <row r="138" spans="2:35">
      <c r="B138">
        <v>36</v>
      </c>
      <c r="C138">
        <v>32</v>
      </c>
      <c r="D138" t="s">
        <v>5</v>
      </c>
      <c r="E138" t="s">
        <v>9</v>
      </c>
      <c r="F138">
        <v>28</v>
      </c>
      <c r="G138">
        <v>28</v>
      </c>
      <c r="H138">
        <v>0.2</v>
      </c>
      <c r="I138">
        <v>5000</v>
      </c>
      <c r="J138">
        <v>60000</v>
      </c>
      <c r="K138">
        <v>13.25</v>
      </c>
      <c r="L138">
        <v>150</v>
      </c>
      <c r="M138">
        <v>0</v>
      </c>
      <c r="N138">
        <v>80</v>
      </c>
      <c r="O138">
        <v>11</v>
      </c>
      <c r="P138">
        <v>3.82E-3</v>
      </c>
      <c r="Q138">
        <v>3.1700000000000001E-3</v>
      </c>
      <c r="R138">
        <v>6.5599999999999999E-3</v>
      </c>
      <c r="S138">
        <v>2.5300000000000001E-3</v>
      </c>
      <c r="T138">
        <v>1.99E-3</v>
      </c>
      <c r="U138">
        <v>2.1199999999999999E-3</v>
      </c>
      <c r="V138">
        <v>2.2300000000000002E-3</v>
      </c>
      <c r="W138">
        <v>5.2700000000000004E-3</v>
      </c>
      <c r="X138">
        <v>5.2700000000000004E-3</v>
      </c>
      <c r="Y138">
        <v>1.99E-3</v>
      </c>
      <c r="Z138">
        <v>1.99E-3</v>
      </c>
      <c r="AA138">
        <v>1.99E-3</v>
      </c>
      <c r="AB138">
        <v>0.44928995866702442</v>
      </c>
      <c r="AC138">
        <v>5.1982959622248401</v>
      </c>
      <c r="AD138">
        <v>203.47200000000001</v>
      </c>
      <c r="AE138">
        <v>0.05</v>
      </c>
      <c r="AF138">
        <v>1585</v>
      </c>
      <c r="AG138">
        <v>4484</v>
      </c>
      <c r="AH138">
        <v>4723</v>
      </c>
      <c r="AI138">
        <v>4975</v>
      </c>
    </row>
    <row r="139" spans="2:35">
      <c r="B139">
        <v>36</v>
      </c>
      <c r="C139">
        <v>32</v>
      </c>
      <c r="D139" t="s">
        <v>5</v>
      </c>
      <c r="E139" t="s">
        <v>9</v>
      </c>
      <c r="F139">
        <v>28</v>
      </c>
      <c r="G139">
        <v>28</v>
      </c>
      <c r="H139">
        <v>0.2</v>
      </c>
      <c r="I139">
        <v>5000</v>
      </c>
      <c r="J139">
        <v>60000</v>
      </c>
      <c r="K139">
        <v>13.25</v>
      </c>
      <c r="L139">
        <v>150</v>
      </c>
      <c r="M139">
        <v>0</v>
      </c>
      <c r="N139">
        <v>80</v>
      </c>
      <c r="O139">
        <v>11</v>
      </c>
      <c r="P139">
        <v>3.82E-3</v>
      </c>
      <c r="Q139">
        <v>3.1700000000000001E-3</v>
      </c>
      <c r="R139">
        <v>6.5599999999999999E-3</v>
      </c>
      <c r="S139">
        <v>2.5300000000000001E-3</v>
      </c>
      <c r="T139">
        <v>1.99E-3</v>
      </c>
      <c r="U139">
        <v>2.1199999999999999E-3</v>
      </c>
      <c r="V139">
        <v>2.2300000000000002E-3</v>
      </c>
      <c r="W139">
        <v>5.2700000000000004E-3</v>
      </c>
      <c r="X139">
        <v>5.2700000000000004E-3</v>
      </c>
      <c r="Y139">
        <v>1.99E-3</v>
      </c>
      <c r="Z139">
        <v>1.99E-3</v>
      </c>
      <c r="AA139">
        <v>1.99E-3</v>
      </c>
      <c r="AB139">
        <v>0.44928995866702442</v>
      </c>
      <c r="AC139">
        <v>5.1982959622248401</v>
      </c>
      <c r="AD139">
        <v>203.47200000000001</v>
      </c>
      <c r="AE139">
        <v>5.5E-2</v>
      </c>
      <c r="AF139">
        <v>1506</v>
      </c>
      <c r="AG139">
        <v>4076</v>
      </c>
      <c r="AH139">
        <v>4294</v>
      </c>
      <c r="AI139">
        <v>4523</v>
      </c>
    </row>
    <row r="140" spans="2:35">
      <c r="B140">
        <v>36</v>
      </c>
      <c r="C140">
        <v>32</v>
      </c>
      <c r="D140" t="s">
        <v>5</v>
      </c>
      <c r="E140" t="s">
        <v>9</v>
      </c>
      <c r="F140">
        <v>28</v>
      </c>
      <c r="G140">
        <v>28</v>
      </c>
      <c r="H140">
        <v>0.2</v>
      </c>
      <c r="I140">
        <v>5000</v>
      </c>
      <c r="J140">
        <v>60000</v>
      </c>
      <c r="K140">
        <v>13.25</v>
      </c>
      <c r="L140">
        <v>150</v>
      </c>
      <c r="M140">
        <v>0</v>
      </c>
      <c r="N140">
        <v>80</v>
      </c>
      <c r="O140">
        <v>11</v>
      </c>
      <c r="P140">
        <v>3.82E-3</v>
      </c>
      <c r="Q140">
        <v>3.1700000000000001E-3</v>
      </c>
      <c r="R140">
        <v>6.5599999999999999E-3</v>
      </c>
      <c r="S140">
        <v>2.5300000000000001E-3</v>
      </c>
      <c r="T140">
        <v>1.99E-3</v>
      </c>
      <c r="U140">
        <v>2.1199999999999999E-3</v>
      </c>
      <c r="V140">
        <v>2.2300000000000002E-3</v>
      </c>
      <c r="W140">
        <v>5.2700000000000004E-3</v>
      </c>
      <c r="X140">
        <v>5.2700000000000004E-3</v>
      </c>
      <c r="Y140">
        <v>1.99E-3</v>
      </c>
      <c r="Z140">
        <v>1.99E-3</v>
      </c>
      <c r="AA140">
        <v>1.99E-3</v>
      </c>
      <c r="AB140">
        <v>0.44928995866702442</v>
      </c>
      <c r="AC140">
        <v>5.1982959622248401</v>
      </c>
      <c r="AD140">
        <v>203.47200000000001</v>
      </c>
      <c r="AE140">
        <v>0.06</v>
      </c>
      <c r="AF140">
        <v>1434</v>
      </c>
      <c r="AG140">
        <v>3737</v>
      </c>
      <c r="AH140">
        <v>3936</v>
      </c>
      <c r="AI140">
        <v>4146</v>
      </c>
    </row>
    <row r="141" spans="2:35">
      <c r="B141">
        <v>36</v>
      </c>
      <c r="C141">
        <v>32</v>
      </c>
      <c r="D141" t="s">
        <v>5</v>
      </c>
      <c r="E141" t="s">
        <v>9</v>
      </c>
      <c r="F141">
        <v>28</v>
      </c>
      <c r="G141">
        <v>28</v>
      </c>
      <c r="H141">
        <v>0.2</v>
      </c>
      <c r="I141">
        <v>5000</v>
      </c>
      <c r="J141">
        <v>60000</v>
      </c>
      <c r="K141">
        <v>13.25</v>
      </c>
      <c r="L141">
        <v>150</v>
      </c>
      <c r="M141">
        <v>0</v>
      </c>
      <c r="N141">
        <v>80</v>
      </c>
      <c r="O141">
        <v>11</v>
      </c>
      <c r="P141">
        <v>3.82E-3</v>
      </c>
      <c r="Q141">
        <v>3.1700000000000001E-3</v>
      </c>
      <c r="R141">
        <v>6.5599999999999999E-3</v>
      </c>
      <c r="S141">
        <v>2.5300000000000001E-3</v>
      </c>
      <c r="T141">
        <v>1.99E-3</v>
      </c>
      <c r="U141">
        <v>2.1199999999999999E-3</v>
      </c>
      <c r="V141">
        <v>2.2300000000000002E-3</v>
      </c>
      <c r="W141">
        <v>5.2700000000000004E-3</v>
      </c>
      <c r="X141">
        <v>5.2700000000000004E-3</v>
      </c>
      <c r="Y141">
        <v>1.99E-3</v>
      </c>
      <c r="Z141">
        <v>1.99E-3</v>
      </c>
      <c r="AA141">
        <v>1.99E-3</v>
      </c>
      <c r="AB141">
        <v>0.44928995866702442</v>
      </c>
      <c r="AC141">
        <v>5.1982959622248401</v>
      </c>
      <c r="AD141">
        <v>203.47200000000001</v>
      </c>
      <c r="AE141">
        <v>6.5000000000000002E-2</v>
      </c>
      <c r="AF141">
        <v>1366</v>
      </c>
      <c r="AG141">
        <v>3449</v>
      </c>
      <c r="AH141">
        <v>3633</v>
      </c>
      <c r="AI141">
        <v>3827</v>
      </c>
    </row>
    <row r="142" spans="2:35">
      <c r="B142">
        <v>36</v>
      </c>
      <c r="C142">
        <v>32</v>
      </c>
      <c r="D142" t="s">
        <v>5</v>
      </c>
      <c r="E142" t="s">
        <v>9</v>
      </c>
      <c r="F142">
        <v>28</v>
      </c>
      <c r="G142">
        <v>28</v>
      </c>
      <c r="H142">
        <v>0.2</v>
      </c>
      <c r="I142">
        <v>5000</v>
      </c>
      <c r="J142">
        <v>60000</v>
      </c>
      <c r="K142">
        <v>13.25</v>
      </c>
      <c r="L142">
        <v>150</v>
      </c>
      <c r="M142">
        <v>0</v>
      </c>
      <c r="N142">
        <v>80</v>
      </c>
      <c r="O142">
        <v>11</v>
      </c>
      <c r="P142">
        <v>3.82E-3</v>
      </c>
      <c r="Q142">
        <v>3.1700000000000001E-3</v>
      </c>
      <c r="R142">
        <v>6.5599999999999999E-3</v>
      </c>
      <c r="S142">
        <v>2.5300000000000001E-3</v>
      </c>
      <c r="T142">
        <v>1.99E-3</v>
      </c>
      <c r="U142">
        <v>2.1199999999999999E-3</v>
      </c>
      <c r="V142">
        <v>2.2300000000000002E-3</v>
      </c>
      <c r="W142">
        <v>5.2700000000000004E-3</v>
      </c>
      <c r="X142">
        <v>5.2700000000000004E-3</v>
      </c>
      <c r="Y142">
        <v>1.99E-3</v>
      </c>
      <c r="Z142">
        <v>1.99E-3</v>
      </c>
      <c r="AA142">
        <v>1.99E-3</v>
      </c>
      <c r="AB142">
        <v>0.44928995866702442</v>
      </c>
      <c r="AC142">
        <v>5.1982959622248401</v>
      </c>
      <c r="AD142">
        <v>203.47200000000001</v>
      </c>
      <c r="AE142">
        <v>7.0000000000000007E-2</v>
      </c>
      <c r="AF142">
        <v>1303</v>
      </c>
      <c r="AG142">
        <v>3203</v>
      </c>
      <c r="AH142">
        <v>3374</v>
      </c>
      <c r="AI142">
        <v>3554</v>
      </c>
    </row>
    <row r="143" spans="2:35">
      <c r="B143">
        <v>36</v>
      </c>
      <c r="C143">
        <v>32</v>
      </c>
      <c r="D143" t="s">
        <v>5</v>
      </c>
      <c r="E143" t="s">
        <v>9</v>
      </c>
      <c r="F143">
        <v>28</v>
      </c>
      <c r="G143">
        <v>28</v>
      </c>
      <c r="H143">
        <v>0.2</v>
      </c>
      <c r="I143">
        <v>5000</v>
      </c>
      <c r="J143">
        <v>60000</v>
      </c>
      <c r="K143">
        <v>13.5</v>
      </c>
      <c r="L143">
        <v>150</v>
      </c>
      <c r="M143">
        <v>0</v>
      </c>
      <c r="N143">
        <v>80</v>
      </c>
      <c r="O143">
        <v>11</v>
      </c>
      <c r="P143">
        <v>3.7000000000000002E-3</v>
      </c>
      <c r="Q143">
        <v>3.0699999999999998E-3</v>
      </c>
      <c r="R143">
        <v>6.3499999999999997E-3</v>
      </c>
      <c r="S143">
        <v>2.4499999999999999E-3</v>
      </c>
      <c r="T143">
        <v>1.99E-3</v>
      </c>
      <c r="U143">
        <v>2.0600000000000002E-3</v>
      </c>
      <c r="V143">
        <v>2.16E-3</v>
      </c>
      <c r="W143">
        <v>5.11E-3</v>
      </c>
      <c r="X143">
        <v>5.11E-3</v>
      </c>
      <c r="Y143">
        <v>1.98E-3</v>
      </c>
      <c r="Z143">
        <v>1.98E-3</v>
      </c>
      <c r="AA143">
        <v>1.98E-3</v>
      </c>
      <c r="AB143">
        <v>0.45003929936553189</v>
      </c>
      <c r="AC143">
        <v>5.3038512943118397</v>
      </c>
      <c r="AD143">
        <v>207.072</v>
      </c>
      <c r="AE143">
        <v>2.5000000000000001E-2</v>
      </c>
      <c r="AF143">
        <v>2007</v>
      </c>
      <c r="AG143">
        <v>8642</v>
      </c>
      <c r="AH143">
        <v>9112</v>
      </c>
      <c r="AI143">
        <v>9608</v>
      </c>
    </row>
    <row r="144" spans="2:35">
      <c r="B144">
        <v>36</v>
      </c>
      <c r="C144">
        <v>32</v>
      </c>
      <c r="D144" t="s">
        <v>5</v>
      </c>
      <c r="E144" t="s">
        <v>9</v>
      </c>
      <c r="F144">
        <v>28</v>
      </c>
      <c r="G144">
        <v>28</v>
      </c>
      <c r="H144">
        <v>0.2</v>
      </c>
      <c r="I144">
        <v>5000</v>
      </c>
      <c r="J144">
        <v>60000</v>
      </c>
      <c r="K144">
        <v>13.5</v>
      </c>
      <c r="L144">
        <v>150</v>
      </c>
      <c r="M144">
        <v>0</v>
      </c>
      <c r="N144">
        <v>80</v>
      </c>
      <c r="O144">
        <v>11</v>
      </c>
      <c r="P144">
        <v>3.7000000000000002E-3</v>
      </c>
      <c r="Q144">
        <v>3.0699999999999998E-3</v>
      </c>
      <c r="R144">
        <v>6.3499999999999997E-3</v>
      </c>
      <c r="S144">
        <v>2.4499999999999999E-3</v>
      </c>
      <c r="T144">
        <v>1.99E-3</v>
      </c>
      <c r="U144">
        <v>2.0600000000000002E-3</v>
      </c>
      <c r="V144">
        <v>2.16E-3</v>
      </c>
      <c r="W144">
        <v>5.11E-3</v>
      </c>
      <c r="X144">
        <v>5.11E-3</v>
      </c>
      <c r="Y144">
        <v>1.98E-3</v>
      </c>
      <c r="Z144">
        <v>1.98E-3</v>
      </c>
      <c r="AA144">
        <v>1.98E-3</v>
      </c>
      <c r="AB144">
        <v>0.45003929936553189</v>
      </c>
      <c r="AC144">
        <v>5.3038512943118397</v>
      </c>
      <c r="AD144">
        <v>207.072</v>
      </c>
      <c r="AE144">
        <v>0.03</v>
      </c>
      <c r="AF144">
        <v>1893</v>
      </c>
      <c r="AG144">
        <v>7201</v>
      </c>
      <c r="AH144">
        <v>7593</v>
      </c>
      <c r="AI144">
        <v>8007</v>
      </c>
    </row>
    <row r="145" spans="2:35">
      <c r="B145">
        <v>36</v>
      </c>
      <c r="C145">
        <v>32</v>
      </c>
      <c r="D145" t="s">
        <v>5</v>
      </c>
      <c r="E145" t="s">
        <v>9</v>
      </c>
      <c r="F145">
        <v>28</v>
      </c>
      <c r="G145">
        <v>28</v>
      </c>
      <c r="H145">
        <v>0.2</v>
      </c>
      <c r="I145">
        <v>5000</v>
      </c>
      <c r="J145">
        <v>60000</v>
      </c>
      <c r="K145">
        <v>13.5</v>
      </c>
      <c r="L145">
        <v>150</v>
      </c>
      <c r="M145">
        <v>0</v>
      </c>
      <c r="N145">
        <v>80</v>
      </c>
      <c r="O145">
        <v>11</v>
      </c>
      <c r="P145">
        <v>3.7000000000000002E-3</v>
      </c>
      <c r="Q145">
        <v>3.0699999999999998E-3</v>
      </c>
      <c r="R145">
        <v>6.3499999999999997E-3</v>
      </c>
      <c r="S145">
        <v>2.4499999999999999E-3</v>
      </c>
      <c r="T145">
        <v>1.99E-3</v>
      </c>
      <c r="U145">
        <v>2.0600000000000002E-3</v>
      </c>
      <c r="V145">
        <v>2.16E-3</v>
      </c>
      <c r="W145">
        <v>5.11E-3</v>
      </c>
      <c r="X145">
        <v>5.11E-3</v>
      </c>
      <c r="Y145">
        <v>1.98E-3</v>
      </c>
      <c r="Z145">
        <v>1.98E-3</v>
      </c>
      <c r="AA145">
        <v>1.98E-3</v>
      </c>
      <c r="AB145">
        <v>0.45003929936553189</v>
      </c>
      <c r="AC145">
        <v>5.3038512943118397</v>
      </c>
      <c r="AD145">
        <v>207.072</v>
      </c>
      <c r="AE145">
        <v>3.5000000000000003E-2</v>
      </c>
      <c r="AF145">
        <v>1788</v>
      </c>
      <c r="AG145">
        <v>6173</v>
      </c>
      <c r="AH145">
        <v>6509</v>
      </c>
      <c r="AI145">
        <v>6863</v>
      </c>
    </row>
    <row r="146" spans="2:35">
      <c r="B146">
        <v>36</v>
      </c>
      <c r="C146">
        <v>32</v>
      </c>
      <c r="D146" t="s">
        <v>5</v>
      </c>
      <c r="E146" t="s">
        <v>9</v>
      </c>
      <c r="F146">
        <v>28</v>
      </c>
      <c r="G146">
        <v>28</v>
      </c>
      <c r="H146">
        <v>0.2</v>
      </c>
      <c r="I146">
        <v>5000</v>
      </c>
      <c r="J146">
        <v>60000</v>
      </c>
      <c r="K146">
        <v>13.5</v>
      </c>
      <c r="L146">
        <v>150</v>
      </c>
      <c r="M146">
        <v>0</v>
      </c>
      <c r="N146">
        <v>80</v>
      </c>
      <c r="O146">
        <v>11</v>
      </c>
      <c r="P146">
        <v>3.7000000000000002E-3</v>
      </c>
      <c r="Q146">
        <v>3.0699999999999998E-3</v>
      </c>
      <c r="R146">
        <v>6.3499999999999997E-3</v>
      </c>
      <c r="S146">
        <v>2.4499999999999999E-3</v>
      </c>
      <c r="T146">
        <v>1.99E-3</v>
      </c>
      <c r="U146">
        <v>2.0600000000000002E-3</v>
      </c>
      <c r="V146">
        <v>2.16E-3</v>
      </c>
      <c r="W146">
        <v>5.11E-3</v>
      </c>
      <c r="X146">
        <v>5.11E-3</v>
      </c>
      <c r="Y146">
        <v>1.98E-3</v>
      </c>
      <c r="Z146">
        <v>1.98E-3</v>
      </c>
      <c r="AA146">
        <v>1.98E-3</v>
      </c>
      <c r="AB146">
        <v>0.45003929936553189</v>
      </c>
      <c r="AC146">
        <v>5.3038512943118397</v>
      </c>
      <c r="AD146">
        <v>207.072</v>
      </c>
      <c r="AE146">
        <v>0.04</v>
      </c>
      <c r="AF146">
        <v>1691</v>
      </c>
      <c r="AG146">
        <v>5401</v>
      </c>
      <c r="AH146">
        <v>5695</v>
      </c>
      <c r="AI146">
        <v>6005</v>
      </c>
    </row>
    <row r="147" spans="2:35">
      <c r="B147">
        <v>36</v>
      </c>
      <c r="C147">
        <v>32</v>
      </c>
      <c r="D147" t="s">
        <v>5</v>
      </c>
      <c r="E147" t="s">
        <v>9</v>
      </c>
      <c r="F147">
        <v>28</v>
      </c>
      <c r="G147">
        <v>28</v>
      </c>
      <c r="H147">
        <v>0.2</v>
      </c>
      <c r="I147">
        <v>5000</v>
      </c>
      <c r="J147">
        <v>60000</v>
      </c>
      <c r="K147">
        <v>13.5</v>
      </c>
      <c r="L147">
        <v>150</v>
      </c>
      <c r="M147">
        <v>0</v>
      </c>
      <c r="N147">
        <v>80</v>
      </c>
      <c r="O147">
        <v>11</v>
      </c>
      <c r="P147">
        <v>3.7000000000000002E-3</v>
      </c>
      <c r="Q147">
        <v>3.0699999999999998E-3</v>
      </c>
      <c r="R147">
        <v>6.3499999999999997E-3</v>
      </c>
      <c r="S147">
        <v>2.4499999999999999E-3</v>
      </c>
      <c r="T147">
        <v>1.99E-3</v>
      </c>
      <c r="U147">
        <v>2.0600000000000002E-3</v>
      </c>
      <c r="V147">
        <v>2.16E-3</v>
      </c>
      <c r="W147">
        <v>5.11E-3</v>
      </c>
      <c r="X147">
        <v>5.11E-3</v>
      </c>
      <c r="Y147">
        <v>1.98E-3</v>
      </c>
      <c r="Z147">
        <v>1.98E-3</v>
      </c>
      <c r="AA147">
        <v>1.98E-3</v>
      </c>
      <c r="AB147">
        <v>0.45003929936553189</v>
      </c>
      <c r="AC147">
        <v>5.3038512943118397</v>
      </c>
      <c r="AD147">
        <v>207.072</v>
      </c>
      <c r="AE147">
        <v>4.4999999999999998E-2</v>
      </c>
      <c r="AF147">
        <v>1601</v>
      </c>
      <c r="AG147">
        <v>4801</v>
      </c>
      <c r="AH147">
        <v>5062</v>
      </c>
      <c r="AI147">
        <v>5338</v>
      </c>
    </row>
    <row r="148" spans="2:35">
      <c r="B148">
        <v>36</v>
      </c>
      <c r="C148">
        <v>32</v>
      </c>
      <c r="D148" t="s">
        <v>5</v>
      </c>
      <c r="E148" t="s">
        <v>9</v>
      </c>
      <c r="F148">
        <v>28</v>
      </c>
      <c r="G148">
        <v>28</v>
      </c>
      <c r="H148">
        <v>0.2</v>
      </c>
      <c r="I148">
        <v>5000</v>
      </c>
      <c r="J148">
        <v>60000</v>
      </c>
      <c r="K148">
        <v>13.5</v>
      </c>
      <c r="L148">
        <v>150</v>
      </c>
      <c r="M148">
        <v>0</v>
      </c>
      <c r="N148">
        <v>80</v>
      </c>
      <c r="O148">
        <v>11</v>
      </c>
      <c r="P148">
        <v>3.7000000000000002E-3</v>
      </c>
      <c r="Q148">
        <v>3.0699999999999998E-3</v>
      </c>
      <c r="R148">
        <v>6.3499999999999997E-3</v>
      </c>
      <c r="S148">
        <v>2.4499999999999999E-3</v>
      </c>
      <c r="T148">
        <v>1.99E-3</v>
      </c>
      <c r="U148">
        <v>2.0600000000000002E-3</v>
      </c>
      <c r="V148">
        <v>2.16E-3</v>
      </c>
      <c r="W148">
        <v>5.11E-3</v>
      </c>
      <c r="X148">
        <v>5.11E-3</v>
      </c>
      <c r="Y148">
        <v>1.98E-3</v>
      </c>
      <c r="Z148">
        <v>1.98E-3</v>
      </c>
      <c r="AA148">
        <v>1.98E-3</v>
      </c>
      <c r="AB148">
        <v>0.45003929936553189</v>
      </c>
      <c r="AC148">
        <v>5.3038512943118397</v>
      </c>
      <c r="AD148">
        <v>207.072</v>
      </c>
      <c r="AE148">
        <v>0.05</v>
      </c>
      <c r="AF148">
        <v>1519</v>
      </c>
      <c r="AG148">
        <v>4321</v>
      </c>
      <c r="AH148">
        <v>4556</v>
      </c>
      <c r="AI148">
        <v>4804</v>
      </c>
    </row>
    <row r="149" spans="2:35">
      <c r="B149">
        <v>36</v>
      </c>
      <c r="C149">
        <v>32</v>
      </c>
      <c r="D149" t="s">
        <v>5</v>
      </c>
      <c r="E149" t="s">
        <v>9</v>
      </c>
      <c r="F149">
        <v>28</v>
      </c>
      <c r="G149">
        <v>28</v>
      </c>
      <c r="H149">
        <v>0.2</v>
      </c>
      <c r="I149">
        <v>5000</v>
      </c>
      <c r="J149">
        <v>60000</v>
      </c>
      <c r="K149">
        <v>13.5</v>
      </c>
      <c r="L149">
        <v>150</v>
      </c>
      <c r="M149">
        <v>0</v>
      </c>
      <c r="N149">
        <v>80</v>
      </c>
      <c r="O149">
        <v>11</v>
      </c>
      <c r="P149">
        <v>3.7000000000000002E-3</v>
      </c>
      <c r="Q149">
        <v>3.0699999999999998E-3</v>
      </c>
      <c r="R149">
        <v>6.3499999999999997E-3</v>
      </c>
      <c r="S149">
        <v>2.4499999999999999E-3</v>
      </c>
      <c r="T149">
        <v>1.99E-3</v>
      </c>
      <c r="U149">
        <v>2.0600000000000002E-3</v>
      </c>
      <c r="V149">
        <v>2.16E-3</v>
      </c>
      <c r="W149">
        <v>5.11E-3</v>
      </c>
      <c r="X149">
        <v>5.11E-3</v>
      </c>
      <c r="Y149">
        <v>1.98E-3</v>
      </c>
      <c r="Z149">
        <v>1.98E-3</v>
      </c>
      <c r="AA149">
        <v>1.98E-3</v>
      </c>
      <c r="AB149">
        <v>0.45003929936553189</v>
      </c>
      <c r="AC149">
        <v>5.3038512943118397</v>
      </c>
      <c r="AD149">
        <v>207.072</v>
      </c>
      <c r="AE149">
        <v>5.5E-2</v>
      </c>
      <c r="AF149">
        <v>1442</v>
      </c>
      <c r="AG149">
        <v>3928</v>
      </c>
      <c r="AH149">
        <v>4142</v>
      </c>
      <c r="AI149">
        <v>4367</v>
      </c>
    </row>
    <row r="150" spans="2:35">
      <c r="B150">
        <v>36</v>
      </c>
      <c r="C150">
        <v>32</v>
      </c>
      <c r="D150" t="s">
        <v>5</v>
      </c>
      <c r="E150" t="s">
        <v>9</v>
      </c>
      <c r="F150">
        <v>28</v>
      </c>
      <c r="G150">
        <v>28</v>
      </c>
      <c r="H150">
        <v>0.2</v>
      </c>
      <c r="I150">
        <v>5000</v>
      </c>
      <c r="J150">
        <v>60000</v>
      </c>
      <c r="K150">
        <v>13.5</v>
      </c>
      <c r="L150">
        <v>150</v>
      </c>
      <c r="M150">
        <v>0</v>
      </c>
      <c r="N150">
        <v>80</v>
      </c>
      <c r="O150">
        <v>11</v>
      </c>
      <c r="P150">
        <v>3.7000000000000002E-3</v>
      </c>
      <c r="Q150">
        <v>3.0699999999999998E-3</v>
      </c>
      <c r="R150">
        <v>6.3499999999999997E-3</v>
      </c>
      <c r="S150">
        <v>2.4499999999999999E-3</v>
      </c>
      <c r="T150">
        <v>1.99E-3</v>
      </c>
      <c r="U150">
        <v>2.0600000000000002E-3</v>
      </c>
      <c r="V150">
        <v>2.16E-3</v>
      </c>
      <c r="W150">
        <v>5.11E-3</v>
      </c>
      <c r="X150">
        <v>5.11E-3</v>
      </c>
      <c r="Y150">
        <v>1.98E-3</v>
      </c>
      <c r="Z150">
        <v>1.98E-3</v>
      </c>
      <c r="AA150">
        <v>1.98E-3</v>
      </c>
      <c r="AB150">
        <v>0.45003929936553189</v>
      </c>
      <c r="AC150">
        <v>5.3038512943118397</v>
      </c>
      <c r="AD150">
        <v>207.072</v>
      </c>
      <c r="AE150">
        <v>0.06</v>
      </c>
      <c r="AF150">
        <v>1372</v>
      </c>
      <c r="AG150">
        <v>3601</v>
      </c>
      <c r="AH150">
        <v>3797</v>
      </c>
      <c r="AI150">
        <v>4003</v>
      </c>
    </row>
    <row r="151" spans="2:35">
      <c r="B151">
        <v>36</v>
      </c>
      <c r="C151">
        <v>32</v>
      </c>
      <c r="D151" t="s">
        <v>5</v>
      </c>
      <c r="E151" t="s">
        <v>9</v>
      </c>
      <c r="F151">
        <v>28</v>
      </c>
      <c r="G151">
        <v>28</v>
      </c>
      <c r="H151">
        <v>0.2</v>
      </c>
      <c r="I151">
        <v>5000</v>
      </c>
      <c r="J151">
        <v>60000</v>
      </c>
      <c r="K151">
        <v>13.5</v>
      </c>
      <c r="L151">
        <v>150</v>
      </c>
      <c r="M151">
        <v>0</v>
      </c>
      <c r="N151">
        <v>80</v>
      </c>
      <c r="O151">
        <v>11</v>
      </c>
      <c r="P151">
        <v>3.7000000000000002E-3</v>
      </c>
      <c r="Q151">
        <v>3.0699999999999998E-3</v>
      </c>
      <c r="R151">
        <v>6.3499999999999997E-3</v>
      </c>
      <c r="S151">
        <v>2.4499999999999999E-3</v>
      </c>
      <c r="T151">
        <v>1.99E-3</v>
      </c>
      <c r="U151">
        <v>2.0600000000000002E-3</v>
      </c>
      <c r="V151">
        <v>2.16E-3</v>
      </c>
      <c r="W151">
        <v>5.11E-3</v>
      </c>
      <c r="X151">
        <v>5.11E-3</v>
      </c>
      <c r="Y151">
        <v>1.98E-3</v>
      </c>
      <c r="Z151">
        <v>1.98E-3</v>
      </c>
      <c r="AA151">
        <v>1.98E-3</v>
      </c>
      <c r="AB151">
        <v>0.45003929936553189</v>
      </c>
      <c r="AC151">
        <v>5.3038512943118397</v>
      </c>
      <c r="AD151">
        <v>207.072</v>
      </c>
      <c r="AE151">
        <v>6.5000000000000002E-2</v>
      </c>
      <c r="AF151">
        <v>1306</v>
      </c>
      <c r="AG151">
        <v>3324</v>
      </c>
      <c r="AH151">
        <v>3505</v>
      </c>
      <c r="AI151">
        <v>3695</v>
      </c>
    </row>
    <row r="152" spans="2:35">
      <c r="B152">
        <v>36</v>
      </c>
      <c r="C152">
        <v>32</v>
      </c>
      <c r="D152" t="s">
        <v>5</v>
      </c>
      <c r="E152" t="s">
        <v>9</v>
      </c>
      <c r="F152">
        <v>28</v>
      </c>
      <c r="G152">
        <v>28</v>
      </c>
      <c r="H152">
        <v>0.2</v>
      </c>
      <c r="I152">
        <v>5000</v>
      </c>
      <c r="J152">
        <v>60000</v>
      </c>
      <c r="K152">
        <v>13.5</v>
      </c>
      <c r="L152">
        <v>150</v>
      </c>
      <c r="M152">
        <v>0</v>
      </c>
      <c r="N152">
        <v>80</v>
      </c>
      <c r="O152">
        <v>11</v>
      </c>
      <c r="P152">
        <v>3.7000000000000002E-3</v>
      </c>
      <c r="Q152">
        <v>3.0699999999999998E-3</v>
      </c>
      <c r="R152">
        <v>6.3499999999999997E-3</v>
      </c>
      <c r="S152">
        <v>2.4499999999999999E-3</v>
      </c>
      <c r="T152">
        <v>1.99E-3</v>
      </c>
      <c r="U152">
        <v>2.0600000000000002E-3</v>
      </c>
      <c r="V152">
        <v>2.16E-3</v>
      </c>
      <c r="W152">
        <v>5.11E-3</v>
      </c>
      <c r="X152">
        <v>5.11E-3</v>
      </c>
      <c r="Y152">
        <v>1.98E-3</v>
      </c>
      <c r="Z152">
        <v>1.98E-3</v>
      </c>
      <c r="AA152">
        <v>1.98E-3</v>
      </c>
      <c r="AB152">
        <v>0.45003929936553189</v>
      </c>
      <c r="AC152">
        <v>5.3038512943118397</v>
      </c>
      <c r="AD152">
        <v>207.072</v>
      </c>
      <c r="AE152">
        <v>7.0000000000000007E-2</v>
      </c>
      <c r="AF152">
        <v>1246</v>
      </c>
      <c r="AG152">
        <v>3086</v>
      </c>
      <c r="AH152">
        <v>3254</v>
      </c>
      <c r="AI152">
        <v>3431</v>
      </c>
    </row>
    <row r="153" spans="2:35">
      <c r="B153">
        <v>36</v>
      </c>
      <c r="C153">
        <v>32</v>
      </c>
      <c r="D153" t="s">
        <v>5</v>
      </c>
      <c r="E153" t="s">
        <v>9</v>
      </c>
      <c r="F153">
        <v>28</v>
      </c>
      <c r="G153">
        <v>28</v>
      </c>
      <c r="H153">
        <v>0.2</v>
      </c>
      <c r="I153">
        <v>5000</v>
      </c>
      <c r="J153">
        <v>60000</v>
      </c>
      <c r="K153">
        <v>13.75</v>
      </c>
      <c r="L153">
        <v>150</v>
      </c>
      <c r="M153">
        <v>0</v>
      </c>
      <c r="N153">
        <v>80</v>
      </c>
      <c r="O153">
        <v>11</v>
      </c>
      <c r="P153">
        <v>3.5899999999999999E-3</v>
      </c>
      <c r="Q153">
        <v>2.98E-3</v>
      </c>
      <c r="R153">
        <v>6.1599999999999997E-3</v>
      </c>
      <c r="S153">
        <v>2.3800000000000002E-3</v>
      </c>
      <c r="T153">
        <v>1.98E-3</v>
      </c>
      <c r="U153">
        <v>2E-3</v>
      </c>
      <c r="V153">
        <v>2.0999999999999999E-3</v>
      </c>
      <c r="W153">
        <v>4.96E-3</v>
      </c>
      <c r="X153">
        <v>4.96E-3</v>
      </c>
      <c r="Y153">
        <v>1.98E-3</v>
      </c>
      <c r="Z153">
        <v>1.98E-3</v>
      </c>
      <c r="AA153">
        <v>1.98E-3</v>
      </c>
      <c r="AB153">
        <v>0.45107681972864272</v>
      </c>
      <c r="AC153">
        <v>5.4113054433549141</v>
      </c>
      <c r="AD153">
        <v>210.672</v>
      </c>
      <c r="AE153">
        <v>2.5000000000000001E-2</v>
      </c>
      <c r="AF153">
        <v>1928</v>
      </c>
      <c r="AG153">
        <v>8315</v>
      </c>
      <c r="AH153">
        <v>8778</v>
      </c>
      <c r="AI153">
        <v>9266</v>
      </c>
    </row>
    <row r="154" spans="2:35">
      <c r="B154">
        <v>36</v>
      </c>
      <c r="C154">
        <v>32</v>
      </c>
      <c r="D154" t="s">
        <v>5</v>
      </c>
      <c r="E154" t="s">
        <v>9</v>
      </c>
      <c r="F154">
        <v>28</v>
      </c>
      <c r="G154">
        <v>28</v>
      </c>
      <c r="H154">
        <v>0.2</v>
      </c>
      <c r="I154">
        <v>5000</v>
      </c>
      <c r="J154">
        <v>60000</v>
      </c>
      <c r="K154">
        <v>13.75</v>
      </c>
      <c r="L154">
        <v>150</v>
      </c>
      <c r="M154">
        <v>0</v>
      </c>
      <c r="N154">
        <v>80</v>
      </c>
      <c r="O154">
        <v>11</v>
      </c>
      <c r="P154">
        <v>3.5899999999999999E-3</v>
      </c>
      <c r="Q154">
        <v>2.98E-3</v>
      </c>
      <c r="R154">
        <v>6.1599999999999997E-3</v>
      </c>
      <c r="S154">
        <v>2.3800000000000002E-3</v>
      </c>
      <c r="T154">
        <v>1.98E-3</v>
      </c>
      <c r="U154">
        <v>2E-3</v>
      </c>
      <c r="V154">
        <v>2.0999999999999999E-3</v>
      </c>
      <c r="W154">
        <v>4.96E-3</v>
      </c>
      <c r="X154">
        <v>4.96E-3</v>
      </c>
      <c r="Y154">
        <v>1.98E-3</v>
      </c>
      <c r="Z154">
        <v>1.98E-3</v>
      </c>
      <c r="AA154">
        <v>1.98E-3</v>
      </c>
      <c r="AB154">
        <v>0.45107681972864272</v>
      </c>
      <c r="AC154">
        <v>5.4113054433549141</v>
      </c>
      <c r="AD154">
        <v>210.672</v>
      </c>
      <c r="AE154">
        <v>0.03</v>
      </c>
      <c r="AF154">
        <v>1817</v>
      </c>
      <c r="AG154">
        <v>6929</v>
      </c>
      <c r="AH154">
        <v>7315</v>
      </c>
      <c r="AI154">
        <v>7721</v>
      </c>
    </row>
    <row r="155" spans="2:35">
      <c r="B155">
        <v>36</v>
      </c>
      <c r="C155">
        <v>32</v>
      </c>
      <c r="D155" t="s">
        <v>5</v>
      </c>
      <c r="E155" t="s">
        <v>9</v>
      </c>
      <c r="F155">
        <v>28</v>
      </c>
      <c r="G155">
        <v>28</v>
      </c>
      <c r="H155">
        <v>0.2</v>
      </c>
      <c r="I155">
        <v>5000</v>
      </c>
      <c r="J155">
        <v>60000</v>
      </c>
      <c r="K155">
        <v>13.75</v>
      </c>
      <c r="L155">
        <v>150</v>
      </c>
      <c r="M155">
        <v>0</v>
      </c>
      <c r="N155">
        <v>80</v>
      </c>
      <c r="O155">
        <v>11</v>
      </c>
      <c r="P155">
        <v>3.5899999999999999E-3</v>
      </c>
      <c r="Q155">
        <v>2.98E-3</v>
      </c>
      <c r="R155">
        <v>6.1599999999999997E-3</v>
      </c>
      <c r="S155">
        <v>2.3800000000000002E-3</v>
      </c>
      <c r="T155">
        <v>1.98E-3</v>
      </c>
      <c r="U155">
        <v>2E-3</v>
      </c>
      <c r="V155">
        <v>2.0999999999999999E-3</v>
      </c>
      <c r="W155">
        <v>4.96E-3</v>
      </c>
      <c r="X155">
        <v>4.96E-3</v>
      </c>
      <c r="Y155">
        <v>1.98E-3</v>
      </c>
      <c r="Z155">
        <v>1.98E-3</v>
      </c>
      <c r="AA155">
        <v>1.98E-3</v>
      </c>
      <c r="AB155">
        <v>0.45107681972864272</v>
      </c>
      <c r="AC155">
        <v>5.4113054433549141</v>
      </c>
      <c r="AD155">
        <v>210.672</v>
      </c>
      <c r="AE155">
        <v>3.5000000000000003E-2</v>
      </c>
      <c r="AF155">
        <v>1714</v>
      </c>
      <c r="AG155">
        <v>5940</v>
      </c>
      <c r="AH155">
        <v>6270</v>
      </c>
      <c r="AI155">
        <v>6618</v>
      </c>
    </row>
    <row r="156" spans="2:35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13.75</v>
      </c>
      <c r="L156">
        <v>150</v>
      </c>
      <c r="M156">
        <v>0</v>
      </c>
      <c r="N156">
        <v>80</v>
      </c>
      <c r="O156">
        <v>11</v>
      </c>
      <c r="P156">
        <v>3.5899999999999999E-3</v>
      </c>
      <c r="Q156">
        <v>2.98E-3</v>
      </c>
      <c r="R156">
        <v>6.1599999999999997E-3</v>
      </c>
      <c r="S156">
        <v>2.3800000000000002E-3</v>
      </c>
      <c r="T156">
        <v>1.98E-3</v>
      </c>
      <c r="U156">
        <v>2E-3</v>
      </c>
      <c r="V156">
        <v>2.0999999999999999E-3</v>
      </c>
      <c r="W156">
        <v>4.96E-3</v>
      </c>
      <c r="X156">
        <v>4.96E-3</v>
      </c>
      <c r="Y156">
        <v>1.98E-3</v>
      </c>
      <c r="Z156">
        <v>1.98E-3</v>
      </c>
      <c r="AA156">
        <v>1.98E-3</v>
      </c>
      <c r="AB156">
        <v>0.45107681972864272</v>
      </c>
      <c r="AC156">
        <v>5.4113054433549141</v>
      </c>
      <c r="AD156">
        <v>210.672</v>
      </c>
      <c r="AE156">
        <v>0.04</v>
      </c>
      <c r="AF156">
        <v>1620</v>
      </c>
      <c r="AG156">
        <v>5197</v>
      </c>
      <c r="AH156">
        <v>5486</v>
      </c>
      <c r="AI156">
        <v>5791</v>
      </c>
    </row>
    <row r="157" spans="2:35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13.75</v>
      </c>
      <c r="L157">
        <v>150</v>
      </c>
      <c r="M157">
        <v>0</v>
      </c>
      <c r="N157">
        <v>80</v>
      </c>
      <c r="O157">
        <v>11</v>
      </c>
      <c r="P157">
        <v>3.5899999999999999E-3</v>
      </c>
      <c r="Q157">
        <v>2.98E-3</v>
      </c>
      <c r="R157">
        <v>6.1599999999999997E-3</v>
      </c>
      <c r="S157">
        <v>2.3800000000000002E-3</v>
      </c>
      <c r="T157">
        <v>1.98E-3</v>
      </c>
      <c r="U157">
        <v>2E-3</v>
      </c>
      <c r="V157">
        <v>2.0999999999999999E-3</v>
      </c>
      <c r="W157">
        <v>4.96E-3</v>
      </c>
      <c r="X157">
        <v>4.96E-3</v>
      </c>
      <c r="Y157">
        <v>1.98E-3</v>
      </c>
      <c r="Z157">
        <v>1.98E-3</v>
      </c>
      <c r="AA157">
        <v>1.98E-3</v>
      </c>
      <c r="AB157">
        <v>0.45107681972864272</v>
      </c>
      <c r="AC157">
        <v>5.4113054433549141</v>
      </c>
      <c r="AD157">
        <v>210.672</v>
      </c>
      <c r="AE157">
        <v>4.4999999999999998E-2</v>
      </c>
      <c r="AF157">
        <v>1533</v>
      </c>
      <c r="AG157">
        <v>4620</v>
      </c>
      <c r="AH157">
        <v>4876</v>
      </c>
      <c r="AI157">
        <v>5148</v>
      </c>
    </row>
    <row r="158" spans="2:35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13.75</v>
      </c>
      <c r="L158">
        <v>150</v>
      </c>
      <c r="M158">
        <v>0</v>
      </c>
      <c r="N158">
        <v>80</v>
      </c>
      <c r="O158">
        <v>11</v>
      </c>
      <c r="P158">
        <v>3.5899999999999999E-3</v>
      </c>
      <c r="Q158">
        <v>2.98E-3</v>
      </c>
      <c r="R158">
        <v>6.1599999999999997E-3</v>
      </c>
      <c r="S158">
        <v>2.3800000000000002E-3</v>
      </c>
      <c r="T158">
        <v>1.98E-3</v>
      </c>
      <c r="U158">
        <v>2E-3</v>
      </c>
      <c r="V158">
        <v>2.0999999999999999E-3</v>
      </c>
      <c r="W158">
        <v>4.96E-3</v>
      </c>
      <c r="X158">
        <v>4.96E-3</v>
      </c>
      <c r="Y158">
        <v>1.98E-3</v>
      </c>
      <c r="Z158">
        <v>1.98E-3</v>
      </c>
      <c r="AA158">
        <v>1.98E-3</v>
      </c>
      <c r="AB158">
        <v>0.45107681972864272</v>
      </c>
      <c r="AC158">
        <v>5.4113054433549141</v>
      </c>
      <c r="AD158">
        <v>210.672</v>
      </c>
      <c r="AE158">
        <v>0.05</v>
      </c>
      <c r="AF158">
        <v>1453</v>
      </c>
      <c r="AG158">
        <v>4158</v>
      </c>
      <c r="AH158">
        <v>4389</v>
      </c>
      <c r="AI158">
        <v>4633</v>
      </c>
    </row>
    <row r="159" spans="2:35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13.75</v>
      </c>
      <c r="L159">
        <v>150</v>
      </c>
      <c r="M159">
        <v>0</v>
      </c>
      <c r="N159">
        <v>80</v>
      </c>
      <c r="O159">
        <v>11</v>
      </c>
      <c r="P159">
        <v>3.5899999999999999E-3</v>
      </c>
      <c r="Q159">
        <v>2.98E-3</v>
      </c>
      <c r="R159">
        <v>6.1599999999999997E-3</v>
      </c>
      <c r="S159">
        <v>2.3800000000000002E-3</v>
      </c>
      <c r="T159">
        <v>1.98E-3</v>
      </c>
      <c r="U159">
        <v>2E-3</v>
      </c>
      <c r="V159">
        <v>2.0999999999999999E-3</v>
      </c>
      <c r="W159">
        <v>4.96E-3</v>
      </c>
      <c r="X159">
        <v>4.96E-3</v>
      </c>
      <c r="Y159">
        <v>1.98E-3</v>
      </c>
      <c r="Z159">
        <v>1.98E-3</v>
      </c>
      <c r="AA159">
        <v>1.98E-3</v>
      </c>
      <c r="AB159">
        <v>0.45107681972864272</v>
      </c>
      <c r="AC159">
        <v>5.4113054433549141</v>
      </c>
      <c r="AD159">
        <v>210.672</v>
      </c>
      <c r="AE159">
        <v>5.5E-2</v>
      </c>
      <c r="AF159">
        <v>1379</v>
      </c>
      <c r="AG159">
        <v>3780</v>
      </c>
      <c r="AH159">
        <v>3990</v>
      </c>
      <c r="AI159">
        <v>4212</v>
      </c>
    </row>
    <row r="160" spans="2:35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13.75</v>
      </c>
      <c r="L160">
        <v>150</v>
      </c>
      <c r="M160">
        <v>0</v>
      </c>
      <c r="N160">
        <v>80</v>
      </c>
      <c r="O160">
        <v>11</v>
      </c>
      <c r="P160">
        <v>3.5899999999999999E-3</v>
      </c>
      <c r="Q160">
        <v>2.98E-3</v>
      </c>
      <c r="R160">
        <v>6.1599999999999997E-3</v>
      </c>
      <c r="S160">
        <v>2.3800000000000002E-3</v>
      </c>
      <c r="T160">
        <v>1.98E-3</v>
      </c>
      <c r="U160">
        <v>2E-3</v>
      </c>
      <c r="V160">
        <v>2.0999999999999999E-3</v>
      </c>
      <c r="W160">
        <v>4.96E-3</v>
      </c>
      <c r="X160">
        <v>4.96E-3</v>
      </c>
      <c r="Y160">
        <v>1.98E-3</v>
      </c>
      <c r="Z160">
        <v>1.98E-3</v>
      </c>
      <c r="AA160">
        <v>1.98E-3</v>
      </c>
      <c r="AB160">
        <v>0.45107681972864272</v>
      </c>
      <c r="AC160">
        <v>5.4113054433549141</v>
      </c>
      <c r="AD160">
        <v>210.672</v>
      </c>
      <c r="AE160">
        <v>0.06</v>
      </c>
      <c r="AF160">
        <v>1310</v>
      </c>
      <c r="AG160">
        <v>3465</v>
      </c>
      <c r="AH160">
        <v>3657</v>
      </c>
      <c r="AI160">
        <v>3861</v>
      </c>
    </row>
    <row r="161" spans="2:35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13.75</v>
      </c>
      <c r="L161">
        <v>150</v>
      </c>
      <c r="M161">
        <v>0</v>
      </c>
      <c r="N161">
        <v>80</v>
      </c>
      <c r="O161">
        <v>11</v>
      </c>
      <c r="P161">
        <v>3.5899999999999999E-3</v>
      </c>
      <c r="Q161">
        <v>2.98E-3</v>
      </c>
      <c r="R161">
        <v>6.1599999999999997E-3</v>
      </c>
      <c r="S161">
        <v>2.3800000000000002E-3</v>
      </c>
      <c r="T161">
        <v>1.98E-3</v>
      </c>
      <c r="U161">
        <v>2E-3</v>
      </c>
      <c r="V161">
        <v>2.0999999999999999E-3</v>
      </c>
      <c r="W161">
        <v>4.96E-3</v>
      </c>
      <c r="X161">
        <v>4.96E-3</v>
      </c>
      <c r="Y161">
        <v>1.98E-3</v>
      </c>
      <c r="Z161">
        <v>1.98E-3</v>
      </c>
      <c r="AA161">
        <v>1.98E-3</v>
      </c>
      <c r="AB161">
        <v>0.45107681972864272</v>
      </c>
      <c r="AC161">
        <v>5.4113054433549141</v>
      </c>
      <c r="AD161">
        <v>210.672</v>
      </c>
      <c r="AE161">
        <v>6.5000000000000002E-2</v>
      </c>
      <c r="AF161">
        <v>1247</v>
      </c>
      <c r="AG161">
        <v>3198</v>
      </c>
      <c r="AH161">
        <v>3376</v>
      </c>
      <c r="AI161">
        <v>3564</v>
      </c>
    </row>
    <row r="162" spans="2:35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13.75</v>
      </c>
      <c r="L162">
        <v>150</v>
      </c>
      <c r="M162">
        <v>0</v>
      </c>
      <c r="N162">
        <v>80</v>
      </c>
      <c r="O162">
        <v>11</v>
      </c>
      <c r="P162">
        <v>3.5899999999999999E-3</v>
      </c>
      <c r="Q162">
        <v>2.98E-3</v>
      </c>
      <c r="R162">
        <v>6.1599999999999997E-3</v>
      </c>
      <c r="S162">
        <v>2.3800000000000002E-3</v>
      </c>
      <c r="T162">
        <v>1.98E-3</v>
      </c>
      <c r="U162">
        <v>2E-3</v>
      </c>
      <c r="V162">
        <v>2.0999999999999999E-3</v>
      </c>
      <c r="W162">
        <v>4.96E-3</v>
      </c>
      <c r="X162">
        <v>4.96E-3</v>
      </c>
      <c r="Y162">
        <v>1.98E-3</v>
      </c>
      <c r="Z162">
        <v>1.98E-3</v>
      </c>
      <c r="AA162">
        <v>1.98E-3</v>
      </c>
      <c r="AB162">
        <v>0.45107681972864272</v>
      </c>
      <c r="AC162">
        <v>5.4113054433549141</v>
      </c>
      <c r="AD162">
        <v>210.672</v>
      </c>
      <c r="AE162">
        <v>7.0000000000000007E-2</v>
      </c>
      <c r="AF162">
        <v>1188</v>
      </c>
      <c r="AG162">
        <v>2970</v>
      </c>
      <c r="AH162">
        <v>3135</v>
      </c>
      <c r="AI162">
        <v>3309</v>
      </c>
    </row>
    <row r="163" spans="2:35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14</v>
      </c>
      <c r="L163">
        <v>150</v>
      </c>
      <c r="M163">
        <v>0</v>
      </c>
      <c r="N163">
        <v>80</v>
      </c>
      <c r="O163">
        <v>11</v>
      </c>
      <c r="P163">
        <v>3.49E-3</v>
      </c>
      <c r="Q163">
        <v>2.8999999999999998E-3</v>
      </c>
      <c r="R163">
        <v>5.9800000000000001E-3</v>
      </c>
      <c r="S163">
        <v>2.31E-3</v>
      </c>
      <c r="T163">
        <v>1.98E-3</v>
      </c>
      <c r="U163">
        <v>1.98E-3</v>
      </c>
      <c r="V163">
        <v>2.0300000000000001E-3</v>
      </c>
      <c r="W163">
        <v>4.8199999999999996E-3</v>
      </c>
      <c r="X163">
        <v>4.8199999999999996E-3</v>
      </c>
      <c r="Y163">
        <v>1.98E-3</v>
      </c>
      <c r="Z163">
        <v>1.98E-3</v>
      </c>
      <c r="AA163">
        <v>1.98E-3</v>
      </c>
      <c r="AB163">
        <v>0.45266249356885607</v>
      </c>
      <c r="AC163">
        <v>5.5223350573611558</v>
      </c>
      <c r="AD163">
        <v>214.27199999999999</v>
      </c>
      <c r="AE163">
        <v>2.5000000000000001E-2</v>
      </c>
      <c r="AF163">
        <v>1854</v>
      </c>
      <c r="AG163">
        <v>8005</v>
      </c>
      <c r="AH163">
        <v>8460</v>
      </c>
      <c r="AI163">
        <v>8940</v>
      </c>
    </row>
    <row r="164" spans="2:35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14</v>
      </c>
      <c r="L164">
        <v>150</v>
      </c>
      <c r="M164">
        <v>0</v>
      </c>
      <c r="N164">
        <v>80</v>
      </c>
      <c r="O164">
        <v>11</v>
      </c>
      <c r="P164">
        <v>3.49E-3</v>
      </c>
      <c r="Q164">
        <v>2.8999999999999998E-3</v>
      </c>
      <c r="R164">
        <v>5.9800000000000001E-3</v>
      </c>
      <c r="S164">
        <v>2.31E-3</v>
      </c>
      <c r="T164">
        <v>1.98E-3</v>
      </c>
      <c r="U164">
        <v>1.98E-3</v>
      </c>
      <c r="V164">
        <v>2.0300000000000001E-3</v>
      </c>
      <c r="W164">
        <v>4.8199999999999996E-3</v>
      </c>
      <c r="X164">
        <v>4.8199999999999996E-3</v>
      </c>
      <c r="Y164">
        <v>1.98E-3</v>
      </c>
      <c r="Z164">
        <v>1.98E-3</v>
      </c>
      <c r="AA164">
        <v>1.98E-3</v>
      </c>
      <c r="AB164">
        <v>0.45266249356885607</v>
      </c>
      <c r="AC164">
        <v>5.5223350573611558</v>
      </c>
      <c r="AD164">
        <v>214.27199999999999</v>
      </c>
      <c r="AE164">
        <v>0.03</v>
      </c>
      <c r="AF164">
        <v>1745</v>
      </c>
      <c r="AG164">
        <v>6671</v>
      </c>
      <c r="AH164">
        <v>7050</v>
      </c>
      <c r="AI164">
        <v>7450</v>
      </c>
    </row>
    <row r="165" spans="2:35">
      <c r="B165">
        <v>36</v>
      </c>
      <c r="C165">
        <v>32</v>
      </c>
      <c r="D165" t="s">
        <v>5</v>
      </c>
      <c r="E165" t="s">
        <v>9</v>
      </c>
      <c r="F165">
        <v>28</v>
      </c>
      <c r="G165">
        <v>28</v>
      </c>
      <c r="H165">
        <v>0.2</v>
      </c>
      <c r="I165">
        <v>5000</v>
      </c>
      <c r="J165">
        <v>60000</v>
      </c>
      <c r="K165">
        <v>14</v>
      </c>
      <c r="L165">
        <v>150</v>
      </c>
      <c r="M165">
        <v>0</v>
      </c>
      <c r="N165">
        <v>80</v>
      </c>
      <c r="O165">
        <v>11</v>
      </c>
      <c r="P165">
        <v>3.49E-3</v>
      </c>
      <c r="Q165">
        <v>2.8999999999999998E-3</v>
      </c>
      <c r="R165">
        <v>5.9800000000000001E-3</v>
      </c>
      <c r="S165">
        <v>2.31E-3</v>
      </c>
      <c r="T165">
        <v>1.98E-3</v>
      </c>
      <c r="U165">
        <v>1.98E-3</v>
      </c>
      <c r="V165">
        <v>2.0300000000000001E-3</v>
      </c>
      <c r="W165">
        <v>4.8199999999999996E-3</v>
      </c>
      <c r="X165">
        <v>4.8199999999999996E-3</v>
      </c>
      <c r="Y165">
        <v>1.98E-3</v>
      </c>
      <c r="Z165">
        <v>1.98E-3</v>
      </c>
      <c r="AA165">
        <v>1.98E-3</v>
      </c>
      <c r="AB165">
        <v>0.45266249356885607</v>
      </c>
      <c r="AC165">
        <v>5.5223350573611558</v>
      </c>
      <c r="AD165">
        <v>214.27199999999999</v>
      </c>
      <c r="AE165">
        <v>3.5000000000000003E-2</v>
      </c>
      <c r="AF165">
        <v>1645</v>
      </c>
      <c r="AG165">
        <v>5718</v>
      </c>
      <c r="AH165">
        <v>6043</v>
      </c>
      <c r="AI165">
        <v>6385</v>
      </c>
    </row>
    <row r="166" spans="2:35">
      <c r="B166">
        <v>36</v>
      </c>
      <c r="C166">
        <v>32</v>
      </c>
      <c r="D166" t="s">
        <v>5</v>
      </c>
      <c r="E166" t="s">
        <v>9</v>
      </c>
      <c r="F166">
        <v>28</v>
      </c>
      <c r="G166">
        <v>28</v>
      </c>
      <c r="H166">
        <v>0.2</v>
      </c>
      <c r="I166">
        <v>5000</v>
      </c>
      <c r="J166">
        <v>60000</v>
      </c>
      <c r="K166">
        <v>14</v>
      </c>
      <c r="L166">
        <v>150</v>
      </c>
      <c r="M166">
        <v>0</v>
      </c>
      <c r="N166">
        <v>80</v>
      </c>
      <c r="O166">
        <v>11</v>
      </c>
      <c r="P166">
        <v>3.49E-3</v>
      </c>
      <c r="Q166">
        <v>2.8999999999999998E-3</v>
      </c>
      <c r="R166">
        <v>5.9800000000000001E-3</v>
      </c>
      <c r="S166">
        <v>2.31E-3</v>
      </c>
      <c r="T166">
        <v>1.98E-3</v>
      </c>
      <c r="U166">
        <v>1.98E-3</v>
      </c>
      <c r="V166">
        <v>2.0300000000000001E-3</v>
      </c>
      <c r="W166">
        <v>4.8199999999999996E-3</v>
      </c>
      <c r="X166">
        <v>4.8199999999999996E-3</v>
      </c>
      <c r="Y166">
        <v>1.98E-3</v>
      </c>
      <c r="Z166">
        <v>1.98E-3</v>
      </c>
      <c r="AA166">
        <v>1.98E-3</v>
      </c>
      <c r="AB166">
        <v>0.45266249356885607</v>
      </c>
      <c r="AC166">
        <v>5.5223350573611558</v>
      </c>
      <c r="AD166">
        <v>214.27199999999999</v>
      </c>
      <c r="AE166">
        <v>0.04</v>
      </c>
      <c r="AF166">
        <v>1553</v>
      </c>
      <c r="AG166">
        <v>5003</v>
      </c>
      <c r="AH166">
        <v>5287</v>
      </c>
      <c r="AI166">
        <v>5587</v>
      </c>
    </row>
    <row r="167" spans="2:35">
      <c r="B167">
        <v>36</v>
      </c>
      <c r="C167">
        <v>32</v>
      </c>
      <c r="D167" t="s">
        <v>5</v>
      </c>
      <c r="E167" t="s">
        <v>9</v>
      </c>
      <c r="F167">
        <v>28</v>
      </c>
      <c r="G167">
        <v>28</v>
      </c>
      <c r="H167">
        <v>0.2</v>
      </c>
      <c r="I167">
        <v>5000</v>
      </c>
      <c r="J167">
        <v>60000</v>
      </c>
      <c r="K167">
        <v>14</v>
      </c>
      <c r="L167">
        <v>150</v>
      </c>
      <c r="M167">
        <v>0</v>
      </c>
      <c r="N167">
        <v>80</v>
      </c>
      <c r="O167">
        <v>11</v>
      </c>
      <c r="P167">
        <v>3.49E-3</v>
      </c>
      <c r="Q167">
        <v>2.8999999999999998E-3</v>
      </c>
      <c r="R167">
        <v>5.9800000000000001E-3</v>
      </c>
      <c r="S167">
        <v>2.31E-3</v>
      </c>
      <c r="T167">
        <v>1.98E-3</v>
      </c>
      <c r="U167">
        <v>1.98E-3</v>
      </c>
      <c r="V167">
        <v>2.0300000000000001E-3</v>
      </c>
      <c r="W167">
        <v>4.8199999999999996E-3</v>
      </c>
      <c r="X167">
        <v>4.8199999999999996E-3</v>
      </c>
      <c r="Y167">
        <v>1.98E-3</v>
      </c>
      <c r="Z167">
        <v>1.98E-3</v>
      </c>
      <c r="AA167">
        <v>1.98E-3</v>
      </c>
      <c r="AB167">
        <v>0.45266249356885607</v>
      </c>
      <c r="AC167">
        <v>5.5223350573611558</v>
      </c>
      <c r="AD167">
        <v>214.27199999999999</v>
      </c>
      <c r="AE167">
        <v>4.4999999999999998E-2</v>
      </c>
      <c r="AF167">
        <v>1468</v>
      </c>
      <c r="AG167">
        <v>4447</v>
      </c>
      <c r="AH167">
        <v>4700</v>
      </c>
      <c r="AI167">
        <v>4966</v>
      </c>
    </row>
    <row r="168" spans="2:35">
      <c r="B168">
        <v>36</v>
      </c>
      <c r="C168">
        <v>32</v>
      </c>
      <c r="D168" t="s">
        <v>5</v>
      </c>
      <c r="E168" t="s">
        <v>9</v>
      </c>
      <c r="F168">
        <v>28</v>
      </c>
      <c r="G168">
        <v>28</v>
      </c>
      <c r="H168">
        <v>0.2</v>
      </c>
      <c r="I168">
        <v>5000</v>
      </c>
      <c r="J168">
        <v>60000</v>
      </c>
      <c r="K168">
        <v>14</v>
      </c>
      <c r="L168">
        <v>150</v>
      </c>
      <c r="M168">
        <v>0</v>
      </c>
      <c r="N168">
        <v>80</v>
      </c>
      <c r="O168">
        <v>11</v>
      </c>
      <c r="P168">
        <v>3.49E-3</v>
      </c>
      <c r="Q168">
        <v>2.8999999999999998E-3</v>
      </c>
      <c r="R168">
        <v>5.9800000000000001E-3</v>
      </c>
      <c r="S168">
        <v>2.31E-3</v>
      </c>
      <c r="T168">
        <v>1.98E-3</v>
      </c>
      <c r="U168">
        <v>1.98E-3</v>
      </c>
      <c r="V168">
        <v>2.0300000000000001E-3</v>
      </c>
      <c r="W168">
        <v>4.8199999999999996E-3</v>
      </c>
      <c r="X168">
        <v>4.8199999999999996E-3</v>
      </c>
      <c r="Y168">
        <v>1.98E-3</v>
      </c>
      <c r="Z168">
        <v>1.98E-3</v>
      </c>
      <c r="AA168">
        <v>1.98E-3</v>
      </c>
      <c r="AB168">
        <v>0.45266249356885607</v>
      </c>
      <c r="AC168">
        <v>5.5223350573611558</v>
      </c>
      <c r="AD168">
        <v>214.27199999999999</v>
      </c>
      <c r="AE168">
        <v>0.05</v>
      </c>
      <c r="AF168">
        <v>1390</v>
      </c>
      <c r="AG168">
        <v>4003</v>
      </c>
      <c r="AH168">
        <v>4230</v>
      </c>
      <c r="AI168">
        <v>4470</v>
      </c>
    </row>
    <row r="169" spans="2:35">
      <c r="B169">
        <v>36</v>
      </c>
      <c r="C169">
        <v>32</v>
      </c>
      <c r="D169" t="s">
        <v>5</v>
      </c>
      <c r="E169" t="s">
        <v>9</v>
      </c>
      <c r="F169">
        <v>28</v>
      </c>
      <c r="G169">
        <v>28</v>
      </c>
      <c r="H169">
        <v>0.2</v>
      </c>
      <c r="I169">
        <v>5000</v>
      </c>
      <c r="J169">
        <v>60000</v>
      </c>
      <c r="K169">
        <v>14</v>
      </c>
      <c r="L169">
        <v>150</v>
      </c>
      <c r="M169">
        <v>0</v>
      </c>
      <c r="N169">
        <v>80</v>
      </c>
      <c r="O169">
        <v>11</v>
      </c>
      <c r="P169">
        <v>3.49E-3</v>
      </c>
      <c r="Q169">
        <v>2.8999999999999998E-3</v>
      </c>
      <c r="R169">
        <v>5.9800000000000001E-3</v>
      </c>
      <c r="S169">
        <v>2.31E-3</v>
      </c>
      <c r="T169">
        <v>1.98E-3</v>
      </c>
      <c r="U169">
        <v>1.98E-3</v>
      </c>
      <c r="V169">
        <v>2.0300000000000001E-3</v>
      </c>
      <c r="W169">
        <v>4.8199999999999996E-3</v>
      </c>
      <c r="X169">
        <v>4.8199999999999996E-3</v>
      </c>
      <c r="Y169">
        <v>1.98E-3</v>
      </c>
      <c r="Z169">
        <v>1.98E-3</v>
      </c>
      <c r="AA169">
        <v>1.98E-3</v>
      </c>
      <c r="AB169">
        <v>0.45266249356885607</v>
      </c>
      <c r="AC169">
        <v>5.5223350573611558</v>
      </c>
      <c r="AD169">
        <v>214.27199999999999</v>
      </c>
      <c r="AE169">
        <v>5.5E-2</v>
      </c>
      <c r="AF169">
        <v>1319</v>
      </c>
      <c r="AG169">
        <v>3639</v>
      </c>
      <c r="AH169">
        <v>3845</v>
      </c>
      <c r="AI169">
        <v>4063</v>
      </c>
    </row>
    <row r="170" spans="2:35">
      <c r="B170">
        <v>36</v>
      </c>
      <c r="C170">
        <v>32</v>
      </c>
      <c r="D170" t="s">
        <v>5</v>
      </c>
      <c r="E170" t="s">
        <v>9</v>
      </c>
      <c r="F170">
        <v>28</v>
      </c>
      <c r="G170">
        <v>28</v>
      </c>
      <c r="H170">
        <v>0.2</v>
      </c>
      <c r="I170">
        <v>5000</v>
      </c>
      <c r="J170">
        <v>60000</v>
      </c>
      <c r="K170">
        <v>14</v>
      </c>
      <c r="L170">
        <v>150</v>
      </c>
      <c r="M170">
        <v>0</v>
      </c>
      <c r="N170">
        <v>80</v>
      </c>
      <c r="O170">
        <v>11</v>
      </c>
      <c r="P170">
        <v>3.49E-3</v>
      </c>
      <c r="Q170">
        <v>2.8999999999999998E-3</v>
      </c>
      <c r="R170">
        <v>5.9800000000000001E-3</v>
      </c>
      <c r="S170">
        <v>2.31E-3</v>
      </c>
      <c r="T170">
        <v>1.98E-3</v>
      </c>
      <c r="U170">
        <v>1.98E-3</v>
      </c>
      <c r="V170">
        <v>2.0300000000000001E-3</v>
      </c>
      <c r="W170">
        <v>4.8199999999999996E-3</v>
      </c>
      <c r="X170">
        <v>4.8199999999999996E-3</v>
      </c>
      <c r="Y170">
        <v>1.98E-3</v>
      </c>
      <c r="Z170">
        <v>1.98E-3</v>
      </c>
      <c r="AA170">
        <v>1.98E-3</v>
      </c>
      <c r="AB170">
        <v>0.45266249356885607</v>
      </c>
      <c r="AC170">
        <v>5.5223350573611558</v>
      </c>
      <c r="AD170">
        <v>214.27199999999999</v>
      </c>
      <c r="AE170">
        <v>0.06</v>
      </c>
      <c r="AF170">
        <v>1252</v>
      </c>
      <c r="AG170">
        <v>3336</v>
      </c>
      <c r="AH170">
        <v>3525</v>
      </c>
      <c r="AI170">
        <v>3725</v>
      </c>
    </row>
    <row r="171" spans="2:35">
      <c r="B171">
        <v>36</v>
      </c>
      <c r="C171">
        <v>32</v>
      </c>
      <c r="D171" t="s">
        <v>5</v>
      </c>
      <c r="E171" t="s">
        <v>9</v>
      </c>
      <c r="F171">
        <v>28</v>
      </c>
      <c r="G171">
        <v>28</v>
      </c>
      <c r="H171">
        <v>0.2</v>
      </c>
      <c r="I171">
        <v>5000</v>
      </c>
      <c r="J171">
        <v>60000</v>
      </c>
      <c r="K171">
        <v>14</v>
      </c>
      <c r="L171">
        <v>150</v>
      </c>
      <c r="M171">
        <v>0</v>
      </c>
      <c r="N171">
        <v>80</v>
      </c>
      <c r="O171">
        <v>11</v>
      </c>
      <c r="P171">
        <v>3.49E-3</v>
      </c>
      <c r="Q171">
        <v>2.8999999999999998E-3</v>
      </c>
      <c r="R171">
        <v>5.9800000000000001E-3</v>
      </c>
      <c r="S171">
        <v>2.31E-3</v>
      </c>
      <c r="T171">
        <v>1.98E-3</v>
      </c>
      <c r="U171">
        <v>1.98E-3</v>
      </c>
      <c r="V171">
        <v>2.0300000000000001E-3</v>
      </c>
      <c r="W171">
        <v>4.8199999999999996E-3</v>
      </c>
      <c r="X171">
        <v>4.8199999999999996E-3</v>
      </c>
      <c r="Y171">
        <v>1.98E-3</v>
      </c>
      <c r="Z171">
        <v>1.98E-3</v>
      </c>
      <c r="AA171">
        <v>1.98E-3</v>
      </c>
      <c r="AB171">
        <v>0.45266249356885607</v>
      </c>
      <c r="AC171">
        <v>5.5223350573611558</v>
      </c>
      <c r="AD171">
        <v>214.27199999999999</v>
      </c>
      <c r="AE171">
        <v>6.5000000000000002E-2</v>
      </c>
      <c r="AF171">
        <v>1191</v>
      </c>
      <c r="AG171">
        <v>3079</v>
      </c>
      <c r="AH171">
        <v>3254</v>
      </c>
      <c r="AI171">
        <v>3438</v>
      </c>
    </row>
    <row r="172" spans="2:35">
      <c r="B172">
        <v>36</v>
      </c>
      <c r="C172">
        <v>32</v>
      </c>
      <c r="D172" t="s">
        <v>5</v>
      </c>
      <c r="E172" t="s">
        <v>9</v>
      </c>
      <c r="F172">
        <v>28</v>
      </c>
      <c r="G172">
        <v>28</v>
      </c>
      <c r="H172">
        <v>0.2</v>
      </c>
      <c r="I172">
        <v>5000</v>
      </c>
      <c r="J172">
        <v>60000</v>
      </c>
      <c r="K172">
        <v>14</v>
      </c>
      <c r="L172">
        <v>150</v>
      </c>
      <c r="M172">
        <v>0</v>
      </c>
      <c r="N172">
        <v>80</v>
      </c>
      <c r="O172">
        <v>11</v>
      </c>
      <c r="P172">
        <v>3.49E-3</v>
      </c>
      <c r="Q172">
        <v>2.8999999999999998E-3</v>
      </c>
      <c r="R172">
        <v>5.9800000000000001E-3</v>
      </c>
      <c r="S172">
        <v>2.31E-3</v>
      </c>
      <c r="T172">
        <v>1.98E-3</v>
      </c>
      <c r="U172">
        <v>1.98E-3</v>
      </c>
      <c r="V172">
        <v>2.0300000000000001E-3</v>
      </c>
      <c r="W172">
        <v>4.8199999999999996E-3</v>
      </c>
      <c r="X172">
        <v>4.8199999999999996E-3</v>
      </c>
      <c r="Y172">
        <v>1.98E-3</v>
      </c>
      <c r="Z172">
        <v>1.98E-3</v>
      </c>
      <c r="AA172">
        <v>1.98E-3</v>
      </c>
      <c r="AB172">
        <v>0.45266249356885607</v>
      </c>
      <c r="AC172">
        <v>5.5223350573611558</v>
      </c>
      <c r="AD172">
        <v>214.27199999999999</v>
      </c>
      <c r="AE172">
        <v>7.0000000000000007E-2</v>
      </c>
      <c r="AF172">
        <v>1134</v>
      </c>
      <c r="AG172">
        <v>2859</v>
      </c>
      <c r="AH172">
        <v>3021</v>
      </c>
      <c r="AI172">
        <v>3193</v>
      </c>
    </row>
    <row r="173" spans="2:35">
      <c r="B173">
        <v>36</v>
      </c>
      <c r="C173">
        <v>32</v>
      </c>
      <c r="D173" t="s">
        <v>5</v>
      </c>
      <c r="E173" t="s">
        <v>9</v>
      </c>
      <c r="F173">
        <v>28</v>
      </c>
      <c r="G173">
        <v>28</v>
      </c>
      <c r="H173">
        <v>0.2</v>
      </c>
      <c r="I173">
        <v>5000</v>
      </c>
      <c r="J173">
        <v>60000</v>
      </c>
      <c r="K173">
        <v>14.25</v>
      </c>
      <c r="L173">
        <v>150</v>
      </c>
      <c r="M173">
        <v>0</v>
      </c>
      <c r="N173">
        <v>80</v>
      </c>
      <c r="O173">
        <v>11</v>
      </c>
      <c r="P173">
        <v>3.3899999999999998E-3</v>
      </c>
      <c r="Q173">
        <v>2.82E-3</v>
      </c>
      <c r="R173">
        <v>5.8100000000000001E-3</v>
      </c>
      <c r="S173">
        <v>2.2499999999999998E-3</v>
      </c>
      <c r="T173">
        <v>1.97E-3</v>
      </c>
      <c r="U173">
        <v>1.97E-3</v>
      </c>
      <c r="V173">
        <v>1.98E-3</v>
      </c>
      <c r="W173">
        <v>4.6800000000000001E-3</v>
      </c>
      <c r="X173">
        <v>4.6800000000000001E-3</v>
      </c>
      <c r="Y173">
        <v>1.97E-3</v>
      </c>
      <c r="Z173">
        <v>1.97E-3</v>
      </c>
      <c r="AA173">
        <v>1.97E-3</v>
      </c>
      <c r="AB173">
        <v>0.45477948124706791</v>
      </c>
      <c r="AC173">
        <v>5.637001792688797</v>
      </c>
      <c r="AD173">
        <v>217.87200000000001</v>
      </c>
      <c r="AE173">
        <v>2.5000000000000001E-2</v>
      </c>
      <c r="AF173">
        <v>1781</v>
      </c>
      <c r="AG173">
        <v>7696</v>
      </c>
      <c r="AH173">
        <v>8142</v>
      </c>
      <c r="AI173">
        <v>8615</v>
      </c>
    </row>
    <row r="174" spans="2:35">
      <c r="B174">
        <v>36</v>
      </c>
      <c r="C174">
        <v>32</v>
      </c>
      <c r="D174" t="s">
        <v>5</v>
      </c>
      <c r="E174" t="s">
        <v>9</v>
      </c>
      <c r="F174">
        <v>28</v>
      </c>
      <c r="G174">
        <v>28</v>
      </c>
      <c r="H174">
        <v>0.2</v>
      </c>
      <c r="I174">
        <v>5000</v>
      </c>
      <c r="J174">
        <v>60000</v>
      </c>
      <c r="K174">
        <v>14.25</v>
      </c>
      <c r="L174">
        <v>150</v>
      </c>
      <c r="M174">
        <v>0</v>
      </c>
      <c r="N174">
        <v>80</v>
      </c>
      <c r="O174">
        <v>11</v>
      </c>
      <c r="P174">
        <v>3.3899999999999998E-3</v>
      </c>
      <c r="Q174">
        <v>2.82E-3</v>
      </c>
      <c r="R174">
        <v>5.8100000000000001E-3</v>
      </c>
      <c r="S174">
        <v>2.2499999999999998E-3</v>
      </c>
      <c r="T174">
        <v>1.97E-3</v>
      </c>
      <c r="U174">
        <v>1.97E-3</v>
      </c>
      <c r="V174">
        <v>1.98E-3</v>
      </c>
      <c r="W174">
        <v>4.6800000000000001E-3</v>
      </c>
      <c r="X174">
        <v>4.6800000000000001E-3</v>
      </c>
      <c r="Y174">
        <v>1.97E-3</v>
      </c>
      <c r="Z174">
        <v>1.97E-3</v>
      </c>
      <c r="AA174">
        <v>1.97E-3</v>
      </c>
      <c r="AB174">
        <v>0.45477948124706791</v>
      </c>
      <c r="AC174">
        <v>5.637001792688797</v>
      </c>
      <c r="AD174">
        <v>217.87200000000001</v>
      </c>
      <c r="AE174">
        <v>0.03</v>
      </c>
      <c r="AF174">
        <v>1674</v>
      </c>
      <c r="AG174">
        <v>6413</v>
      </c>
      <c r="AH174">
        <v>6785</v>
      </c>
      <c r="AI174">
        <v>7179</v>
      </c>
    </row>
    <row r="175" spans="2:35">
      <c r="B175">
        <v>36</v>
      </c>
      <c r="C175">
        <v>32</v>
      </c>
      <c r="D175" t="s">
        <v>5</v>
      </c>
      <c r="E175" t="s">
        <v>9</v>
      </c>
      <c r="F175">
        <v>28</v>
      </c>
      <c r="G175">
        <v>28</v>
      </c>
      <c r="H175">
        <v>0.2</v>
      </c>
      <c r="I175">
        <v>5000</v>
      </c>
      <c r="J175">
        <v>60000</v>
      </c>
      <c r="K175">
        <v>14.25</v>
      </c>
      <c r="L175">
        <v>150</v>
      </c>
      <c r="M175">
        <v>0</v>
      </c>
      <c r="N175">
        <v>80</v>
      </c>
      <c r="O175">
        <v>11</v>
      </c>
      <c r="P175">
        <v>3.3899999999999998E-3</v>
      </c>
      <c r="Q175">
        <v>2.82E-3</v>
      </c>
      <c r="R175">
        <v>5.8100000000000001E-3</v>
      </c>
      <c r="S175">
        <v>2.2499999999999998E-3</v>
      </c>
      <c r="T175">
        <v>1.97E-3</v>
      </c>
      <c r="U175">
        <v>1.97E-3</v>
      </c>
      <c r="V175">
        <v>1.98E-3</v>
      </c>
      <c r="W175">
        <v>4.6800000000000001E-3</v>
      </c>
      <c r="X175">
        <v>4.6800000000000001E-3</v>
      </c>
      <c r="Y175">
        <v>1.97E-3</v>
      </c>
      <c r="Z175">
        <v>1.97E-3</v>
      </c>
      <c r="AA175">
        <v>1.97E-3</v>
      </c>
      <c r="AB175">
        <v>0.45477948124706791</v>
      </c>
      <c r="AC175">
        <v>5.637001792688797</v>
      </c>
      <c r="AD175">
        <v>217.87200000000001</v>
      </c>
      <c r="AE175">
        <v>3.5000000000000003E-2</v>
      </c>
      <c r="AF175">
        <v>1576</v>
      </c>
      <c r="AG175">
        <v>5497</v>
      </c>
      <c r="AH175">
        <v>5816</v>
      </c>
      <c r="AI175">
        <v>6153</v>
      </c>
    </row>
    <row r="176" spans="2:35">
      <c r="B176">
        <v>36</v>
      </c>
      <c r="C176">
        <v>32</v>
      </c>
      <c r="D176" t="s">
        <v>5</v>
      </c>
      <c r="E176" t="s">
        <v>9</v>
      </c>
      <c r="F176">
        <v>28</v>
      </c>
      <c r="G176">
        <v>28</v>
      </c>
      <c r="H176">
        <v>0.2</v>
      </c>
      <c r="I176">
        <v>5000</v>
      </c>
      <c r="J176">
        <v>60000</v>
      </c>
      <c r="K176">
        <v>14.25</v>
      </c>
      <c r="L176">
        <v>150</v>
      </c>
      <c r="M176">
        <v>0</v>
      </c>
      <c r="N176">
        <v>80</v>
      </c>
      <c r="O176">
        <v>11</v>
      </c>
      <c r="P176">
        <v>3.3899999999999998E-3</v>
      </c>
      <c r="Q176">
        <v>2.82E-3</v>
      </c>
      <c r="R176">
        <v>5.8100000000000001E-3</v>
      </c>
      <c r="S176">
        <v>2.2499999999999998E-3</v>
      </c>
      <c r="T176">
        <v>1.97E-3</v>
      </c>
      <c r="U176">
        <v>1.97E-3</v>
      </c>
      <c r="V176">
        <v>1.98E-3</v>
      </c>
      <c r="W176">
        <v>4.6800000000000001E-3</v>
      </c>
      <c r="X176">
        <v>4.6800000000000001E-3</v>
      </c>
      <c r="Y176">
        <v>1.97E-3</v>
      </c>
      <c r="Z176">
        <v>1.97E-3</v>
      </c>
      <c r="AA176">
        <v>1.97E-3</v>
      </c>
      <c r="AB176">
        <v>0.45477948124706791</v>
      </c>
      <c r="AC176">
        <v>5.637001792688797</v>
      </c>
      <c r="AD176">
        <v>217.87200000000001</v>
      </c>
      <c r="AE176">
        <v>0.04</v>
      </c>
      <c r="AF176">
        <v>1487</v>
      </c>
      <c r="AG176">
        <v>4810</v>
      </c>
      <c r="AH176">
        <v>5089</v>
      </c>
      <c r="AI176">
        <v>5384</v>
      </c>
    </row>
    <row r="177" spans="2:35">
      <c r="B177">
        <v>36</v>
      </c>
      <c r="C177">
        <v>32</v>
      </c>
      <c r="D177" t="s">
        <v>5</v>
      </c>
      <c r="E177" t="s">
        <v>9</v>
      </c>
      <c r="F177">
        <v>28</v>
      </c>
      <c r="G177">
        <v>28</v>
      </c>
      <c r="H177">
        <v>0.2</v>
      </c>
      <c r="I177">
        <v>5000</v>
      </c>
      <c r="J177">
        <v>60000</v>
      </c>
      <c r="K177">
        <v>14.25</v>
      </c>
      <c r="L177">
        <v>150</v>
      </c>
      <c r="M177">
        <v>0</v>
      </c>
      <c r="N177">
        <v>80</v>
      </c>
      <c r="O177">
        <v>11</v>
      </c>
      <c r="P177">
        <v>3.3899999999999998E-3</v>
      </c>
      <c r="Q177">
        <v>2.82E-3</v>
      </c>
      <c r="R177">
        <v>5.8100000000000001E-3</v>
      </c>
      <c r="S177">
        <v>2.2499999999999998E-3</v>
      </c>
      <c r="T177">
        <v>1.97E-3</v>
      </c>
      <c r="U177">
        <v>1.97E-3</v>
      </c>
      <c r="V177">
        <v>1.98E-3</v>
      </c>
      <c r="W177">
        <v>4.6800000000000001E-3</v>
      </c>
      <c r="X177">
        <v>4.6800000000000001E-3</v>
      </c>
      <c r="Y177">
        <v>1.97E-3</v>
      </c>
      <c r="Z177">
        <v>1.97E-3</v>
      </c>
      <c r="AA177">
        <v>1.97E-3</v>
      </c>
      <c r="AB177">
        <v>0.45477948124706791</v>
      </c>
      <c r="AC177">
        <v>5.637001792688797</v>
      </c>
      <c r="AD177">
        <v>217.87200000000001</v>
      </c>
      <c r="AE177">
        <v>4.4999999999999998E-2</v>
      </c>
      <c r="AF177">
        <v>1404</v>
      </c>
      <c r="AG177">
        <v>4275</v>
      </c>
      <c r="AH177">
        <v>4524</v>
      </c>
      <c r="AI177">
        <v>4786</v>
      </c>
    </row>
    <row r="178" spans="2:35">
      <c r="B178">
        <v>36</v>
      </c>
      <c r="C178">
        <v>32</v>
      </c>
      <c r="D178" t="s">
        <v>5</v>
      </c>
      <c r="E178" t="s">
        <v>9</v>
      </c>
      <c r="F178">
        <v>28</v>
      </c>
      <c r="G178">
        <v>28</v>
      </c>
      <c r="H178">
        <v>0.2</v>
      </c>
      <c r="I178">
        <v>5000</v>
      </c>
      <c r="J178">
        <v>60000</v>
      </c>
      <c r="K178">
        <v>14.25</v>
      </c>
      <c r="L178">
        <v>150</v>
      </c>
      <c r="M178">
        <v>0</v>
      </c>
      <c r="N178">
        <v>80</v>
      </c>
      <c r="O178">
        <v>11</v>
      </c>
      <c r="P178">
        <v>3.3899999999999998E-3</v>
      </c>
      <c r="Q178">
        <v>2.82E-3</v>
      </c>
      <c r="R178">
        <v>5.8100000000000001E-3</v>
      </c>
      <c r="S178">
        <v>2.2499999999999998E-3</v>
      </c>
      <c r="T178">
        <v>1.97E-3</v>
      </c>
      <c r="U178">
        <v>1.97E-3</v>
      </c>
      <c r="V178">
        <v>1.98E-3</v>
      </c>
      <c r="W178">
        <v>4.6800000000000001E-3</v>
      </c>
      <c r="X178">
        <v>4.6800000000000001E-3</v>
      </c>
      <c r="Y178">
        <v>1.97E-3</v>
      </c>
      <c r="Z178">
        <v>1.97E-3</v>
      </c>
      <c r="AA178">
        <v>1.97E-3</v>
      </c>
      <c r="AB178">
        <v>0.45477948124706791</v>
      </c>
      <c r="AC178">
        <v>5.637001792688797</v>
      </c>
      <c r="AD178">
        <v>217.87200000000001</v>
      </c>
      <c r="AE178">
        <v>0.05</v>
      </c>
      <c r="AF178">
        <v>1329</v>
      </c>
      <c r="AG178">
        <v>3848</v>
      </c>
      <c r="AH178">
        <v>4071</v>
      </c>
      <c r="AI178">
        <v>4307</v>
      </c>
    </row>
    <row r="179" spans="2:35">
      <c r="B179">
        <v>36</v>
      </c>
      <c r="C179">
        <v>32</v>
      </c>
      <c r="D179" t="s">
        <v>5</v>
      </c>
      <c r="E179" t="s">
        <v>9</v>
      </c>
      <c r="F179">
        <v>28</v>
      </c>
      <c r="G179">
        <v>28</v>
      </c>
      <c r="H179">
        <v>0.2</v>
      </c>
      <c r="I179">
        <v>5000</v>
      </c>
      <c r="J179">
        <v>60000</v>
      </c>
      <c r="K179">
        <v>14.25</v>
      </c>
      <c r="L179">
        <v>150</v>
      </c>
      <c r="M179">
        <v>0</v>
      </c>
      <c r="N179">
        <v>80</v>
      </c>
      <c r="O179">
        <v>11</v>
      </c>
      <c r="P179">
        <v>3.3899999999999998E-3</v>
      </c>
      <c r="Q179">
        <v>2.82E-3</v>
      </c>
      <c r="R179">
        <v>5.8100000000000001E-3</v>
      </c>
      <c r="S179">
        <v>2.2499999999999998E-3</v>
      </c>
      <c r="T179">
        <v>1.97E-3</v>
      </c>
      <c r="U179">
        <v>1.97E-3</v>
      </c>
      <c r="V179">
        <v>1.98E-3</v>
      </c>
      <c r="W179">
        <v>4.6800000000000001E-3</v>
      </c>
      <c r="X179">
        <v>4.6800000000000001E-3</v>
      </c>
      <c r="Y179">
        <v>1.97E-3</v>
      </c>
      <c r="Z179">
        <v>1.97E-3</v>
      </c>
      <c r="AA179">
        <v>1.97E-3</v>
      </c>
      <c r="AB179">
        <v>0.45477948124706791</v>
      </c>
      <c r="AC179">
        <v>5.637001792688797</v>
      </c>
      <c r="AD179">
        <v>217.87200000000001</v>
      </c>
      <c r="AE179">
        <v>5.5E-2</v>
      </c>
      <c r="AF179">
        <v>1259</v>
      </c>
      <c r="AG179">
        <v>3498</v>
      </c>
      <c r="AH179">
        <v>3701</v>
      </c>
      <c r="AI179">
        <v>3916</v>
      </c>
    </row>
    <row r="180" spans="2:35">
      <c r="B180">
        <v>36</v>
      </c>
      <c r="C180">
        <v>32</v>
      </c>
      <c r="D180" t="s">
        <v>5</v>
      </c>
      <c r="E180" t="s">
        <v>9</v>
      </c>
      <c r="F180">
        <v>28</v>
      </c>
      <c r="G180">
        <v>28</v>
      </c>
      <c r="H180">
        <v>0.2</v>
      </c>
      <c r="I180">
        <v>5000</v>
      </c>
      <c r="J180">
        <v>60000</v>
      </c>
      <c r="K180">
        <v>14.25</v>
      </c>
      <c r="L180">
        <v>150</v>
      </c>
      <c r="M180">
        <v>0</v>
      </c>
      <c r="N180">
        <v>80</v>
      </c>
      <c r="O180">
        <v>11</v>
      </c>
      <c r="P180">
        <v>3.3899999999999998E-3</v>
      </c>
      <c r="Q180">
        <v>2.82E-3</v>
      </c>
      <c r="R180">
        <v>5.8100000000000001E-3</v>
      </c>
      <c r="S180">
        <v>2.2499999999999998E-3</v>
      </c>
      <c r="T180">
        <v>1.97E-3</v>
      </c>
      <c r="U180">
        <v>1.97E-3</v>
      </c>
      <c r="V180">
        <v>1.98E-3</v>
      </c>
      <c r="W180">
        <v>4.6800000000000001E-3</v>
      </c>
      <c r="X180">
        <v>4.6800000000000001E-3</v>
      </c>
      <c r="Y180">
        <v>1.97E-3</v>
      </c>
      <c r="Z180">
        <v>1.97E-3</v>
      </c>
      <c r="AA180">
        <v>1.97E-3</v>
      </c>
      <c r="AB180">
        <v>0.45477948124706791</v>
      </c>
      <c r="AC180">
        <v>5.637001792688797</v>
      </c>
      <c r="AD180">
        <v>217.87200000000001</v>
      </c>
      <c r="AE180">
        <v>0.06</v>
      </c>
      <c r="AF180">
        <v>1195</v>
      </c>
      <c r="AG180">
        <v>3207</v>
      </c>
      <c r="AH180">
        <v>3393</v>
      </c>
      <c r="AI180">
        <v>3590</v>
      </c>
    </row>
    <row r="181" spans="2:35">
      <c r="B181">
        <v>36</v>
      </c>
      <c r="C181">
        <v>32</v>
      </c>
      <c r="D181" t="s">
        <v>5</v>
      </c>
      <c r="E181" t="s">
        <v>9</v>
      </c>
      <c r="F181">
        <v>28</v>
      </c>
      <c r="G181">
        <v>28</v>
      </c>
      <c r="H181">
        <v>0.2</v>
      </c>
      <c r="I181">
        <v>5000</v>
      </c>
      <c r="J181">
        <v>60000</v>
      </c>
      <c r="K181">
        <v>14.25</v>
      </c>
      <c r="L181">
        <v>150</v>
      </c>
      <c r="M181">
        <v>0</v>
      </c>
      <c r="N181">
        <v>80</v>
      </c>
      <c r="O181">
        <v>11</v>
      </c>
      <c r="P181">
        <v>3.3899999999999998E-3</v>
      </c>
      <c r="Q181">
        <v>2.82E-3</v>
      </c>
      <c r="R181">
        <v>5.8100000000000001E-3</v>
      </c>
      <c r="S181">
        <v>2.2499999999999998E-3</v>
      </c>
      <c r="T181">
        <v>1.97E-3</v>
      </c>
      <c r="U181">
        <v>1.97E-3</v>
      </c>
      <c r="V181">
        <v>1.98E-3</v>
      </c>
      <c r="W181">
        <v>4.6800000000000001E-3</v>
      </c>
      <c r="X181">
        <v>4.6800000000000001E-3</v>
      </c>
      <c r="Y181">
        <v>1.97E-3</v>
      </c>
      <c r="Z181">
        <v>1.97E-3</v>
      </c>
      <c r="AA181">
        <v>1.97E-3</v>
      </c>
      <c r="AB181">
        <v>0.45477948124706791</v>
      </c>
      <c r="AC181">
        <v>5.637001792688797</v>
      </c>
      <c r="AD181">
        <v>217.87200000000001</v>
      </c>
      <c r="AE181">
        <v>6.5000000000000002E-2</v>
      </c>
      <c r="AF181">
        <v>1135</v>
      </c>
      <c r="AG181">
        <v>2960</v>
      </c>
      <c r="AH181">
        <v>3132</v>
      </c>
      <c r="AI181">
        <v>3313</v>
      </c>
    </row>
    <row r="182" spans="2:35">
      <c r="B182">
        <v>36</v>
      </c>
      <c r="C182">
        <v>32</v>
      </c>
      <c r="D182" t="s">
        <v>5</v>
      </c>
      <c r="E182" t="s">
        <v>9</v>
      </c>
      <c r="F182">
        <v>28</v>
      </c>
      <c r="G182">
        <v>28</v>
      </c>
      <c r="H182">
        <v>0.2</v>
      </c>
      <c r="I182">
        <v>5000</v>
      </c>
      <c r="J182">
        <v>60000</v>
      </c>
      <c r="K182">
        <v>14.25</v>
      </c>
      <c r="L182">
        <v>150</v>
      </c>
      <c r="M182">
        <v>0</v>
      </c>
      <c r="N182">
        <v>80</v>
      </c>
      <c r="O182">
        <v>11</v>
      </c>
      <c r="P182">
        <v>3.3899999999999998E-3</v>
      </c>
      <c r="Q182">
        <v>2.82E-3</v>
      </c>
      <c r="R182">
        <v>5.8100000000000001E-3</v>
      </c>
      <c r="S182">
        <v>2.2499999999999998E-3</v>
      </c>
      <c r="T182">
        <v>1.97E-3</v>
      </c>
      <c r="U182">
        <v>1.97E-3</v>
      </c>
      <c r="V182">
        <v>1.98E-3</v>
      </c>
      <c r="W182">
        <v>4.6800000000000001E-3</v>
      </c>
      <c r="X182">
        <v>4.6800000000000001E-3</v>
      </c>
      <c r="Y182">
        <v>1.97E-3</v>
      </c>
      <c r="Z182">
        <v>1.97E-3</v>
      </c>
      <c r="AA182">
        <v>1.97E-3</v>
      </c>
      <c r="AB182">
        <v>0.45477948124706791</v>
      </c>
      <c r="AC182">
        <v>5.637001792688797</v>
      </c>
      <c r="AD182">
        <v>217.87200000000001</v>
      </c>
      <c r="AE182">
        <v>7.0000000000000007E-2</v>
      </c>
      <c r="AF182">
        <v>1080</v>
      </c>
      <c r="AG182">
        <v>2749</v>
      </c>
      <c r="AH182">
        <v>2908</v>
      </c>
      <c r="AI182">
        <v>3077</v>
      </c>
    </row>
    <row r="183" spans="2:35">
      <c r="B183">
        <v>36</v>
      </c>
      <c r="C183">
        <v>32</v>
      </c>
      <c r="D183" t="s">
        <v>5</v>
      </c>
      <c r="E183" t="s">
        <v>9</v>
      </c>
      <c r="F183">
        <v>28</v>
      </c>
      <c r="G183">
        <v>28</v>
      </c>
      <c r="H183">
        <v>0.2</v>
      </c>
      <c r="I183">
        <v>5000</v>
      </c>
      <c r="J183">
        <v>60000</v>
      </c>
      <c r="K183">
        <v>14.5</v>
      </c>
      <c r="L183">
        <v>150</v>
      </c>
      <c r="M183">
        <v>0</v>
      </c>
      <c r="N183">
        <v>80</v>
      </c>
      <c r="O183">
        <v>11</v>
      </c>
      <c r="P183">
        <v>3.3E-3</v>
      </c>
      <c r="Q183">
        <v>2.7399999999999998E-3</v>
      </c>
      <c r="R183">
        <v>5.6499999999999996E-3</v>
      </c>
      <c r="S183">
        <v>2.1900000000000001E-3</v>
      </c>
      <c r="T183">
        <v>1.97E-3</v>
      </c>
      <c r="U183">
        <v>1.97E-3</v>
      </c>
      <c r="V183">
        <v>1.97E-3</v>
      </c>
      <c r="W183">
        <v>4.5500000000000002E-3</v>
      </c>
      <c r="X183">
        <v>4.5500000000000002E-3</v>
      </c>
      <c r="Y183">
        <v>1.97E-3</v>
      </c>
      <c r="Z183">
        <v>1.97E-3</v>
      </c>
      <c r="AA183">
        <v>1.97E-3</v>
      </c>
      <c r="AB183">
        <v>0.4581441006432504</v>
      </c>
      <c r="AC183">
        <v>5.7599643361254866</v>
      </c>
      <c r="AD183">
        <v>221.47200000000001</v>
      </c>
      <c r="AE183">
        <v>2.5000000000000001E-2</v>
      </c>
      <c r="AF183">
        <v>1711</v>
      </c>
      <c r="AG183">
        <v>7402</v>
      </c>
      <c r="AH183">
        <v>7841</v>
      </c>
      <c r="AI183">
        <v>8306</v>
      </c>
    </row>
    <row r="184" spans="2:35">
      <c r="B184">
        <v>36</v>
      </c>
      <c r="C184">
        <v>32</v>
      </c>
      <c r="D184" t="s">
        <v>5</v>
      </c>
      <c r="E184" t="s">
        <v>9</v>
      </c>
      <c r="F184">
        <v>28</v>
      </c>
      <c r="G184">
        <v>28</v>
      </c>
      <c r="H184">
        <v>0.2</v>
      </c>
      <c r="I184">
        <v>5000</v>
      </c>
      <c r="J184">
        <v>60000</v>
      </c>
      <c r="K184">
        <v>14.5</v>
      </c>
      <c r="L184">
        <v>150</v>
      </c>
      <c r="M184">
        <v>0</v>
      </c>
      <c r="N184">
        <v>80</v>
      </c>
      <c r="O184">
        <v>11</v>
      </c>
      <c r="P184">
        <v>3.3E-3</v>
      </c>
      <c r="Q184">
        <v>2.7399999999999998E-3</v>
      </c>
      <c r="R184">
        <v>5.6499999999999996E-3</v>
      </c>
      <c r="S184">
        <v>2.1900000000000001E-3</v>
      </c>
      <c r="T184">
        <v>1.97E-3</v>
      </c>
      <c r="U184">
        <v>1.97E-3</v>
      </c>
      <c r="V184">
        <v>1.97E-3</v>
      </c>
      <c r="W184">
        <v>4.5500000000000002E-3</v>
      </c>
      <c r="X184">
        <v>4.5500000000000002E-3</v>
      </c>
      <c r="Y184">
        <v>1.97E-3</v>
      </c>
      <c r="Z184">
        <v>1.97E-3</v>
      </c>
      <c r="AA184">
        <v>1.97E-3</v>
      </c>
      <c r="AB184">
        <v>0.4581441006432504</v>
      </c>
      <c r="AC184">
        <v>5.7599643361254866</v>
      </c>
      <c r="AD184">
        <v>221.47200000000001</v>
      </c>
      <c r="AE184">
        <v>0.03</v>
      </c>
      <c r="AF184">
        <v>1607</v>
      </c>
      <c r="AG184">
        <v>6168</v>
      </c>
      <c r="AH184">
        <v>6534</v>
      </c>
      <c r="AI184">
        <v>6922</v>
      </c>
    </row>
    <row r="185" spans="2:35">
      <c r="B185">
        <v>36</v>
      </c>
      <c r="C185">
        <v>32</v>
      </c>
      <c r="D185" t="s">
        <v>5</v>
      </c>
      <c r="E185" t="s">
        <v>9</v>
      </c>
      <c r="F185">
        <v>28</v>
      </c>
      <c r="G185">
        <v>28</v>
      </c>
      <c r="H185">
        <v>0.2</v>
      </c>
      <c r="I185">
        <v>5000</v>
      </c>
      <c r="J185">
        <v>60000</v>
      </c>
      <c r="K185">
        <v>14.5</v>
      </c>
      <c r="L185">
        <v>150</v>
      </c>
      <c r="M185">
        <v>0</v>
      </c>
      <c r="N185">
        <v>80</v>
      </c>
      <c r="O185">
        <v>11</v>
      </c>
      <c r="P185">
        <v>3.3E-3</v>
      </c>
      <c r="Q185">
        <v>2.7399999999999998E-3</v>
      </c>
      <c r="R185">
        <v>5.6499999999999996E-3</v>
      </c>
      <c r="S185">
        <v>2.1900000000000001E-3</v>
      </c>
      <c r="T185">
        <v>1.97E-3</v>
      </c>
      <c r="U185">
        <v>1.97E-3</v>
      </c>
      <c r="V185">
        <v>1.97E-3</v>
      </c>
      <c r="W185">
        <v>4.5500000000000002E-3</v>
      </c>
      <c r="X185">
        <v>4.5500000000000002E-3</v>
      </c>
      <c r="Y185">
        <v>1.97E-3</v>
      </c>
      <c r="Z185">
        <v>1.97E-3</v>
      </c>
      <c r="AA185">
        <v>1.97E-3</v>
      </c>
      <c r="AB185">
        <v>0.4581441006432504</v>
      </c>
      <c r="AC185">
        <v>5.7599643361254866</v>
      </c>
      <c r="AD185">
        <v>221.47200000000001</v>
      </c>
      <c r="AE185">
        <v>3.5000000000000003E-2</v>
      </c>
      <c r="AF185">
        <v>1511</v>
      </c>
      <c r="AG185">
        <v>5287</v>
      </c>
      <c r="AH185">
        <v>5601</v>
      </c>
      <c r="AI185">
        <v>5933</v>
      </c>
    </row>
    <row r="186" spans="2:35">
      <c r="B186">
        <v>36</v>
      </c>
      <c r="C186">
        <v>32</v>
      </c>
      <c r="D186" t="s">
        <v>5</v>
      </c>
      <c r="E186" t="s">
        <v>9</v>
      </c>
      <c r="F186">
        <v>28</v>
      </c>
      <c r="G186">
        <v>28</v>
      </c>
      <c r="H186">
        <v>0.2</v>
      </c>
      <c r="I186">
        <v>5000</v>
      </c>
      <c r="J186">
        <v>60000</v>
      </c>
      <c r="K186">
        <v>14.5</v>
      </c>
      <c r="L186">
        <v>150</v>
      </c>
      <c r="M186">
        <v>0</v>
      </c>
      <c r="N186">
        <v>80</v>
      </c>
      <c r="O186">
        <v>11</v>
      </c>
      <c r="P186">
        <v>3.3E-3</v>
      </c>
      <c r="Q186">
        <v>2.7399999999999998E-3</v>
      </c>
      <c r="R186">
        <v>5.6499999999999996E-3</v>
      </c>
      <c r="S186">
        <v>2.1900000000000001E-3</v>
      </c>
      <c r="T186">
        <v>1.97E-3</v>
      </c>
      <c r="U186">
        <v>1.97E-3</v>
      </c>
      <c r="V186">
        <v>1.97E-3</v>
      </c>
      <c r="W186">
        <v>4.5500000000000002E-3</v>
      </c>
      <c r="X186">
        <v>4.5500000000000002E-3</v>
      </c>
      <c r="Y186">
        <v>1.97E-3</v>
      </c>
      <c r="Z186">
        <v>1.97E-3</v>
      </c>
      <c r="AA186">
        <v>1.97E-3</v>
      </c>
      <c r="AB186">
        <v>0.4581441006432504</v>
      </c>
      <c r="AC186">
        <v>5.7599643361254866</v>
      </c>
      <c r="AD186">
        <v>221.47200000000001</v>
      </c>
      <c r="AE186">
        <v>0.04</v>
      </c>
      <c r="AF186">
        <v>1424</v>
      </c>
      <c r="AG186">
        <v>4626</v>
      </c>
      <c r="AH186">
        <v>4901</v>
      </c>
      <c r="AI186">
        <v>5191</v>
      </c>
    </row>
    <row r="187" spans="2:35">
      <c r="B187">
        <v>36</v>
      </c>
      <c r="C187">
        <v>32</v>
      </c>
      <c r="D187" t="s">
        <v>5</v>
      </c>
      <c r="E187" t="s">
        <v>9</v>
      </c>
      <c r="F187">
        <v>28</v>
      </c>
      <c r="G187">
        <v>28</v>
      </c>
      <c r="H187">
        <v>0.2</v>
      </c>
      <c r="I187">
        <v>5000</v>
      </c>
      <c r="J187">
        <v>60000</v>
      </c>
      <c r="K187">
        <v>14.5</v>
      </c>
      <c r="L187">
        <v>150</v>
      </c>
      <c r="M187">
        <v>0</v>
      </c>
      <c r="N187">
        <v>80</v>
      </c>
      <c r="O187">
        <v>11</v>
      </c>
      <c r="P187">
        <v>3.3E-3</v>
      </c>
      <c r="Q187">
        <v>2.7399999999999998E-3</v>
      </c>
      <c r="R187">
        <v>5.6499999999999996E-3</v>
      </c>
      <c r="S187">
        <v>2.1900000000000001E-3</v>
      </c>
      <c r="T187">
        <v>1.97E-3</v>
      </c>
      <c r="U187">
        <v>1.97E-3</v>
      </c>
      <c r="V187">
        <v>1.97E-3</v>
      </c>
      <c r="W187">
        <v>4.5500000000000002E-3</v>
      </c>
      <c r="X187">
        <v>4.5500000000000002E-3</v>
      </c>
      <c r="Y187">
        <v>1.97E-3</v>
      </c>
      <c r="Z187">
        <v>1.97E-3</v>
      </c>
      <c r="AA187">
        <v>1.97E-3</v>
      </c>
      <c r="AB187">
        <v>0.4581441006432504</v>
      </c>
      <c r="AC187">
        <v>5.7599643361254866</v>
      </c>
      <c r="AD187">
        <v>221.47200000000001</v>
      </c>
      <c r="AE187">
        <v>4.4999999999999998E-2</v>
      </c>
      <c r="AF187">
        <v>1344</v>
      </c>
      <c r="AG187">
        <v>4112</v>
      </c>
      <c r="AH187">
        <v>4356</v>
      </c>
      <c r="AI187">
        <v>4614</v>
      </c>
    </row>
    <row r="188" spans="2:35">
      <c r="B188">
        <v>36</v>
      </c>
      <c r="C188">
        <v>32</v>
      </c>
      <c r="D188" t="s">
        <v>5</v>
      </c>
      <c r="E188" t="s">
        <v>9</v>
      </c>
      <c r="F188">
        <v>28</v>
      </c>
      <c r="G188">
        <v>28</v>
      </c>
      <c r="H188">
        <v>0.2</v>
      </c>
      <c r="I188">
        <v>5000</v>
      </c>
      <c r="J188">
        <v>60000</v>
      </c>
      <c r="K188">
        <v>14.5</v>
      </c>
      <c r="L188">
        <v>150</v>
      </c>
      <c r="M188">
        <v>0</v>
      </c>
      <c r="N188">
        <v>80</v>
      </c>
      <c r="O188">
        <v>11</v>
      </c>
      <c r="P188">
        <v>3.3E-3</v>
      </c>
      <c r="Q188">
        <v>2.7399999999999998E-3</v>
      </c>
      <c r="R188">
        <v>5.6499999999999996E-3</v>
      </c>
      <c r="S188">
        <v>2.1900000000000001E-3</v>
      </c>
      <c r="T188">
        <v>1.97E-3</v>
      </c>
      <c r="U188">
        <v>1.97E-3</v>
      </c>
      <c r="V188">
        <v>1.97E-3</v>
      </c>
      <c r="W188">
        <v>4.5500000000000002E-3</v>
      </c>
      <c r="X188">
        <v>4.5500000000000002E-3</v>
      </c>
      <c r="Y188">
        <v>1.97E-3</v>
      </c>
      <c r="Z188">
        <v>1.97E-3</v>
      </c>
      <c r="AA188">
        <v>1.97E-3</v>
      </c>
      <c r="AB188">
        <v>0.4581441006432504</v>
      </c>
      <c r="AC188">
        <v>5.7599643361254866</v>
      </c>
      <c r="AD188">
        <v>221.47200000000001</v>
      </c>
      <c r="AE188">
        <v>0.05</v>
      </c>
      <c r="AF188">
        <v>1270</v>
      </c>
      <c r="AG188">
        <v>3701</v>
      </c>
      <c r="AH188">
        <v>3921</v>
      </c>
      <c r="AI188">
        <v>4153</v>
      </c>
    </row>
    <row r="189" spans="2:35">
      <c r="B189">
        <v>36</v>
      </c>
      <c r="C189">
        <v>32</v>
      </c>
      <c r="D189" t="s">
        <v>5</v>
      </c>
      <c r="E189" t="s">
        <v>9</v>
      </c>
      <c r="F189">
        <v>28</v>
      </c>
      <c r="G189">
        <v>28</v>
      </c>
      <c r="H189">
        <v>0.2</v>
      </c>
      <c r="I189">
        <v>5000</v>
      </c>
      <c r="J189">
        <v>60000</v>
      </c>
      <c r="K189">
        <v>14.5</v>
      </c>
      <c r="L189">
        <v>150</v>
      </c>
      <c r="M189">
        <v>0</v>
      </c>
      <c r="N189">
        <v>80</v>
      </c>
      <c r="O189">
        <v>11</v>
      </c>
      <c r="P189">
        <v>3.3E-3</v>
      </c>
      <c r="Q189">
        <v>2.7399999999999998E-3</v>
      </c>
      <c r="R189">
        <v>5.6499999999999996E-3</v>
      </c>
      <c r="S189">
        <v>2.1900000000000001E-3</v>
      </c>
      <c r="T189">
        <v>1.97E-3</v>
      </c>
      <c r="U189">
        <v>1.97E-3</v>
      </c>
      <c r="V189">
        <v>1.97E-3</v>
      </c>
      <c r="W189">
        <v>4.5500000000000002E-3</v>
      </c>
      <c r="X189">
        <v>4.5500000000000002E-3</v>
      </c>
      <c r="Y189">
        <v>1.97E-3</v>
      </c>
      <c r="Z189">
        <v>1.97E-3</v>
      </c>
      <c r="AA189">
        <v>1.97E-3</v>
      </c>
      <c r="AB189">
        <v>0.4581441006432504</v>
      </c>
      <c r="AC189">
        <v>5.7599643361254866</v>
      </c>
      <c r="AD189">
        <v>221.47200000000001</v>
      </c>
      <c r="AE189">
        <v>5.5E-2</v>
      </c>
      <c r="AF189">
        <v>1203</v>
      </c>
      <c r="AG189">
        <v>3365</v>
      </c>
      <c r="AH189">
        <v>3564</v>
      </c>
      <c r="AI189">
        <v>3775</v>
      </c>
    </row>
    <row r="190" spans="2:35">
      <c r="B190">
        <v>36</v>
      </c>
      <c r="C190">
        <v>32</v>
      </c>
      <c r="D190" t="s">
        <v>5</v>
      </c>
      <c r="E190" t="s">
        <v>9</v>
      </c>
      <c r="F190">
        <v>28</v>
      </c>
      <c r="G190">
        <v>28</v>
      </c>
      <c r="H190">
        <v>0.2</v>
      </c>
      <c r="I190">
        <v>5000</v>
      </c>
      <c r="J190">
        <v>60000</v>
      </c>
      <c r="K190">
        <v>14.5</v>
      </c>
      <c r="L190">
        <v>150</v>
      </c>
      <c r="M190">
        <v>0</v>
      </c>
      <c r="N190">
        <v>80</v>
      </c>
      <c r="O190">
        <v>11</v>
      </c>
      <c r="P190">
        <v>3.3E-3</v>
      </c>
      <c r="Q190">
        <v>2.7399999999999998E-3</v>
      </c>
      <c r="R190">
        <v>5.6499999999999996E-3</v>
      </c>
      <c r="S190">
        <v>2.1900000000000001E-3</v>
      </c>
      <c r="T190">
        <v>1.97E-3</v>
      </c>
      <c r="U190">
        <v>1.97E-3</v>
      </c>
      <c r="V190">
        <v>1.97E-3</v>
      </c>
      <c r="W190">
        <v>4.5500000000000002E-3</v>
      </c>
      <c r="X190">
        <v>4.5500000000000002E-3</v>
      </c>
      <c r="Y190">
        <v>1.97E-3</v>
      </c>
      <c r="Z190">
        <v>1.97E-3</v>
      </c>
      <c r="AA190">
        <v>1.97E-3</v>
      </c>
      <c r="AB190">
        <v>0.4581441006432504</v>
      </c>
      <c r="AC190">
        <v>5.7599643361254866</v>
      </c>
      <c r="AD190">
        <v>221.47200000000001</v>
      </c>
      <c r="AE190">
        <v>0.06</v>
      </c>
      <c r="AF190">
        <v>1140</v>
      </c>
      <c r="AG190">
        <v>3084</v>
      </c>
      <c r="AH190">
        <v>3267</v>
      </c>
      <c r="AI190">
        <v>3461</v>
      </c>
    </row>
    <row r="191" spans="2:35">
      <c r="B191">
        <v>36</v>
      </c>
      <c r="C191">
        <v>32</v>
      </c>
      <c r="D191" t="s">
        <v>5</v>
      </c>
      <c r="E191" t="s">
        <v>9</v>
      </c>
      <c r="F191">
        <v>28</v>
      </c>
      <c r="G191">
        <v>28</v>
      </c>
      <c r="H191">
        <v>0.2</v>
      </c>
      <c r="I191">
        <v>5000</v>
      </c>
      <c r="J191">
        <v>60000</v>
      </c>
      <c r="K191">
        <v>14.5</v>
      </c>
      <c r="L191">
        <v>150</v>
      </c>
      <c r="M191">
        <v>0</v>
      </c>
      <c r="N191">
        <v>80</v>
      </c>
      <c r="O191">
        <v>11</v>
      </c>
      <c r="P191">
        <v>3.3E-3</v>
      </c>
      <c r="Q191">
        <v>2.7399999999999998E-3</v>
      </c>
      <c r="R191">
        <v>5.6499999999999996E-3</v>
      </c>
      <c r="S191">
        <v>2.1900000000000001E-3</v>
      </c>
      <c r="T191">
        <v>1.97E-3</v>
      </c>
      <c r="U191">
        <v>1.97E-3</v>
      </c>
      <c r="V191">
        <v>1.97E-3</v>
      </c>
      <c r="W191">
        <v>4.5500000000000002E-3</v>
      </c>
      <c r="X191">
        <v>4.5500000000000002E-3</v>
      </c>
      <c r="Y191">
        <v>1.97E-3</v>
      </c>
      <c r="Z191">
        <v>1.97E-3</v>
      </c>
      <c r="AA191">
        <v>1.97E-3</v>
      </c>
      <c r="AB191">
        <v>0.4581441006432504</v>
      </c>
      <c r="AC191">
        <v>5.7599643361254866</v>
      </c>
      <c r="AD191">
        <v>221.47200000000001</v>
      </c>
      <c r="AE191">
        <v>6.5000000000000002E-2</v>
      </c>
      <c r="AF191">
        <v>1083</v>
      </c>
      <c r="AG191">
        <v>2847</v>
      </c>
      <c r="AH191">
        <v>3016</v>
      </c>
      <c r="AI191">
        <v>3195</v>
      </c>
    </row>
    <row r="192" spans="2:35">
      <c r="B192">
        <v>36</v>
      </c>
      <c r="C192">
        <v>32</v>
      </c>
      <c r="D192" t="s">
        <v>5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14.5</v>
      </c>
      <c r="L192">
        <v>150</v>
      </c>
      <c r="M192">
        <v>0</v>
      </c>
      <c r="N192">
        <v>80</v>
      </c>
      <c r="O192">
        <v>11</v>
      </c>
      <c r="P192">
        <v>3.3E-3</v>
      </c>
      <c r="Q192">
        <v>2.7399999999999998E-3</v>
      </c>
      <c r="R192">
        <v>5.6499999999999996E-3</v>
      </c>
      <c r="S192">
        <v>2.1900000000000001E-3</v>
      </c>
      <c r="T192">
        <v>1.97E-3</v>
      </c>
      <c r="U192">
        <v>1.97E-3</v>
      </c>
      <c r="V192">
        <v>1.97E-3</v>
      </c>
      <c r="W192">
        <v>4.5500000000000002E-3</v>
      </c>
      <c r="X192">
        <v>4.5500000000000002E-3</v>
      </c>
      <c r="Y192">
        <v>1.97E-3</v>
      </c>
      <c r="Z192">
        <v>1.97E-3</v>
      </c>
      <c r="AA192">
        <v>1.97E-3</v>
      </c>
      <c r="AB192">
        <v>0.4581441006432504</v>
      </c>
      <c r="AC192">
        <v>5.7599643361254866</v>
      </c>
      <c r="AD192">
        <v>221.47200000000001</v>
      </c>
      <c r="AE192">
        <v>7.0000000000000007E-2</v>
      </c>
      <c r="AF192">
        <v>1030</v>
      </c>
      <c r="AG192">
        <v>2644</v>
      </c>
      <c r="AH192">
        <v>2800</v>
      </c>
      <c r="AI192">
        <v>2966</v>
      </c>
    </row>
    <row r="193" spans="2:35">
      <c r="B193">
        <v>36</v>
      </c>
      <c r="C193">
        <v>32</v>
      </c>
      <c r="D193" t="s">
        <v>5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14.75</v>
      </c>
      <c r="L193">
        <v>150</v>
      </c>
      <c r="M193">
        <v>0</v>
      </c>
      <c r="N193">
        <v>80</v>
      </c>
      <c r="O193">
        <v>11</v>
      </c>
      <c r="P193">
        <v>3.2100000000000002E-3</v>
      </c>
      <c r="Q193">
        <v>2.6700000000000001E-3</v>
      </c>
      <c r="R193">
        <v>5.4900000000000001E-3</v>
      </c>
      <c r="S193">
        <v>2.1299999999999999E-3</v>
      </c>
      <c r="T193">
        <v>1.97E-3</v>
      </c>
      <c r="U193">
        <v>1.97E-3</v>
      </c>
      <c r="V193">
        <v>1.97E-3</v>
      </c>
      <c r="W193">
        <v>4.4299999999999999E-3</v>
      </c>
      <c r="X193">
        <v>4.4299999999999999E-3</v>
      </c>
      <c r="Y193">
        <v>1.97E-3</v>
      </c>
      <c r="Z193">
        <v>1.97E-3</v>
      </c>
      <c r="AA193">
        <v>1.97E-3</v>
      </c>
      <c r="AB193">
        <v>0.46243550302840403</v>
      </c>
      <c r="AC193">
        <v>5.8895082642660359</v>
      </c>
      <c r="AD193">
        <v>225.072</v>
      </c>
      <c r="AE193">
        <v>2.5000000000000001E-2</v>
      </c>
      <c r="AF193">
        <v>1642</v>
      </c>
      <c r="AG193">
        <v>7110</v>
      </c>
      <c r="AH193">
        <v>7541</v>
      </c>
      <c r="AI193">
        <v>7999</v>
      </c>
    </row>
    <row r="194" spans="2:35">
      <c r="B194">
        <v>36</v>
      </c>
      <c r="C194">
        <v>32</v>
      </c>
      <c r="D194" t="s">
        <v>5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14.75</v>
      </c>
      <c r="L194">
        <v>150</v>
      </c>
      <c r="M194">
        <v>0</v>
      </c>
      <c r="N194">
        <v>80</v>
      </c>
      <c r="O194">
        <v>11</v>
      </c>
      <c r="P194">
        <v>3.2100000000000002E-3</v>
      </c>
      <c r="Q194">
        <v>2.6700000000000001E-3</v>
      </c>
      <c r="R194">
        <v>5.4900000000000001E-3</v>
      </c>
      <c r="S194">
        <v>2.1299999999999999E-3</v>
      </c>
      <c r="T194">
        <v>1.97E-3</v>
      </c>
      <c r="U194">
        <v>1.97E-3</v>
      </c>
      <c r="V194">
        <v>1.97E-3</v>
      </c>
      <c r="W194">
        <v>4.4299999999999999E-3</v>
      </c>
      <c r="X194">
        <v>4.4299999999999999E-3</v>
      </c>
      <c r="Y194">
        <v>1.97E-3</v>
      </c>
      <c r="Z194">
        <v>1.97E-3</v>
      </c>
      <c r="AA194">
        <v>1.97E-3</v>
      </c>
      <c r="AB194">
        <v>0.46243550302840403</v>
      </c>
      <c r="AC194">
        <v>5.8895082642660359</v>
      </c>
      <c r="AD194">
        <v>225.072</v>
      </c>
      <c r="AE194">
        <v>0.03</v>
      </c>
      <c r="AF194">
        <v>1540</v>
      </c>
      <c r="AG194">
        <v>5925</v>
      </c>
      <c r="AH194">
        <v>6284</v>
      </c>
      <c r="AI194">
        <v>6666</v>
      </c>
    </row>
    <row r="195" spans="2:35">
      <c r="B195">
        <v>36</v>
      </c>
      <c r="C195">
        <v>32</v>
      </c>
      <c r="D195" t="s">
        <v>5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14.75</v>
      </c>
      <c r="L195">
        <v>150</v>
      </c>
      <c r="M195">
        <v>0</v>
      </c>
      <c r="N195">
        <v>80</v>
      </c>
      <c r="O195">
        <v>11</v>
      </c>
      <c r="P195">
        <v>3.2100000000000002E-3</v>
      </c>
      <c r="Q195">
        <v>2.6700000000000001E-3</v>
      </c>
      <c r="R195">
        <v>5.4900000000000001E-3</v>
      </c>
      <c r="S195">
        <v>2.1299999999999999E-3</v>
      </c>
      <c r="T195">
        <v>1.97E-3</v>
      </c>
      <c r="U195">
        <v>1.97E-3</v>
      </c>
      <c r="V195">
        <v>1.97E-3</v>
      </c>
      <c r="W195">
        <v>4.4299999999999999E-3</v>
      </c>
      <c r="X195">
        <v>4.4299999999999999E-3</v>
      </c>
      <c r="Y195">
        <v>1.97E-3</v>
      </c>
      <c r="Z195">
        <v>1.97E-3</v>
      </c>
      <c r="AA195">
        <v>1.97E-3</v>
      </c>
      <c r="AB195">
        <v>0.46243550302840403</v>
      </c>
      <c r="AC195">
        <v>5.8895082642660359</v>
      </c>
      <c r="AD195">
        <v>225.072</v>
      </c>
      <c r="AE195">
        <v>3.5000000000000003E-2</v>
      </c>
      <c r="AF195">
        <v>1447</v>
      </c>
      <c r="AG195">
        <v>5079</v>
      </c>
      <c r="AH195">
        <v>5387</v>
      </c>
      <c r="AI195">
        <v>5713</v>
      </c>
    </row>
    <row r="196" spans="2:35">
      <c r="B196">
        <v>36</v>
      </c>
      <c r="C196">
        <v>32</v>
      </c>
      <c r="D196" t="s">
        <v>5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14.75</v>
      </c>
      <c r="L196">
        <v>150</v>
      </c>
      <c r="M196">
        <v>0</v>
      </c>
      <c r="N196">
        <v>80</v>
      </c>
      <c r="O196">
        <v>11</v>
      </c>
      <c r="P196">
        <v>3.2100000000000002E-3</v>
      </c>
      <c r="Q196">
        <v>2.6700000000000001E-3</v>
      </c>
      <c r="R196">
        <v>5.4900000000000001E-3</v>
      </c>
      <c r="S196">
        <v>2.1299999999999999E-3</v>
      </c>
      <c r="T196">
        <v>1.97E-3</v>
      </c>
      <c r="U196">
        <v>1.97E-3</v>
      </c>
      <c r="V196">
        <v>1.97E-3</v>
      </c>
      <c r="W196">
        <v>4.4299999999999999E-3</v>
      </c>
      <c r="X196">
        <v>4.4299999999999999E-3</v>
      </c>
      <c r="Y196">
        <v>1.97E-3</v>
      </c>
      <c r="Z196">
        <v>1.97E-3</v>
      </c>
      <c r="AA196">
        <v>1.97E-3</v>
      </c>
      <c r="AB196">
        <v>0.46243550302840403</v>
      </c>
      <c r="AC196">
        <v>5.8895082642660359</v>
      </c>
      <c r="AD196">
        <v>225.072</v>
      </c>
      <c r="AE196">
        <v>0.04</v>
      </c>
      <c r="AF196">
        <v>1362</v>
      </c>
      <c r="AG196">
        <v>4444</v>
      </c>
      <c r="AH196">
        <v>4713</v>
      </c>
      <c r="AI196">
        <v>4999</v>
      </c>
    </row>
    <row r="197" spans="2:35">
      <c r="B197">
        <v>36</v>
      </c>
      <c r="C197">
        <v>32</v>
      </c>
      <c r="D197" t="s">
        <v>5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14.75</v>
      </c>
      <c r="L197">
        <v>150</v>
      </c>
      <c r="M197">
        <v>0</v>
      </c>
      <c r="N197">
        <v>80</v>
      </c>
      <c r="O197">
        <v>11</v>
      </c>
      <c r="P197">
        <v>3.2100000000000002E-3</v>
      </c>
      <c r="Q197">
        <v>2.6700000000000001E-3</v>
      </c>
      <c r="R197">
        <v>5.4900000000000001E-3</v>
      </c>
      <c r="S197">
        <v>2.1299999999999999E-3</v>
      </c>
      <c r="T197">
        <v>1.97E-3</v>
      </c>
      <c r="U197">
        <v>1.97E-3</v>
      </c>
      <c r="V197">
        <v>1.97E-3</v>
      </c>
      <c r="W197">
        <v>4.4299999999999999E-3</v>
      </c>
      <c r="X197">
        <v>4.4299999999999999E-3</v>
      </c>
      <c r="Y197">
        <v>1.97E-3</v>
      </c>
      <c r="Z197">
        <v>1.97E-3</v>
      </c>
      <c r="AA197">
        <v>1.97E-3</v>
      </c>
      <c r="AB197">
        <v>0.46243550302840403</v>
      </c>
      <c r="AC197">
        <v>5.8895082642660359</v>
      </c>
      <c r="AD197">
        <v>225.072</v>
      </c>
      <c r="AE197">
        <v>4.4999999999999998E-2</v>
      </c>
      <c r="AF197">
        <v>1284</v>
      </c>
      <c r="AG197">
        <v>3950</v>
      </c>
      <c r="AH197">
        <v>4190</v>
      </c>
      <c r="AI197">
        <v>4444</v>
      </c>
    </row>
    <row r="198" spans="2:35">
      <c r="B198">
        <v>36</v>
      </c>
      <c r="C198">
        <v>32</v>
      </c>
      <c r="D198" t="s">
        <v>5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14.75</v>
      </c>
      <c r="L198">
        <v>150</v>
      </c>
      <c r="M198">
        <v>0</v>
      </c>
      <c r="N198">
        <v>80</v>
      </c>
      <c r="O198">
        <v>11</v>
      </c>
      <c r="P198">
        <v>3.2100000000000002E-3</v>
      </c>
      <c r="Q198">
        <v>2.6700000000000001E-3</v>
      </c>
      <c r="R198">
        <v>5.4900000000000001E-3</v>
      </c>
      <c r="S198">
        <v>2.1299999999999999E-3</v>
      </c>
      <c r="T198">
        <v>1.97E-3</v>
      </c>
      <c r="U198">
        <v>1.97E-3</v>
      </c>
      <c r="V198">
        <v>1.97E-3</v>
      </c>
      <c r="W198">
        <v>4.4299999999999999E-3</v>
      </c>
      <c r="X198">
        <v>4.4299999999999999E-3</v>
      </c>
      <c r="Y198">
        <v>1.97E-3</v>
      </c>
      <c r="Z198">
        <v>1.97E-3</v>
      </c>
      <c r="AA198">
        <v>1.97E-3</v>
      </c>
      <c r="AB198">
        <v>0.46243550302840403</v>
      </c>
      <c r="AC198">
        <v>5.8895082642660359</v>
      </c>
      <c r="AD198">
        <v>225.072</v>
      </c>
      <c r="AE198">
        <v>0.05</v>
      </c>
      <c r="AF198">
        <v>1213</v>
      </c>
      <c r="AG198">
        <v>3555</v>
      </c>
      <c r="AH198">
        <v>3771</v>
      </c>
      <c r="AI198">
        <v>3999</v>
      </c>
    </row>
    <row r="199" spans="2:35">
      <c r="B199">
        <v>36</v>
      </c>
      <c r="C199">
        <v>32</v>
      </c>
      <c r="D199" t="s">
        <v>5</v>
      </c>
      <c r="E199" t="s">
        <v>9</v>
      </c>
      <c r="F199">
        <v>28</v>
      </c>
      <c r="G199">
        <v>28</v>
      </c>
      <c r="H199">
        <v>0.2</v>
      </c>
      <c r="I199">
        <v>5000</v>
      </c>
      <c r="J199">
        <v>60000</v>
      </c>
      <c r="K199">
        <v>14.75</v>
      </c>
      <c r="L199">
        <v>150</v>
      </c>
      <c r="M199">
        <v>0</v>
      </c>
      <c r="N199">
        <v>80</v>
      </c>
      <c r="O199">
        <v>11</v>
      </c>
      <c r="P199">
        <v>3.2100000000000002E-3</v>
      </c>
      <c r="Q199">
        <v>2.6700000000000001E-3</v>
      </c>
      <c r="R199">
        <v>5.4900000000000001E-3</v>
      </c>
      <c r="S199">
        <v>2.1299999999999999E-3</v>
      </c>
      <c r="T199">
        <v>1.97E-3</v>
      </c>
      <c r="U199">
        <v>1.97E-3</v>
      </c>
      <c r="V199">
        <v>1.97E-3</v>
      </c>
      <c r="W199">
        <v>4.4299999999999999E-3</v>
      </c>
      <c r="X199">
        <v>4.4299999999999999E-3</v>
      </c>
      <c r="Y199">
        <v>1.97E-3</v>
      </c>
      <c r="Z199">
        <v>1.97E-3</v>
      </c>
      <c r="AA199">
        <v>1.97E-3</v>
      </c>
      <c r="AB199">
        <v>0.46243550302840403</v>
      </c>
      <c r="AC199">
        <v>5.8895082642660359</v>
      </c>
      <c r="AD199">
        <v>225.072</v>
      </c>
      <c r="AE199">
        <v>5.5E-2</v>
      </c>
      <c r="AF199">
        <v>1147</v>
      </c>
      <c r="AG199">
        <v>3232</v>
      </c>
      <c r="AH199">
        <v>3428</v>
      </c>
      <c r="AI199">
        <v>3636</v>
      </c>
    </row>
    <row r="200" spans="2:35">
      <c r="B200">
        <v>36</v>
      </c>
      <c r="C200">
        <v>32</v>
      </c>
      <c r="D200" t="s">
        <v>5</v>
      </c>
      <c r="E200" t="s">
        <v>9</v>
      </c>
      <c r="F200">
        <v>28</v>
      </c>
      <c r="G200">
        <v>28</v>
      </c>
      <c r="H200">
        <v>0.2</v>
      </c>
      <c r="I200">
        <v>5000</v>
      </c>
      <c r="J200">
        <v>60000</v>
      </c>
      <c r="K200">
        <v>14.75</v>
      </c>
      <c r="L200">
        <v>150</v>
      </c>
      <c r="M200">
        <v>0</v>
      </c>
      <c r="N200">
        <v>80</v>
      </c>
      <c r="O200">
        <v>11</v>
      </c>
      <c r="P200">
        <v>3.2100000000000002E-3</v>
      </c>
      <c r="Q200">
        <v>2.6700000000000001E-3</v>
      </c>
      <c r="R200">
        <v>5.4900000000000001E-3</v>
      </c>
      <c r="S200">
        <v>2.1299999999999999E-3</v>
      </c>
      <c r="T200">
        <v>1.97E-3</v>
      </c>
      <c r="U200">
        <v>1.97E-3</v>
      </c>
      <c r="V200">
        <v>1.97E-3</v>
      </c>
      <c r="W200">
        <v>4.4299999999999999E-3</v>
      </c>
      <c r="X200">
        <v>4.4299999999999999E-3</v>
      </c>
      <c r="Y200">
        <v>1.97E-3</v>
      </c>
      <c r="Z200">
        <v>1.97E-3</v>
      </c>
      <c r="AA200">
        <v>1.97E-3</v>
      </c>
      <c r="AB200">
        <v>0.46243550302840403</v>
      </c>
      <c r="AC200">
        <v>5.8895082642660359</v>
      </c>
      <c r="AD200">
        <v>225.072</v>
      </c>
      <c r="AE200">
        <v>0.06</v>
      </c>
      <c r="AF200">
        <v>1087</v>
      </c>
      <c r="AG200">
        <v>2962</v>
      </c>
      <c r="AH200">
        <v>3142</v>
      </c>
      <c r="AI200">
        <v>3333</v>
      </c>
    </row>
    <row r="201" spans="2:35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14.75</v>
      </c>
      <c r="L201">
        <v>150</v>
      </c>
      <c r="M201">
        <v>0</v>
      </c>
      <c r="N201">
        <v>80</v>
      </c>
      <c r="O201">
        <v>11</v>
      </c>
      <c r="P201">
        <v>3.2100000000000002E-3</v>
      </c>
      <c r="Q201">
        <v>2.6700000000000001E-3</v>
      </c>
      <c r="R201">
        <v>5.4900000000000001E-3</v>
      </c>
      <c r="S201">
        <v>2.1299999999999999E-3</v>
      </c>
      <c r="T201">
        <v>1.97E-3</v>
      </c>
      <c r="U201">
        <v>1.97E-3</v>
      </c>
      <c r="V201">
        <v>1.97E-3</v>
      </c>
      <c r="W201">
        <v>4.4299999999999999E-3</v>
      </c>
      <c r="X201">
        <v>4.4299999999999999E-3</v>
      </c>
      <c r="Y201">
        <v>1.97E-3</v>
      </c>
      <c r="Z201">
        <v>1.97E-3</v>
      </c>
      <c r="AA201">
        <v>1.97E-3</v>
      </c>
      <c r="AB201">
        <v>0.46243550302840403</v>
      </c>
      <c r="AC201">
        <v>5.8895082642660359</v>
      </c>
      <c r="AD201">
        <v>225.072</v>
      </c>
      <c r="AE201">
        <v>6.5000000000000002E-2</v>
      </c>
      <c r="AF201">
        <v>1031</v>
      </c>
      <c r="AG201">
        <v>2735</v>
      </c>
      <c r="AH201">
        <v>2900</v>
      </c>
      <c r="AI201">
        <v>3076</v>
      </c>
    </row>
    <row r="202" spans="2:35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14.75</v>
      </c>
      <c r="L202">
        <v>150</v>
      </c>
      <c r="M202">
        <v>0</v>
      </c>
      <c r="N202">
        <v>80</v>
      </c>
      <c r="O202">
        <v>11</v>
      </c>
      <c r="P202">
        <v>3.2100000000000002E-3</v>
      </c>
      <c r="Q202">
        <v>2.6700000000000001E-3</v>
      </c>
      <c r="R202">
        <v>5.4900000000000001E-3</v>
      </c>
      <c r="S202">
        <v>2.1299999999999999E-3</v>
      </c>
      <c r="T202">
        <v>1.97E-3</v>
      </c>
      <c r="U202">
        <v>1.97E-3</v>
      </c>
      <c r="V202">
        <v>1.97E-3</v>
      </c>
      <c r="W202">
        <v>4.4299999999999999E-3</v>
      </c>
      <c r="X202">
        <v>4.4299999999999999E-3</v>
      </c>
      <c r="Y202">
        <v>1.97E-3</v>
      </c>
      <c r="Z202">
        <v>1.97E-3</v>
      </c>
      <c r="AA202">
        <v>1.97E-3</v>
      </c>
      <c r="AB202">
        <v>0.46243550302840403</v>
      </c>
      <c r="AC202">
        <v>5.8895082642660359</v>
      </c>
      <c r="AD202">
        <v>225.072</v>
      </c>
      <c r="AE202">
        <v>7.0000000000000007E-2</v>
      </c>
      <c r="AF202">
        <v>980</v>
      </c>
      <c r="AG202">
        <v>2539</v>
      </c>
      <c r="AH202">
        <v>2693</v>
      </c>
      <c r="AI202">
        <v>2857</v>
      </c>
    </row>
    <row r="203" spans="2:35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15</v>
      </c>
      <c r="L203">
        <v>150</v>
      </c>
      <c r="M203">
        <v>0</v>
      </c>
      <c r="N203">
        <v>80</v>
      </c>
      <c r="O203">
        <v>11</v>
      </c>
      <c r="P203">
        <v>3.13E-3</v>
      </c>
      <c r="Q203">
        <v>2.5999999999999999E-3</v>
      </c>
      <c r="R203">
        <v>5.3499999999999997E-3</v>
      </c>
      <c r="S203">
        <v>2.0699999999999998E-3</v>
      </c>
      <c r="T203">
        <v>1.9599999999999999E-3</v>
      </c>
      <c r="U203">
        <v>1.9599999999999999E-3</v>
      </c>
      <c r="V203">
        <v>1.9599999999999999E-3</v>
      </c>
      <c r="W203">
        <v>4.3099999999999996E-3</v>
      </c>
      <c r="X203">
        <v>4.3099999999999996E-3</v>
      </c>
      <c r="Y203">
        <v>1.9599999999999999E-3</v>
      </c>
      <c r="Z203">
        <v>1.9599999999999999E-3</v>
      </c>
      <c r="AA203">
        <v>1.9599999999999999E-3</v>
      </c>
      <c r="AB203">
        <v>0.467678431372549</v>
      </c>
      <c r="AC203">
        <v>6.0260151566106446</v>
      </c>
      <c r="AD203">
        <v>228.672</v>
      </c>
      <c r="AE203">
        <v>2.5000000000000001E-2</v>
      </c>
      <c r="AF203">
        <v>1574</v>
      </c>
      <c r="AG203">
        <v>6782</v>
      </c>
      <c r="AH203">
        <v>7244</v>
      </c>
      <c r="AI203">
        <v>7694</v>
      </c>
    </row>
    <row r="204" spans="2:35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15</v>
      </c>
      <c r="L204">
        <v>150</v>
      </c>
      <c r="M204">
        <v>0</v>
      </c>
      <c r="N204">
        <v>80</v>
      </c>
      <c r="O204">
        <v>11</v>
      </c>
      <c r="P204">
        <v>3.13E-3</v>
      </c>
      <c r="Q204">
        <v>2.5999999999999999E-3</v>
      </c>
      <c r="R204">
        <v>5.3499999999999997E-3</v>
      </c>
      <c r="S204">
        <v>2.0699999999999998E-3</v>
      </c>
      <c r="T204">
        <v>1.9599999999999999E-3</v>
      </c>
      <c r="U204">
        <v>1.9599999999999999E-3</v>
      </c>
      <c r="V204">
        <v>1.9599999999999999E-3</v>
      </c>
      <c r="W204">
        <v>4.3099999999999996E-3</v>
      </c>
      <c r="X204">
        <v>4.3099999999999996E-3</v>
      </c>
      <c r="Y204">
        <v>1.9599999999999999E-3</v>
      </c>
      <c r="Z204">
        <v>1.9599999999999999E-3</v>
      </c>
      <c r="AA204">
        <v>1.9599999999999999E-3</v>
      </c>
      <c r="AB204">
        <v>0.467678431372549</v>
      </c>
      <c r="AC204">
        <v>6.0260151566106446</v>
      </c>
      <c r="AD204">
        <v>228.672</v>
      </c>
      <c r="AE204">
        <v>0.03</v>
      </c>
      <c r="AF204">
        <v>1474</v>
      </c>
      <c r="AG204">
        <v>5654</v>
      </c>
      <c r="AH204">
        <v>6037</v>
      </c>
      <c r="AI204">
        <v>6412</v>
      </c>
    </row>
    <row r="205" spans="2:35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15</v>
      </c>
      <c r="L205">
        <v>150</v>
      </c>
      <c r="M205">
        <v>0</v>
      </c>
      <c r="N205">
        <v>80</v>
      </c>
      <c r="O205">
        <v>11</v>
      </c>
      <c r="P205">
        <v>3.13E-3</v>
      </c>
      <c r="Q205">
        <v>2.5999999999999999E-3</v>
      </c>
      <c r="R205">
        <v>5.3499999999999997E-3</v>
      </c>
      <c r="S205">
        <v>2.0699999999999998E-3</v>
      </c>
      <c r="T205">
        <v>1.9599999999999999E-3</v>
      </c>
      <c r="U205">
        <v>1.9599999999999999E-3</v>
      </c>
      <c r="V205">
        <v>1.9599999999999999E-3</v>
      </c>
      <c r="W205">
        <v>4.3099999999999996E-3</v>
      </c>
      <c r="X205">
        <v>4.3099999999999996E-3</v>
      </c>
      <c r="Y205">
        <v>1.9599999999999999E-3</v>
      </c>
      <c r="Z205">
        <v>1.9599999999999999E-3</v>
      </c>
      <c r="AA205">
        <v>1.9599999999999999E-3</v>
      </c>
      <c r="AB205">
        <v>0.467678431372549</v>
      </c>
      <c r="AC205">
        <v>6.0260151566106446</v>
      </c>
      <c r="AD205">
        <v>228.672</v>
      </c>
      <c r="AE205">
        <v>3.5000000000000003E-2</v>
      </c>
      <c r="AF205">
        <v>1384</v>
      </c>
      <c r="AG205">
        <v>4848</v>
      </c>
      <c r="AH205">
        <v>5174</v>
      </c>
      <c r="AI205">
        <v>5496</v>
      </c>
    </row>
    <row r="206" spans="2:35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15</v>
      </c>
      <c r="L206">
        <v>150</v>
      </c>
      <c r="M206">
        <v>0</v>
      </c>
      <c r="N206">
        <v>80</v>
      </c>
      <c r="O206">
        <v>11</v>
      </c>
      <c r="P206">
        <v>3.13E-3</v>
      </c>
      <c r="Q206">
        <v>2.5999999999999999E-3</v>
      </c>
      <c r="R206">
        <v>5.3499999999999997E-3</v>
      </c>
      <c r="S206">
        <v>2.0699999999999998E-3</v>
      </c>
      <c r="T206">
        <v>1.9599999999999999E-3</v>
      </c>
      <c r="U206">
        <v>1.9599999999999999E-3</v>
      </c>
      <c r="V206">
        <v>1.9599999999999999E-3</v>
      </c>
      <c r="W206">
        <v>4.3099999999999996E-3</v>
      </c>
      <c r="X206">
        <v>4.3099999999999996E-3</v>
      </c>
      <c r="Y206">
        <v>1.9599999999999999E-3</v>
      </c>
      <c r="Z206">
        <v>1.9599999999999999E-3</v>
      </c>
      <c r="AA206">
        <v>1.9599999999999999E-3</v>
      </c>
      <c r="AB206">
        <v>0.467678431372549</v>
      </c>
      <c r="AC206">
        <v>6.0260151566106446</v>
      </c>
      <c r="AD206">
        <v>228.672</v>
      </c>
      <c r="AE206">
        <v>0.04</v>
      </c>
      <c r="AF206">
        <v>1301</v>
      </c>
      <c r="AG206">
        <v>4243</v>
      </c>
      <c r="AH206">
        <v>4528</v>
      </c>
      <c r="AI206">
        <v>4809</v>
      </c>
    </row>
    <row r="207" spans="2:35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15</v>
      </c>
      <c r="L207">
        <v>150</v>
      </c>
      <c r="M207">
        <v>0</v>
      </c>
      <c r="N207">
        <v>80</v>
      </c>
      <c r="O207">
        <v>11</v>
      </c>
      <c r="P207">
        <v>3.13E-3</v>
      </c>
      <c r="Q207">
        <v>2.5999999999999999E-3</v>
      </c>
      <c r="R207">
        <v>5.3499999999999997E-3</v>
      </c>
      <c r="S207">
        <v>2.0699999999999998E-3</v>
      </c>
      <c r="T207">
        <v>1.9599999999999999E-3</v>
      </c>
      <c r="U207">
        <v>1.9599999999999999E-3</v>
      </c>
      <c r="V207">
        <v>1.9599999999999999E-3</v>
      </c>
      <c r="W207">
        <v>4.3099999999999996E-3</v>
      </c>
      <c r="X207">
        <v>4.3099999999999996E-3</v>
      </c>
      <c r="Y207">
        <v>1.9599999999999999E-3</v>
      </c>
      <c r="Z207">
        <v>1.9599999999999999E-3</v>
      </c>
      <c r="AA207">
        <v>1.9599999999999999E-3</v>
      </c>
      <c r="AB207">
        <v>0.467678431372549</v>
      </c>
      <c r="AC207">
        <v>6.0260151566106446</v>
      </c>
      <c r="AD207">
        <v>228.672</v>
      </c>
      <c r="AE207">
        <v>4.4999999999999998E-2</v>
      </c>
      <c r="AF207">
        <v>1225</v>
      </c>
      <c r="AG207">
        <v>3773</v>
      </c>
      <c r="AH207">
        <v>4024</v>
      </c>
      <c r="AI207">
        <v>4275</v>
      </c>
    </row>
    <row r="208" spans="2:35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15</v>
      </c>
      <c r="L208">
        <v>150</v>
      </c>
      <c r="M208">
        <v>0</v>
      </c>
      <c r="N208">
        <v>80</v>
      </c>
      <c r="O208">
        <v>11</v>
      </c>
      <c r="P208">
        <v>3.13E-3</v>
      </c>
      <c r="Q208">
        <v>2.5999999999999999E-3</v>
      </c>
      <c r="R208">
        <v>5.3499999999999997E-3</v>
      </c>
      <c r="S208">
        <v>2.0699999999999998E-3</v>
      </c>
      <c r="T208">
        <v>1.9599999999999999E-3</v>
      </c>
      <c r="U208">
        <v>1.9599999999999999E-3</v>
      </c>
      <c r="V208">
        <v>1.9599999999999999E-3</v>
      </c>
      <c r="W208">
        <v>4.3099999999999996E-3</v>
      </c>
      <c r="X208">
        <v>4.3099999999999996E-3</v>
      </c>
      <c r="Y208">
        <v>1.9599999999999999E-3</v>
      </c>
      <c r="Z208">
        <v>1.9599999999999999E-3</v>
      </c>
      <c r="AA208">
        <v>1.9599999999999999E-3</v>
      </c>
      <c r="AB208">
        <v>0.467678431372549</v>
      </c>
      <c r="AC208">
        <v>6.0260151566106446</v>
      </c>
      <c r="AD208">
        <v>228.672</v>
      </c>
      <c r="AE208">
        <v>0.05</v>
      </c>
      <c r="AF208">
        <v>1156</v>
      </c>
      <c r="AG208">
        <v>3397</v>
      </c>
      <c r="AH208">
        <v>3622</v>
      </c>
      <c r="AI208">
        <v>3847</v>
      </c>
    </row>
    <row r="209" spans="2:35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15</v>
      </c>
      <c r="L209">
        <v>150</v>
      </c>
      <c r="M209">
        <v>0</v>
      </c>
      <c r="N209">
        <v>80</v>
      </c>
      <c r="O209">
        <v>11</v>
      </c>
      <c r="P209">
        <v>3.13E-3</v>
      </c>
      <c r="Q209">
        <v>2.5999999999999999E-3</v>
      </c>
      <c r="R209">
        <v>5.3499999999999997E-3</v>
      </c>
      <c r="S209">
        <v>2.0699999999999998E-3</v>
      </c>
      <c r="T209">
        <v>1.9599999999999999E-3</v>
      </c>
      <c r="U209">
        <v>1.9599999999999999E-3</v>
      </c>
      <c r="V209">
        <v>1.9599999999999999E-3</v>
      </c>
      <c r="W209">
        <v>4.3099999999999996E-3</v>
      </c>
      <c r="X209">
        <v>4.3099999999999996E-3</v>
      </c>
      <c r="Y209">
        <v>1.9599999999999999E-3</v>
      </c>
      <c r="Z209">
        <v>1.9599999999999999E-3</v>
      </c>
      <c r="AA209">
        <v>1.9599999999999999E-3</v>
      </c>
      <c r="AB209">
        <v>0.467678431372549</v>
      </c>
      <c r="AC209">
        <v>6.0260151566106446</v>
      </c>
      <c r="AD209">
        <v>228.672</v>
      </c>
      <c r="AE209">
        <v>5.5E-2</v>
      </c>
      <c r="AF209">
        <v>1092</v>
      </c>
      <c r="AG209">
        <v>3088</v>
      </c>
      <c r="AH209">
        <v>3293</v>
      </c>
      <c r="AI209">
        <v>3497</v>
      </c>
    </row>
    <row r="210" spans="2:35">
      <c r="B210">
        <v>36</v>
      </c>
      <c r="C210">
        <v>32</v>
      </c>
      <c r="D210" t="s">
        <v>5</v>
      </c>
      <c r="E210" t="s">
        <v>9</v>
      </c>
      <c r="F210">
        <v>28</v>
      </c>
      <c r="G210">
        <v>28</v>
      </c>
      <c r="H210">
        <v>0.2</v>
      </c>
      <c r="I210">
        <v>5000</v>
      </c>
      <c r="J210">
        <v>60000</v>
      </c>
      <c r="K210">
        <v>15</v>
      </c>
      <c r="L210">
        <v>150</v>
      </c>
      <c r="M210">
        <v>0</v>
      </c>
      <c r="N210">
        <v>80</v>
      </c>
      <c r="O210">
        <v>11</v>
      </c>
      <c r="P210">
        <v>3.13E-3</v>
      </c>
      <c r="Q210">
        <v>2.5999999999999999E-3</v>
      </c>
      <c r="R210">
        <v>5.3499999999999997E-3</v>
      </c>
      <c r="S210">
        <v>2.0699999999999998E-3</v>
      </c>
      <c r="T210">
        <v>1.9599999999999999E-3</v>
      </c>
      <c r="U210">
        <v>1.9599999999999999E-3</v>
      </c>
      <c r="V210">
        <v>1.9599999999999999E-3</v>
      </c>
      <c r="W210">
        <v>4.3099999999999996E-3</v>
      </c>
      <c r="X210">
        <v>4.3099999999999996E-3</v>
      </c>
      <c r="Y210">
        <v>1.9599999999999999E-3</v>
      </c>
      <c r="Z210">
        <v>1.9599999999999999E-3</v>
      </c>
      <c r="AA210">
        <v>1.9599999999999999E-3</v>
      </c>
      <c r="AB210">
        <v>0.467678431372549</v>
      </c>
      <c r="AC210">
        <v>6.0260151566106446</v>
      </c>
      <c r="AD210">
        <v>228.672</v>
      </c>
      <c r="AE210">
        <v>0.06</v>
      </c>
      <c r="AF210">
        <v>1034</v>
      </c>
      <c r="AG210">
        <v>2831</v>
      </c>
      <c r="AH210">
        <v>3018</v>
      </c>
      <c r="AI210">
        <v>3206</v>
      </c>
    </row>
    <row r="211" spans="2:35">
      <c r="B211">
        <v>36</v>
      </c>
      <c r="C211">
        <v>32</v>
      </c>
      <c r="D211" t="s">
        <v>5</v>
      </c>
      <c r="E211" t="s">
        <v>9</v>
      </c>
      <c r="F211">
        <v>28</v>
      </c>
      <c r="G211">
        <v>28</v>
      </c>
      <c r="H211">
        <v>0.2</v>
      </c>
      <c r="I211">
        <v>5000</v>
      </c>
      <c r="J211">
        <v>60000</v>
      </c>
      <c r="K211">
        <v>15</v>
      </c>
      <c r="L211">
        <v>150</v>
      </c>
      <c r="M211">
        <v>0</v>
      </c>
      <c r="N211">
        <v>80</v>
      </c>
      <c r="O211">
        <v>11</v>
      </c>
      <c r="P211">
        <v>3.13E-3</v>
      </c>
      <c r="Q211">
        <v>2.5999999999999999E-3</v>
      </c>
      <c r="R211">
        <v>5.3499999999999997E-3</v>
      </c>
      <c r="S211">
        <v>2.0699999999999998E-3</v>
      </c>
      <c r="T211">
        <v>1.9599999999999999E-3</v>
      </c>
      <c r="U211">
        <v>1.9599999999999999E-3</v>
      </c>
      <c r="V211">
        <v>1.9599999999999999E-3</v>
      </c>
      <c r="W211">
        <v>4.3099999999999996E-3</v>
      </c>
      <c r="X211">
        <v>4.3099999999999996E-3</v>
      </c>
      <c r="Y211">
        <v>1.9599999999999999E-3</v>
      </c>
      <c r="Z211">
        <v>1.9599999999999999E-3</v>
      </c>
      <c r="AA211">
        <v>1.9599999999999999E-3</v>
      </c>
      <c r="AB211">
        <v>0.467678431372549</v>
      </c>
      <c r="AC211">
        <v>6.0260151566106446</v>
      </c>
      <c r="AD211">
        <v>228.672</v>
      </c>
      <c r="AE211">
        <v>6.5000000000000002E-2</v>
      </c>
      <c r="AF211">
        <v>981</v>
      </c>
      <c r="AG211">
        <v>2615</v>
      </c>
      <c r="AH211">
        <v>2786</v>
      </c>
      <c r="AI211">
        <v>2959</v>
      </c>
    </row>
    <row r="212" spans="2:35">
      <c r="B212">
        <v>36</v>
      </c>
      <c r="C212">
        <v>32</v>
      </c>
      <c r="D212" t="s">
        <v>5</v>
      </c>
      <c r="E212" t="s">
        <v>9</v>
      </c>
      <c r="F212">
        <v>28</v>
      </c>
      <c r="G212">
        <v>28</v>
      </c>
      <c r="H212">
        <v>0.2</v>
      </c>
      <c r="I212">
        <v>5000</v>
      </c>
      <c r="J212">
        <v>60000</v>
      </c>
      <c r="K212">
        <v>15</v>
      </c>
      <c r="L212">
        <v>150</v>
      </c>
      <c r="M212">
        <v>0</v>
      </c>
      <c r="N212">
        <v>80</v>
      </c>
      <c r="O212">
        <v>11</v>
      </c>
      <c r="P212">
        <v>3.13E-3</v>
      </c>
      <c r="Q212">
        <v>2.5999999999999999E-3</v>
      </c>
      <c r="R212">
        <v>5.3499999999999997E-3</v>
      </c>
      <c r="S212">
        <v>2.0699999999999998E-3</v>
      </c>
      <c r="T212">
        <v>1.9599999999999999E-3</v>
      </c>
      <c r="U212">
        <v>1.9599999999999999E-3</v>
      </c>
      <c r="V212">
        <v>1.9599999999999999E-3</v>
      </c>
      <c r="W212">
        <v>4.3099999999999996E-3</v>
      </c>
      <c r="X212">
        <v>4.3099999999999996E-3</v>
      </c>
      <c r="Y212">
        <v>1.9599999999999999E-3</v>
      </c>
      <c r="Z212">
        <v>1.9599999999999999E-3</v>
      </c>
      <c r="AA212">
        <v>1.9599999999999999E-3</v>
      </c>
      <c r="AB212">
        <v>0.467678431372549</v>
      </c>
      <c r="AC212">
        <v>6.0260151566106446</v>
      </c>
      <c r="AD212">
        <v>228.672</v>
      </c>
      <c r="AE212">
        <v>7.0000000000000007E-2</v>
      </c>
      <c r="AF212">
        <v>931</v>
      </c>
      <c r="AG212">
        <v>2428</v>
      </c>
      <c r="AH212">
        <v>2587</v>
      </c>
      <c r="AI212">
        <v>2748</v>
      </c>
    </row>
    <row r="213" spans="2:35">
      <c r="B213">
        <v>36</v>
      </c>
      <c r="C213">
        <v>32</v>
      </c>
      <c r="D213" t="s">
        <v>5</v>
      </c>
      <c r="E213" t="s">
        <v>9</v>
      </c>
      <c r="F213">
        <v>28</v>
      </c>
      <c r="G213">
        <v>28</v>
      </c>
      <c r="H213">
        <v>0.2</v>
      </c>
      <c r="I213">
        <v>5000</v>
      </c>
      <c r="J213">
        <v>60000</v>
      </c>
      <c r="K213">
        <v>15.25</v>
      </c>
      <c r="L213">
        <v>150</v>
      </c>
      <c r="M213">
        <v>0</v>
      </c>
      <c r="N213">
        <v>80</v>
      </c>
      <c r="O213">
        <v>11</v>
      </c>
      <c r="P213">
        <v>3.0500000000000002E-3</v>
      </c>
      <c r="Q213">
        <v>2.5300000000000001E-3</v>
      </c>
      <c r="R213">
        <v>5.2100000000000002E-3</v>
      </c>
      <c r="S213">
        <v>2.0200000000000001E-3</v>
      </c>
      <c r="T213">
        <v>1.9599999999999999E-3</v>
      </c>
      <c r="U213">
        <v>1.9599999999999999E-3</v>
      </c>
      <c r="V213">
        <v>1.9599999999999999E-3</v>
      </c>
      <c r="W213">
        <v>4.1999999999999997E-3</v>
      </c>
      <c r="X213">
        <v>4.1999999999999997E-3</v>
      </c>
      <c r="Y213">
        <v>1.9599999999999999E-3</v>
      </c>
      <c r="Z213">
        <v>1.9599999999999999E-3</v>
      </c>
      <c r="AA213">
        <v>1.9599999999999999E-3</v>
      </c>
      <c r="AB213">
        <v>0.47439223340020431</v>
      </c>
      <c r="AC213">
        <v>6.1730710620236566</v>
      </c>
      <c r="AD213">
        <v>232.27199999999999</v>
      </c>
      <c r="AE213">
        <v>2.5000000000000001E-2</v>
      </c>
      <c r="AF213">
        <v>1510</v>
      </c>
      <c r="AG213">
        <v>6325</v>
      </c>
      <c r="AH213">
        <v>6962</v>
      </c>
      <c r="AI213">
        <v>7405</v>
      </c>
    </row>
    <row r="214" spans="2:35">
      <c r="B214">
        <v>36</v>
      </c>
      <c r="C214">
        <v>32</v>
      </c>
      <c r="D214" t="s">
        <v>5</v>
      </c>
      <c r="E214" t="s">
        <v>9</v>
      </c>
      <c r="F214">
        <v>28</v>
      </c>
      <c r="G214">
        <v>28</v>
      </c>
      <c r="H214">
        <v>0.2</v>
      </c>
      <c r="I214">
        <v>5000</v>
      </c>
      <c r="J214">
        <v>60000</v>
      </c>
      <c r="K214">
        <v>15.25</v>
      </c>
      <c r="L214">
        <v>150</v>
      </c>
      <c r="M214">
        <v>0</v>
      </c>
      <c r="N214">
        <v>80</v>
      </c>
      <c r="O214">
        <v>11</v>
      </c>
      <c r="P214">
        <v>3.0500000000000002E-3</v>
      </c>
      <c r="Q214">
        <v>2.5300000000000001E-3</v>
      </c>
      <c r="R214">
        <v>5.2100000000000002E-3</v>
      </c>
      <c r="S214">
        <v>2.0200000000000001E-3</v>
      </c>
      <c r="T214">
        <v>1.9599999999999999E-3</v>
      </c>
      <c r="U214">
        <v>1.9599999999999999E-3</v>
      </c>
      <c r="V214">
        <v>1.9599999999999999E-3</v>
      </c>
      <c r="W214">
        <v>4.1999999999999997E-3</v>
      </c>
      <c r="X214">
        <v>4.1999999999999997E-3</v>
      </c>
      <c r="Y214">
        <v>1.9599999999999999E-3</v>
      </c>
      <c r="Z214">
        <v>1.9599999999999999E-3</v>
      </c>
      <c r="AA214">
        <v>1.9599999999999999E-3</v>
      </c>
      <c r="AB214">
        <v>0.47439223340020431</v>
      </c>
      <c r="AC214">
        <v>6.1730710620236566</v>
      </c>
      <c r="AD214">
        <v>232.27199999999999</v>
      </c>
      <c r="AE214">
        <v>0.03</v>
      </c>
      <c r="AF214">
        <v>1412</v>
      </c>
      <c r="AG214">
        <v>5286</v>
      </c>
      <c r="AH214">
        <v>5802</v>
      </c>
      <c r="AI214">
        <v>6171</v>
      </c>
    </row>
    <row r="215" spans="2:35">
      <c r="B215">
        <v>36</v>
      </c>
      <c r="C215">
        <v>32</v>
      </c>
      <c r="D215" t="s">
        <v>5</v>
      </c>
      <c r="E215" t="s">
        <v>9</v>
      </c>
      <c r="F215">
        <v>28</v>
      </c>
      <c r="G215">
        <v>28</v>
      </c>
      <c r="H215">
        <v>0.2</v>
      </c>
      <c r="I215">
        <v>5000</v>
      </c>
      <c r="J215">
        <v>60000</v>
      </c>
      <c r="K215">
        <v>15.25</v>
      </c>
      <c r="L215">
        <v>150</v>
      </c>
      <c r="M215">
        <v>0</v>
      </c>
      <c r="N215">
        <v>80</v>
      </c>
      <c r="O215">
        <v>11</v>
      </c>
      <c r="P215">
        <v>3.0500000000000002E-3</v>
      </c>
      <c r="Q215">
        <v>2.5300000000000001E-3</v>
      </c>
      <c r="R215">
        <v>5.2100000000000002E-3</v>
      </c>
      <c r="S215">
        <v>2.0200000000000001E-3</v>
      </c>
      <c r="T215">
        <v>1.9599999999999999E-3</v>
      </c>
      <c r="U215">
        <v>1.9599999999999999E-3</v>
      </c>
      <c r="V215">
        <v>1.9599999999999999E-3</v>
      </c>
      <c r="W215">
        <v>4.1999999999999997E-3</v>
      </c>
      <c r="X215">
        <v>4.1999999999999997E-3</v>
      </c>
      <c r="Y215">
        <v>1.9599999999999999E-3</v>
      </c>
      <c r="Z215">
        <v>1.9599999999999999E-3</v>
      </c>
      <c r="AA215">
        <v>1.9599999999999999E-3</v>
      </c>
      <c r="AB215">
        <v>0.47439223340020431</v>
      </c>
      <c r="AC215">
        <v>6.1730710620236566</v>
      </c>
      <c r="AD215">
        <v>232.27199999999999</v>
      </c>
      <c r="AE215">
        <v>3.5000000000000003E-2</v>
      </c>
      <c r="AF215">
        <v>1324</v>
      </c>
      <c r="AG215">
        <v>4542</v>
      </c>
      <c r="AH215">
        <v>4973</v>
      </c>
      <c r="AI215">
        <v>5289</v>
      </c>
    </row>
    <row r="216" spans="2:35">
      <c r="B216">
        <v>36</v>
      </c>
      <c r="C216">
        <v>32</v>
      </c>
      <c r="D216" t="s">
        <v>5</v>
      </c>
      <c r="E216" t="s">
        <v>9</v>
      </c>
      <c r="F216">
        <v>28</v>
      </c>
      <c r="G216">
        <v>28</v>
      </c>
      <c r="H216">
        <v>0.2</v>
      </c>
      <c r="I216">
        <v>5000</v>
      </c>
      <c r="J216">
        <v>60000</v>
      </c>
      <c r="K216">
        <v>15.25</v>
      </c>
      <c r="L216">
        <v>150</v>
      </c>
      <c r="M216">
        <v>0</v>
      </c>
      <c r="N216">
        <v>80</v>
      </c>
      <c r="O216">
        <v>11</v>
      </c>
      <c r="P216">
        <v>3.0500000000000002E-3</v>
      </c>
      <c r="Q216">
        <v>2.5300000000000001E-3</v>
      </c>
      <c r="R216">
        <v>5.2100000000000002E-3</v>
      </c>
      <c r="S216">
        <v>2.0200000000000001E-3</v>
      </c>
      <c r="T216">
        <v>1.9599999999999999E-3</v>
      </c>
      <c r="U216">
        <v>1.9599999999999999E-3</v>
      </c>
      <c r="V216">
        <v>1.9599999999999999E-3</v>
      </c>
      <c r="W216">
        <v>4.1999999999999997E-3</v>
      </c>
      <c r="X216">
        <v>4.1999999999999997E-3</v>
      </c>
      <c r="Y216">
        <v>1.9599999999999999E-3</v>
      </c>
      <c r="Z216">
        <v>1.9599999999999999E-3</v>
      </c>
      <c r="AA216">
        <v>1.9599999999999999E-3</v>
      </c>
      <c r="AB216">
        <v>0.47439223340020431</v>
      </c>
      <c r="AC216">
        <v>6.1730710620236566</v>
      </c>
      <c r="AD216">
        <v>232.27199999999999</v>
      </c>
      <c r="AE216">
        <v>0.04</v>
      </c>
      <c r="AF216">
        <v>1243</v>
      </c>
      <c r="AG216">
        <v>3983</v>
      </c>
      <c r="AH216">
        <v>4351</v>
      </c>
      <c r="AI216">
        <v>4628</v>
      </c>
    </row>
    <row r="217" spans="2:35">
      <c r="B217">
        <v>36</v>
      </c>
      <c r="C217">
        <v>32</v>
      </c>
      <c r="D217" t="s">
        <v>5</v>
      </c>
      <c r="E217" t="s">
        <v>9</v>
      </c>
      <c r="F217">
        <v>28</v>
      </c>
      <c r="G217">
        <v>28</v>
      </c>
      <c r="H217">
        <v>0.2</v>
      </c>
      <c r="I217">
        <v>5000</v>
      </c>
      <c r="J217">
        <v>60000</v>
      </c>
      <c r="K217">
        <v>15.25</v>
      </c>
      <c r="L217">
        <v>150</v>
      </c>
      <c r="M217">
        <v>0</v>
      </c>
      <c r="N217">
        <v>80</v>
      </c>
      <c r="O217">
        <v>11</v>
      </c>
      <c r="P217">
        <v>3.0500000000000002E-3</v>
      </c>
      <c r="Q217">
        <v>2.5300000000000001E-3</v>
      </c>
      <c r="R217">
        <v>5.2100000000000002E-3</v>
      </c>
      <c r="S217">
        <v>2.0200000000000001E-3</v>
      </c>
      <c r="T217">
        <v>1.9599999999999999E-3</v>
      </c>
      <c r="U217">
        <v>1.9599999999999999E-3</v>
      </c>
      <c r="V217">
        <v>1.9599999999999999E-3</v>
      </c>
      <c r="W217">
        <v>4.1999999999999997E-3</v>
      </c>
      <c r="X217">
        <v>4.1999999999999997E-3</v>
      </c>
      <c r="Y217">
        <v>1.9599999999999999E-3</v>
      </c>
      <c r="Z217">
        <v>1.9599999999999999E-3</v>
      </c>
      <c r="AA217">
        <v>1.9599999999999999E-3</v>
      </c>
      <c r="AB217">
        <v>0.47439223340020431</v>
      </c>
      <c r="AC217">
        <v>6.1730710620236566</v>
      </c>
      <c r="AD217">
        <v>232.27199999999999</v>
      </c>
      <c r="AE217">
        <v>4.4999999999999998E-2</v>
      </c>
      <c r="AF217">
        <v>1170</v>
      </c>
      <c r="AG217">
        <v>3546</v>
      </c>
      <c r="AH217">
        <v>3868</v>
      </c>
      <c r="AI217">
        <v>4114</v>
      </c>
    </row>
    <row r="218" spans="2:35">
      <c r="B218">
        <v>36</v>
      </c>
      <c r="C218">
        <v>32</v>
      </c>
      <c r="D218" t="s">
        <v>5</v>
      </c>
      <c r="E218" t="s">
        <v>9</v>
      </c>
      <c r="F218">
        <v>28</v>
      </c>
      <c r="G218">
        <v>28</v>
      </c>
      <c r="H218">
        <v>0.2</v>
      </c>
      <c r="I218">
        <v>5000</v>
      </c>
      <c r="J218">
        <v>60000</v>
      </c>
      <c r="K218">
        <v>15.25</v>
      </c>
      <c r="L218">
        <v>150</v>
      </c>
      <c r="M218">
        <v>0</v>
      </c>
      <c r="N218">
        <v>80</v>
      </c>
      <c r="O218">
        <v>11</v>
      </c>
      <c r="P218">
        <v>3.0500000000000002E-3</v>
      </c>
      <c r="Q218">
        <v>2.5300000000000001E-3</v>
      </c>
      <c r="R218">
        <v>5.2100000000000002E-3</v>
      </c>
      <c r="S218">
        <v>2.0200000000000001E-3</v>
      </c>
      <c r="T218">
        <v>1.9599999999999999E-3</v>
      </c>
      <c r="U218">
        <v>1.9599999999999999E-3</v>
      </c>
      <c r="V218">
        <v>1.9599999999999999E-3</v>
      </c>
      <c r="W218">
        <v>4.1999999999999997E-3</v>
      </c>
      <c r="X218">
        <v>4.1999999999999997E-3</v>
      </c>
      <c r="Y218">
        <v>1.9599999999999999E-3</v>
      </c>
      <c r="Z218">
        <v>1.9599999999999999E-3</v>
      </c>
      <c r="AA218">
        <v>1.9599999999999999E-3</v>
      </c>
      <c r="AB218">
        <v>0.47439223340020431</v>
      </c>
      <c r="AC218">
        <v>6.1730710620236566</v>
      </c>
      <c r="AD218">
        <v>232.27199999999999</v>
      </c>
      <c r="AE218">
        <v>0.05</v>
      </c>
      <c r="AF218">
        <v>1102</v>
      </c>
      <c r="AG218">
        <v>3197</v>
      </c>
      <c r="AH218">
        <v>3481</v>
      </c>
      <c r="AI218">
        <v>3703</v>
      </c>
    </row>
    <row r="219" spans="2:35">
      <c r="B219">
        <v>36</v>
      </c>
      <c r="C219">
        <v>32</v>
      </c>
      <c r="D219" t="s">
        <v>5</v>
      </c>
      <c r="E219" t="s">
        <v>9</v>
      </c>
      <c r="F219">
        <v>28</v>
      </c>
      <c r="G219">
        <v>28</v>
      </c>
      <c r="H219">
        <v>0.2</v>
      </c>
      <c r="I219">
        <v>5000</v>
      </c>
      <c r="J219">
        <v>60000</v>
      </c>
      <c r="K219">
        <v>15.25</v>
      </c>
      <c r="L219">
        <v>150</v>
      </c>
      <c r="M219">
        <v>0</v>
      </c>
      <c r="N219">
        <v>80</v>
      </c>
      <c r="O219">
        <v>11</v>
      </c>
      <c r="P219">
        <v>3.0500000000000002E-3</v>
      </c>
      <c r="Q219">
        <v>2.5300000000000001E-3</v>
      </c>
      <c r="R219">
        <v>5.2100000000000002E-3</v>
      </c>
      <c r="S219">
        <v>2.0200000000000001E-3</v>
      </c>
      <c r="T219">
        <v>1.9599999999999999E-3</v>
      </c>
      <c r="U219">
        <v>1.9599999999999999E-3</v>
      </c>
      <c r="V219">
        <v>1.9599999999999999E-3</v>
      </c>
      <c r="W219">
        <v>4.1999999999999997E-3</v>
      </c>
      <c r="X219">
        <v>4.1999999999999997E-3</v>
      </c>
      <c r="Y219">
        <v>1.9599999999999999E-3</v>
      </c>
      <c r="Z219">
        <v>1.9599999999999999E-3</v>
      </c>
      <c r="AA219">
        <v>1.9599999999999999E-3</v>
      </c>
      <c r="AB219">
        <v>0.47439223340020431</v>
      </c>
      <c r="AC219">
        <v>6.1730710620236566</v>
      </c>
      <c r="AD219">
        <v>232.27199999999999</v>
      </c>
      <c r="AE219">
        <v>5.5E-2</v>
      </c>
      <c r="AF219">
        <v>1041</v>
      </c>
      <c r="AG219">
        <v>2910</v>
      </c>
      <c r="AH219">
        <v>3165</v>
      </c>
      <c r="AI219">
        <v>3366</v>
      </c>
    </row>
    <row r="220" spans="2:35">
      <c r="B220">
        <v>36</v>
      </c>
      <c r="C220">
        <v>32</v>
      </c>
      <c r="D220" t="s">
        <v>5</v>
      </c>
      <c r="E220" t="s">
        <v>9</v>
      </c>
      <c r="F220">
        <v>28</v>
      </c>
      <c r="G220">
        <v>28</v>
      </c>
      <c r="H220">
        <v>0.2</v>
      </c>
      <c r="I220">
        <v>5000</v>
      </c>
      <c r="J220">
        <v>60000</v>
      </c>
      <c r="K220">
        <v>15.25</v>
      </c>
      <c r="L220">
        <v>150</v>
      </c>
      <c r="M220">
        <v>0</v>
      </c>
      <c r="N220">
        <v>80</v>
      </c>
      <c r="O220">
        <v>11</v>
      </c>
      <c r="P220">
        <v>3.0500000000000002E-3</v>
      </c>
      <c r="Q220">
        <v>2.5300000000000001E-3</v>
      </c>
      <c r="R220">
        <v>5.2100000000000002E-3</v>
      </c>
      <c r="S220">
        <v>2.0200000000000001E-3</v>
      </c>
      <c r="T220">
        <v>1.9599999999999999E-3</v>
      </c>
      <c r="U220">
        <v>1.9599999999999999E-3</v>
      </c>
      <c r="V220">
        <v>1.9599999999999999E-3</v>
      </c>
      <c r="W220">
        <v>4.1999999999999997E-3</v>
      </c>
      <c r="X220">
        <v>4.1999999999999997E-3</v>
      </c>
      <c r="Y220">
        <v>1.9599999999999999E-3</v>
      </c>
      <c r="Z220">
        <v>1.9599999999999999E-3</v>
      </c>
      <c r="AA220">
        <v>1.9599999999999999E-3</v>
      </c>
      <c r="AB220">
        <v>0.47439223340020431</v>
      </c>
      <c r="AC220">
        <v>6.1730710620236566</v>
      </c>
      <c r="AD220">
        <v>232.27199999999999</v>
      </c>
      <c r="AE220">
        <v>0.06</v>
      </c>
      <c r="AF220">
        <v>985</v>
      </c>
      <c r="AG220">
        <v>2670</v>
      </c>
      <c r="AH220">
        <v>2901</v>
      </c>
      <c r="AI220">
        <v>3086</v>
      </c>
    </row>
    <row r="221" spans="2:35">
      <c r="B221">
        <v>36</v>
      </c>
      <c r="C221">
        <v>32</v>
      </c>
      <c r="D221" t="s">
        <v>5</v>
      </c>
      <c r="E221" t="s">
        <v>9</v>
      </c>
      <c r="F221">
        <v>28</v>
      </c>
      <c r="G221">
        <v>28</v>
      </c>
      <c r="H221">
        <v>0.2</v>
      </c>
      <c r="I221">
        <v>5000</v>
      </c>
      <c r="J221">
        <v>60000</v>
      </c>
      <c r="K221">
        <v>15.25</v>
      </c>
      <c r="L221">
        <v>150</v>
      </c>
      <c r="M221">
        <v>0</v>
      </c>
      <c r="N221">
        <v>80</v>
      </c>
      <c r="O221">
        <v>11</v>
      </c>
      <c r="P221">
        <v>3.0500000000000002E-3</v>
      </c>
      <c r="Q221">
        <v>2.5300000000000001E-3</v>
      </c>
      <c r="R221">
        <v>5.2100000000000002E-3</v>
      </c>
      <c r="S221">
        <v>2.0200000000000001E-3</v>
      </c>
      <c r="T221">
        <v>1.9599999999999999E-3</v>
      </c>
      <c r="U221">
        <v>1.9599999999999999E-3</v>
      </c>
      <c r="V221">
        <v>1.9599999999999999E-3</v>
      </c>
      <c r="W221">
        <v>4.1999999999999997E-3</v>
      </c>
      <c r="X221">
        <v>4.1999999999999997E-3</v>
      </c>
      <c r="Y221">
        <v>1.9599999999999999E-3</v>
      </c>
      <c r="Z221">
        <v>1.9599999999999999E-3</v>
      </c>
      <c r="AA221">
        <v>1.9599999999999999E-3</v>
      </c>
      <c r="AB221">
        <v>0.47439223340020431</v>
      </c>
      <c r="AC221">
        <v>6.1730710620236566</v>
      </c>
      <c r="AD221">
        <v>232.27199999999999</v>
      </c>
      <c r="AE221">
        <v>6.5000000000000002E-2</v>
      </c>
      <c r="AF221">
        <v>933</v>
      </c>
      <c r="AG221">
        <v>2467</v>
      </c>
      <c r="AH221">
        <v>2678</v>
      </c>
      <c r="AI221">
        <v>2848</v>
      </c>
    </row>
    <row r="222" spans="2:35">
      <c r="B222">
        <v>36</v>
      </c>
      <c r="C222">
        <v>32</v>
      </c>
      <c r="D222" t="s">
        <v>5</v>
      </c>
      <c r="E222" t="s">
        <v>9</v>
      </c>
      <c r="F222">
        <v>28</v>
      </c>
      <c r="G222">
        <v>28</v>
      </c>
      <c r="H222">
        <v>0.2</v>
      </c>
      <c r="I222">
        <v>5000</v>
      </c>
      <c r="J222">
        <v>60000</v>
      </c>
      <c r="K222">
        <v>15.25</v>
      </c>
      <c r="L222">
        <v>150</v>
      </c>
      <c r="M222">
        <v>0</v>
      </c>
      <c r="N222">
        <v>80</v>
      </c>
      <c r="O222">
        <v>11</v>
      </c>
      <c r="P222">
        <v>3.0500000000000002E-3</v>
      </c>
      <c r="Q222">
        <v>2.5300000000000001E-3</v>
      </c>
      <c r="R222">
        <v>5.2100000000000002E-3</v>
      </c>
      <c r="S222">
        <v>2.0200000000000001E-3</v>
      </c>
      <c r="T222">
        <v>1.9599999999999999E-3</v>
      </c>
      <c r="U222">
        <v>1.9599999999999999E-3</v>
      </c>
      <c r="V222">
        <v>1.9599999999999999E-3</v>
      </c>
      <c r="W222">
        <v>4.1999999999999997E-3</v>
      </c>
      <c r="X222">
        <v>4.1999999999999997E-3</v>
      </c>
      <c r="Y222">
        <v>1.9599999999999999E-3</v>
      </c>
      <c r="Z222">
        <v>1.9599999999999999E-3</v>
      </c>
      <c r="AA222">
        <v>1.9599999999999999E-3</v>
      </c>
      <c r="AB222">
        <v>0.47439223340020431</v>
      </c>
      <c r="AC222">
        <v>6.1730710620236566</v>
      </c>
      <c r="AD222">
        <v>232.27199999999999</v>
      </c>
      <c r="AE222">
        <v>7.0000000000000007E-2</v>
      </c>
      <c r="AF222">
        <v>885</v>
      </c>
      <c r="AG222">
        <v>2292</v>
      </c>
      <c r="AH222">
        <v>2486</v>
      </c>
      <c r="AI222">
        <v>2645</v>
      </c>
    </row>
    <row r="223" spans="2:35">
      <c r="B223">
        <v>36</v>
      </c>
      <c r="C223">
        <v>32</v>
      </c>
      <c r="D223" t="s">
        <v>5</v>
      </c>
      <c r="E223" t="s">
        <v>9</v>
      </c>
      <c r="F223">
        <v>28</v>
      </c>
      <c r="G223">
        <v>28</v>
      </c>
      <c r="H223">
        <v>0.2</v>
      </c>
      <c r="I223">
        <v>5000</v>
      </c>
      <c r="J223">
        <v>60000</v>
      </c>
      <c r="K223">
        <v>15.5</v>
      </c>
      <c r="L223">
        <v>150</v>
      </c>
      <c r="M223">
        <v>0</v>
      </c>
      <c r="N223">
        <v>80</v>
      </c>
      <c r="O223">
        <v>11</v>
      </c>
      <c r="P223">
        <v>2.97E-3</v>
      </c>
      <c r="Q223">
        <v>2.47E-3</v>
      </c>
      <c r="R223">
        <v>5.0800000000000003E-3</v>
      </c>
      <c r="S223">
        <v>1.97E-3</v>
      </c>
      <c r="T223">
        <v>1.9599999999999999E-3</v>
      </c>
      <c r="U223">
        <v>1.9599999999999999E-3</v>
      </c>
      <c r="V223">
        <v>1.9599999999999999E-3</v>
      </c>
      <c r="W223">
        <v>4.0899999999999999E-3</v>
      </c>
      <c r="X223">
        <v>4.0899999999999999E-3</v>
      </c>
      <c r="Y223">
        <v>1.9599999999999999E-3</v>
      </c>
      <c r="Z223">
        <v>1.9599999999999999E-3</v>
      </c>
      <c r="AA223">
        <v>1.9599999999999999E-3</v>
      </c>
      <c r="AB223">
        <v>0.48304738699212357</v>
      </c>
      <c r="AC223">
        <v>6.3340338005436134</v>
      </c>
      <c r="AD223">
        <v>235.87200000000001</v>
      </c>
      <c r="AE223">
        <v>2.5000000000000001E-2</v>
      </c>
      <c r="AF223">
        <v>1444</v>
      </c>
      <c r="AG223">
        <v>5833</v>
      </c>
      <c r="AH223">
        <v>6672</v>
      </c>
      <c r="AI223">
        <v>7108</v>
      </c>
    </row>
    <row r="224" spans="2:35">
      <c r="B224">
        <v>36</v>
      </c>
      <c r="C224">
        <v>32</v>
      </c>
      <c r="D224" t="s">
        <v>5</v>
      </c>
      <c r="E224" t="s">
        <v>9</v>
      </c>
      <c r="F224">
        <v>28</v>
      </c>
      <c r="G224">
        <v>28</v>
      </c>
      <c r="H224">
        <v>0.2</v>
      </c>
      <c r="I224">
        <v>5000</v>
      </c>
      <c r="J224">
        <v>60000</v>
      </c>
      <c r="K224">
        <v>15.5</v>
      </c>
      <c r="L224">
        <v>150</v>
      </c>
      <c r="M224">
        <v>0</v>
      </c>
      <c r="N224">
        <v>80</v>
      </c>
      <c r="O224">
        <v>11</v>
      </c>
      <c r="P224">
        <v>2.97E-3</v>
      </c>
      <c r="Q224">
        <v>2.47E-3</v>
      </c>
      <c r="R224">
        <v>5.0800000000000003E-3</v>
      </c>
      <c r="S224">
        <v>1.97E-3</v>
      </c>
      <c r="T224">
        <v>1.9599999999999999E-3</v>
      </c>
      <c r="U224">
        <v>1.9599999999999999E-3</v>
      </c>
      <c r="V224">
        <v>1.9599999999999999E-3</v>
      </c>
      <c r="W224">
        <v>4.0899999999999999E-3</v>
      </c>
      <c r="X224">
        <v>4.0899999999999999E-3</v>
      </c>
      <c r="Y224">
        <v>1.9599999999999999E-3</v>
      </c>
      <c r="Z224">
        <v>1.9599999999999999E-3</v>
      </c>
      <c r="AA224">
        <v>1.9599999999999999E-3</v>
      </c>
      <c r="AB224">
        <v>0.48304738699212357</v>
      </c>
      <c r="AC224">
        <v>6.3340338005436134</v>
      </c>
      <c r="AD224">
        <v>235.87200000000001</v>
      </c>
      <c r="AE224">
        <v>0.03</v>
      </c>
      <c r="AF224">
        <v>1349</v>
      </c>
      <c r="AG224">
        <v>4890</v>
      </c>
      <c r="AH224">
        <v>5560</v>
      </c>
      <c r="AI224">
        <v>5923</v>
      </c>
    </row>
    <row r="225" spans="2:35">
      <c r="B225">
        <v>36</v>
      </c>
      <c r="C225">
        <v>32</v>
      </c>
      <c r="D225" t="s">
        <v>5</v>
      </c>
      <c r="E225" t="s">
        <v>9</v>
      </c>
      <c r="F225">
        <v>28</v>
      </c>
      <c r="G225">
        <v>28</v>
      </c>
      <c r="H225">
        <v>0.2</v>
      </c>
      <c r="I225">
        <v>5000</v>
      </c>
      <c r="J225">
        <v>60000</v>
      </c>
      <c r="K225">
        <v>15.5</v>
      </c>
      <c r="L225">
        <v>150</v>
      </c>
      <c r="M225">
        <v>0</v>
      </c>
      <c r="N225">
        <v>80</v>
      </c>
      <c r="O225">
        <v>11</v>
      </c>
      <c r="P225">
        <v>2.97E-3</v>
      </c>
      <c r="Q225">
        <v>2.47E-3</v>
      </c>
      <c r="R225">
        <v>5.0800000000000003E-3</v>
      </c>
      <c r="S225">
        <v>1.97E-3</v>
      </c>
      <c r="T225">
        <v>1.9599999999999999E-3</v>
      </c>
      <c r="U225">
        <v>1.9599999999999999E-3</v>
      </c>
      <c r="V225">
        <v>1.9599999999999999E-3</v>
      </c>
      <c r="W225">
        <v>4.0899999999999999E-3</v>
      </c>
      <c r="X225">
        <v>4.0899999999999999E-3</v>
      </c>
      <c r="Y225">
        <v>1.9599999999999999E-3</v>
      </c>
      <c r="Z225">
        <v>1.9599999999999999E-3</v>
      </c>
      <c r="AA225">
        <v>1.9599999999999999E-3</v>
      </c>
      <c r="AB225">
        <v>0.48304738699212357</v>
      </c>
      <c r="AC225">
        <v>6.3340338005436134</v>
      </c>
      <c r="AD225">
        <v>235.87200000000001</v>
      </c>
      <c r="AE225">
        <v>3.5000000000000003E-2</v>
      </c>
      <c r="AF225">
        <v>1263</v>
      </c>
      <c r="AG225">
        <v>4213</v>
      </c>
      <c r="AH225">
        <v>4766</v>
      </c>
      <c r="AI225">
        <v>5077</v>
      </c>
    </row>
    <row r="226" spans="2:35">
      <c r="B226">
        <v>36</v>
      </c>
      <c r="C226">
        <v>32</v>
      </c>
      <c r="D226" t="s">
        <v>5</v>
      </c>
      <c r="E226" t="s">
        <v>9</v>
      </c>
      <c r="F226">
        <v>28</v>
      </c>
      <c r="G226">
        <v>28</v>
      </c>
      <c r="H226">
        <v>0.2</v>
      </c>
      <c r="I226">
        <v>5000</v>
      </c>
      <c r="J226">
        <v>60000</v>
      </c>
      <c r="K226">
        <v>15.5</v>
      </c>
      <c r="L226">
        <v>150</v>
      </c>
      <c r="M226">
        <v>0</v>
      </c>
      <c r="N226">
        <v>80</v>
      </c>
      <c r="O226">
        <v>11</v>
      </c>
      <c r="P226">
        <v>2.97E-3</v>
      </c>
      <c r="Q226">
        <v>2.47E-3</v>
      </c>
      <c r="R226">
        <v>5.0800000000000003E-3</v>
      </c>
      <c r="S226">
        <v>1.97E-3</v>
      </c>
      <c r="T226">
        <v>1.9599999999999999E-3</v>
      </c>
      <c r="U226">
        <v>1.9599999999999999E-3</v>
      </c>
      <c r="V226">
        <v>1.9599999999999999E-3</v>
      </c>
      <c r="W226">
        <v>4.0899999999999999E-3</v>
      </c>
      <c r="X226">
        <v>4.0899999999999999E-3</v>
      </c>
      <c r="Y226">
        <v>1.9599999999999999E-3</v>
      </c>
      <c r="Z226">
        <v>1.9599999999999999E-3</v>
      </c>
      <c r="AA226">
        <v>1.9599999999999999E-3</v>
      </c>
      <c r="AB226">
        <v>0.48304738699212357</v>
      </c>
      <c r="AC226">
        <v>6.3340338005436134</v>
      </c>
      <c r="AD226">
        <v>235.87200000000001</v>
      </c>
      <c r="AE226">
        <v>0.04</v>
      </c>
      <c r="AF226">
        <v>1184</v>
      </c>
      <c r="AG226">
        <v>3702</v>
      </c>
      <c r="AH226">
        <v>4170</v>
      </c>
      <c r="AI226">
        <v>4442</v>
      </c>
    </row>
    <row r="227" spans="2:35">
      <c r="B227">
        <v>36</v>
      </c>
      <c r="C227">
        <v>32</v>
      </c>
      <c r="D227" t="s">
        <v>5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15.5</v>
      </c>
      <c r="L227">
        <v>150</v>
      </c>
      <c r="M227">
        <v>0</v>
      </c>
      <c r="N227">
        <v>80</v>
      </c>
      <c r="O227">
        <v>11</v>
      </c>
      <c r="P227">
        <v>2.97E-3</v>
      </c>
      <c r="Q227">
        <v>2.47E-3</v>
      </c>
      <c r="R227">
        <v>5.0800000000000003E-3</v>
      </c>
      <c r="S227">
        <v>1.97E-3</v>
      </c>
      <c r="T227">
        <v>1.9599999999999999E-3</v>
      </c>
      <c r="U227">
        <v>1.9599999999999999E-3</v>
      </c>
      <c r="V227">
        <v>1.9599999999999999E-3</v>
      </c>
      <c r="W227">
        <v>4.0899999999999999E-3</v>
      </c>
      <c r="X227">
        <v>4.0899999999999999E-3</v>
      </c>
      <c r="Y227">
        <v>1.9599999999999999E-3</v>
      </c>
      <c r="Z227">
        <v>1.9599999999999999E-3</v>
      </c>
      <c r="AA227">
        <v>1.9599999999999999E-3</v>
      </c>
      <c r="AB227">
        <v>0.48304738699212357</v>
      </c>
      <c r="AC227">
        <v>6.3340338005436134</v>
      </c>
      <c r="AD227">
        <v>235.87200000000001</v>
      </c>
      <c r="AE227">
        <v>4.4999999999999998E-2</v>
      </c>
      <c r="AF227">
        <v>1113</v>
      </c>
      <c r="AG227">
        <v>3303</v>
      </c>
      <c r="AH227">
        <v>3707</v>
      </c>
      <c r="AI227">
        <v>3949</v>
      </c>
    </row>
    <row r="228" spans="2:35">
      <c r="B228">
        <v>36</v>
      </c>
      <c r="C228">
        <v>32</v>
      </c>
      <c r="D228" t="s">
        <v>5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15.5</v>
      </c>
      <c r="L228">
        <v>150</v>
      </c>
      <c r="M228">
        <v>0</v>
      </c>
      <c r="N228">
        <v>80</v>
      </c>
      <c r="O228">
        <v>11</v>
      </c>
      <c r="P228">
        <v>2.97E-3</v>
      </c>
      <c r="Q228">
        <v>2.47E-3</v>
      </c>
      <c r="R228">
        <v>5.0800000000000003E-3</v>
      </c>
      <c r="S228">
        <v>1.97E-3</v>
      </c>
      <c r="T228">
        <v>1.9599999999999999E-3</v>
      </c>
      <c r="U228">
        <v>1.9599999999999999E-3</v>
      </c>
      <c r="V228">
        <v>1.9599999999999999E-3</v>
      </c>
      <c r="W228">
        <v>4.0899999999999999E-3</v>
      </c>
      <c r="X228">
        <v>4.0899999999999999E-3</v>
      </c>
      <c r="Y228">
        <v>1.9599999999999999E-3</v>
      </c>
      <c r="Z228">
        <v>1.9599999999999999E-3</v>
      </c>
      <c r="AA228">
        <v>1.9599999999999999E-3</v>
      </c>
      <c r="AB228">
        <v>0.48304738699212357</v>
      </c>
      <c r="AC228">
        <v>6.3340338005436134</v>
      </c>
      <c r="AD228">
        <v>235.87200000000001</v>
      </c>
      <c r="AE228">
        <v>0.05</v>
      </c>
      <c r="AF228">
        <v>1048</v>
      </c>
      <c r="AG228">
        <v>2981</v>
      </c>
      <c r="AH228">
        <v>3336</v>
      </c>
      <c r="AI228">
        <v>3554</v>
      </c>
    </row>
    <row r="229" spans="2:35">
      <c r="B229">
        <v>36</v>
      </c>
      <c r="C229">
        <v>32</v>
      </c>
      <c r="D229" t="s">
        <v>5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15.5</v>
      </c>
      <c r="L229">
        <v>150</v>
      </c>
      <c r="M229">
        <v>0</v>
      </c>
      <c r="N229">
        <v>80</v>
      </c>
      <c r="O229">
        <v>11</v>
      </c>
      <c r="P229">
        <v>2.97E-3</v>
      </c>
      <c r="Q229">
        <v>2.47E-3</v>
      </c>
      <c r="R229">
        <v>5.0800000000000003E-3</v>
      </c>
      <c r="S229">
        <v>1.97E-3</v>
      </c>
      <c r="T229">
        <v>1.9599999999999999E-3</v>
      </c>
      <c r="U229">
        <v>1.9599999999999999E-3</v>
      </c>
      <c r="V229">
        <v>1.9599999999999999E-3</v>
      </c>
      <c r="W229">
        <v>4.0899999999999999E-3</v>
      </c>
      <c r="X229">
        <v>4.0899999999999999E-3</v>
      </c>
      <c r="Y229">
        <v>1.9599999999999999E-3</v>
      </c>
      <c r="Z229">
        <v>1.9599999999999999E-3</v>
      </c>
      <c r="AA229">
        <v>1.9599999999999999E-3</v>
      </c>
      <c r="AB229">
        <v>0.48304738699212357</v>
      </c>
      <c r="AC229">
        <v>6.3340338005436134</v>
      </c>
      <c r="AD229">
        <v>235.87200000000001</v>
      </c>
      <c r="AE229">
        <v>5.5E-2</v>
      </c>
      <c r="AF229">
        <v>988</v>
      </c>
      <c r="AG229">
        <v>2717</v>
      </c>
      <c r="AH229">
        <v>3033</v>
      </c>
      <c r="AI229">
        <v>3231</v>
      </c>
    </row>
    <row r="230" spans="2:35">
      <c r="B230">
        <v>36</v>
      </c>
      <c r="C230">
        <v>32</v>
      </c>
      <c r="D230" t="s">
        <v>5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15.5</v>
      </c>
      <c r="L230">
        <v>150</v>
      </c>
      <c r="M230">
        <v>0</v>
      </c>
      <c r="N230">
        <v>80</v>
      </c>
      <c r="O230">
        <v>11</v>
      </c>
      <c r="P230">
        <v>2.97E-3</v>
      </c>
      <c r="Q230">
        <v>2.47E-3</v>
      </c>
      <c r="R230">
        <v>5.0800000000000003E-3</v>
      </c>
      <c r="S230">
        <v>1.97E-3</v>
      </c>
      <c r="T230">
        <v>1.9599999999999999E-3</v>
      </c>
      <c r="U230">
        <v>1.9599999999999999E-3</v>
      </c>
      <c r="V230">
        <v>1.9599999999999999E-3</v>
      </c>
      <c r="W230">
        <v>4.0899999999999999E-3</v>
      </c>
      <c r="X230">
        <v>4.0899999999999999E-3</v>
      </c>
      <c r="Y230">
        <v>1.9599999999999999E-3</v>
      </c>
      <c r="Z230">
        <v>1.9599999999999999E-3</v>
      </c>
      <c r="AA230">
        <v>1.9599999999999999E-3</v>
      </c>
      <c r="AB230">
        <v>0.48304738699212357</v>
      </c>
      <c r="AC230">
        <v>6.3340338005436134</v>
      </c>
      <c r="AD230">
        <v>235.87200000000001</v>
      </c>
      <c r="AE230">
        <v>0.06</v>
      </c>
      <c r="AF230">
        <v>934</v>
      </c>
      <c r="AG230">
        <v>2496</v>
      </c>
      <c r="AH230">
        <v>2780</v>
      </c>
      <c r="AI230">
        <v>2962</v>
      </c>
    </row>
    <row r="231" spans="2:35">
      <c r="B231">
        <v>36</v>
      </c>
      <c r="C231">
        <v>32</v>
      </c>
      <c r="D231" t="s">
        <v>5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15.5</v>
      </c>
      <c r="L231">
        <v>150</v>
      </c>
      <c r="M231">
        <v>0</v>
      </c>
      <c r="N231">
        <v>80</v>
      </c>
      <c r="O231">
        <v>11</v>
      </c>
      <c r="P231">
        <v>2.97E-3</v>
      </c>
      <c r="Q231">
        <v>2.47E-3</v>
      </c>
      <c r="R231">
        <v>5.0800000000000003E-3</v>
      </c>
      <c r="S231">
        <v>1.97E-3</v>
      </c>
      <c r="T231">
        <v>1.9599999999999999E-3</v>
      </c>
      <c r="U231">
        <v>1.9599999999999999E-3</v>
      </c>
      <c r="V231">
        <v>1.9599999999999999E-3</v>
      </c>
      <c r="W231">
        <v>4.0899999999999999E-3</v>
      </c>
      <c r="X231">
        <v>4.0899999999999999E-3</v>
      </c>
      <c r="Y231">
        <v>1.9599999999999999E-3</v>
      </c>
      <c r="Z231">
        <v>1.9599999999999999E-3</v>
      </c>
      <c r="AA231">
        <v>1.9599999999999999E-3</v>
      </c>
      <c r="AB231">
        <v>0.48304738699212357</v>
      </c>
      <c r="AC231">
        <v>6.3340338005436134</v>
      </c>
      <c r="AD231">
        <v>235.87200000000001</v>
      </c>
      <c r="AE231">
        <v>6.5000000000000002E-2</v>
      </c>
      <c r="AF231">
        <v>884</v>
      </c>
      <c r="AG231">
        <v>2309</v>
      </c>
      <c r="AH231">
        <v>2566</v>
      </c>
      <c r="AI231">
        <v>2734</v>
      </c>
    </row>
    <row r="232" spans="2:35">
      <c r="B232">
        <v>36</v>
      </c>
      <c r="C232">
        <v>32</v>
      </c>
      <c r="D232" t="s">
        <v>5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15.5</v>
      </c>
      <c r="L232">
        <v>150</v>
      </c>
      <c r="M232">
        <v>0</v>
      </c>
      <c r="N232">
        <v>80</v>
      </c>
      <c r="O232">
        <v>11</v>
      </c>
      <c r="P232">
        <v>2.97E-3</v>
      </c>
      <c r="Q232">
        <v>2.47E-3</v>
      </c>
      <c r="R232">
        <v>5.0800000000000003E-3</v>
      </c>
      <c r="S232">
        <v>1.97E-3</v>
      </c>
      <c r="T232">
        <v>1.9599999999999999E-3</v>
      </c>
      <c r="U232">
        <v>1.9599999999999999E-3</v>
      </c>
      <c r="V232">
        <v>1.9599999999999999E-3</v>
      </c>
      <c r="W232">
        <v>4.0899999999999999E-3</v>
      </c>
      <c r="X232">
        <v>4.0899999999999999E-3</v>
      </c>
      <c r="Y232">
        <v>1.9599999999999999E-3</v>
      </c>
      <c r="Z232">
        <v>1.9599999999999999E-3</v>
      </c>
      <c r="AA232">
        <v>1.9599999999999999E-3</v>
      </c>
      <c r="AB232">
        <v>0.48304738699212357</v>
      </c>
      <c r="AC232">
        <v>6.3340338005436134</v>
      </c>
      <c r="AD232">
        <v>235.87200000000001</v>
      </c>
      <c r="AE232">
        <v>7.0000000000000007E-2</v>
      </c>
      <c r="AF232">
        <v>839</v>
      </c>
      <c r="AG232">
        <v>2147</v>
      </c>
      <c r="AH232">
        <v>2383</v>
      </c>
      <c r="AI232">
        <v>2539</v>
      </c>
    </row>
    <row r="233" spans="2:35">
      <c r="B233">
        <v>36</v>
      </c>
      <c r="C233">
        <v>32</v>
      </c>
      <c r="D233" t="s">
        <v>5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15.75</v>
      </c>
      <c r="L233">
        <v>150</v>
      </c>
      <c r="M233">
        <v>0</v>
      </c>
      <c r="N233">
        <v>80</v>
      </c>
      <c r="O233">
        <v>11</v>
      </c>
      <c r="P233">
        <v>2.8999999999999998E-3</v>
      </c>
      <c r="Q233">
        <v>2.4099999999999998E-3</v>
      </c>
      <c r="R233">
        <v>4.9500000000000004E-3</v>
      </c>
      <c r="S233">
        <v>1.9499999999999999E-3</v>
      </c>
      <c r="T233">
        <v>1.9499999999999999E-3</v>
      </c>
      <c r="U233">
        <v>1.9499999999999999E-3</v>
      </c>
      <c r="V233">
        <v>1.9499999999999999E-3</v>
      </c>
      <c r="W233">
        <v>3.9899999999999996E-3</v>
      </c>
      <c r="X233">
        <v>3.9899999999999996E-3</v>
      </c>
      <c r="Y233">
        <v>1.9499999999999999E-3</v>
      </c>
      <c r="Z233">
        <v>1.9499999999999999E-3</v>
      </c>
      <c r="AA233">
        <v>1.9499999999999999E-3</v>
      </c>
      <c r="AB233">
        <v>0.49486338921223982</v>
      </c>
      <c r="AC233">
        <v>6.5172185448417324</v>
      </c>
      <c r="AD233">
        <v>239.47200000000001</v>
      </c>
      <c r="AE233">
        <v>2.5000000000000001E-2</v>
      </c>
      <c r="AF233">
        <v>1375</v>
      </c>
      <c r="AG233">
        <v>5284</v>
      </c>
      <c r="AH233">
        <v>6365</v>
      </c>
      <c r="AI233">
        <v>6794</v>
      </c>
    </row>
    <row r="234" spans="2:35">
      <c r="B234">
        <v>36</v>
      </c>
      <c r="C234">
        <v>32</v>
      </c>
      <c r="D234" t="s">
        <v>5</v>
      </c>
      <c r="E234" t="s">
        <v>9</v>
      </c>
      <c r="F234">
        <v>28</v>
      </c>
      <c r="G234">
        <v>28</v>
      </c>
      <c r="H234">
        <v>0.2</v>
      </c>
      <c r="I234">
        <v>5000</v>
      </c>
      <c r="J234">
        <v>60000</v>
      </c>
      <c r="K234">
        <v>15.75</v>
      </c>
      <c r="L234">
        <v>150</v>
      </c>
      <c r="M234">
        <v>0</v>
      </c>
      <c r="N234">
        <v>80</v>
      </c>
      <c r="O234">
        <v>11</v>
      </c>
      <c r="P234">
        <v>2.8999999999999998E-3</v>
      </c>
      <c r="Q234">
        <v>2.4099999999999998E-3</v>
      </c>
      <c r="R234">
        <v>4.9500000000000004E-3</v>
      </c>
      <c r="S234">
        <v>1.9499999999999999E-3</v>
      </c>
      <c r="T234">
        <v>1.9499999999999999E-3</v>
      </c>
      <c r="U234">
        <v>1.9499999999999999E-3</v>
      </c>
      <c r="V234">
        <v>1.9499999999999999E-3</v>
      </c>
      <c r="W234">
        <v>3.9899999999999996E-3</v>
      </c>
      <c r="X234">
        <v>3.9899999999999996E-3</v>
      </c>
      <c r="Y234">
        <v>1.9499999999999999E-3</v>
      </c>
      <c r="Z234">
        <v>1.9499999999999999E-3</v>
      </c>
      <c r="AA234">
        <v>1.9499999999999999E-3</v>
      </c>
      <c r="AB234">
        <v>0.49486338921223982</v>
      </c>
      <c r="AC234">
        <v>6.5172185448417324</v>
      </c>
      <c r="AD234">
        <v>239.47200000000001</v>
      </c>
      <c r="AE234">
        <v>0.03</v>
      </c>
      <c r="AF234">
        <v>1282</v>
      </c>
      <c r="AG234">
        <v>4448</v>
      </c>
      <c r="AH234">
        <v>5304</v>
      </c>
      <c r="AI234">
        <v>5662</v>
      </c>
    </row>
    <row r="235" spans="2:35">
      <c r="B235">
        <v>36</v>
      </c>
      <c r="C235">
        <v>32</v>
      </c>
      <c r="D235" t="s">
        <v>5</v>
      </c>
      <c r="E235" t="s">
        <v>9</v>
      </c>
      <c r="F235">
        <v>28</v>
      </c>
      <c r="G235">
        <v>28</v>
      </c>
      <c r="H235">
        <v>0.2</v>
      </c>
      <c r="I235">
        <v>5000</v>
      </c>
      <c r="J235">
        <v>60000</v>
      </c>
      <c r="K235">
        <v>15.75</v>
      </c>
      <c r="L235">
        <v>150</v>
      </c>
      <c r="M235">
        <v>0</v>
      </c>
      <c r="N235">
        <v>80</v>
      </c>
      <c r="O235">
        <v>11</v>
      </c>
      <c r="P235">
        <v>2.8999999999999998E-3</v>
      </c>
      <c r="Q235">
        <v>2.4099999999999998E-3</v>
      </c>
      <c r="R235">
        <v>4.9500000000000004E-3</v>
      </c>
      <c r="S235">
        <v>1.9499999999999999E-3</v>
      </c>
      <c r="T235">
        <v>1.9499999999999999E-3</v>
      </c>
      <c r="U235">
        <v>1.9499999999999999E-3</v>
      </c>
      <c r="V235">
        <v>1.9499999999999999E-3</v>
      </c>
      <c r="W235">
        <v>3.9899999999999996E-3</v>
      </c>
      <c r="X235">
        <v>3.9899999999999996E-3</v>
      </c>
      <c r="Y235">
        <v>1.9499999999999999E-3</v>
      </c>
      <c r="Z235">
        <v>1.9499999999999999E-3</v>
      </c>
      <c r="AA235">
        <v>1.9499999999999999E-3</v>
      </c>
      <c r="AB235">
        <v>0.49486338921223982</v>
      </c>
      <c r="AC235">
        <v>6.5172185448417324</v>
      </c>
      <c r="AD235">
        <v>239.47200000000001</v>
      </c>
      <c r="AE235">
        <v>3.5000000000000003E-2</v>
      </c>
      <c r="AF235">
        <v>1198</v>
      </c>
      <c r="AG235">
        <v>3845</v>
      </c>
      <c r="AH235">
        <v>4547</v>
      </c>
      <c r="AI235">
        <v>4853</v>
      </c>
    </row>
    <row r="236" spans="2:35">
      <c r="B236">
        <v>36</v>
      </c>
      <c r="C236">
        <v>32</v>
      </c>
      <c r="D236" t="s">
        <v>5</v>
      </c>
      <c r="E236" t="s">
        <v>9</v>
      </c>
      <c r="F236">
        <v>28</v>
      </c>
      <c r="G236">
        <v>28</v>
      </c>
      <c r="H236">
        <v>0.2</v>
      </c>
      <c r="I236">
        <v>5000</v>
      </c>
      <c r="J236">
        <v>60000</v>
      </c>
      <c r="K236">
        <v>15.75</v>
      </c>
      <c r="L236">
        <v>150</v>
      </c>
      <c r="M236">
        <v>0</v>
      </c>
      <c r="N236">
        <v>80</v>
      </c>
      <c r="O236">
        <v>11</v>
      </c>
      <c r="P236">
        <v>2.8999999999999998E-3</v>
      </c>
      <c r="Q236">
        <v>2.4099999999999998E-3</v>
      </c>
      <c r="R236">
        <v>4.9500000000000004E-3</v>
      </c>
      <c r="S236">
        <v>1.9499999999999999E-3</v>
      </c>
      <c r="T236">
        <v>1.9499999999999999E-3</v>
      </c>
      <c r="U236">
        <v>1.9499999999999999E-3</v>
      </c>
      <c r="V236">
        <v>1.9499999999999999E-3</v>
      </c>
      <c r="W236">
        <v>3.9899999999999996E-3</v>
      </c>
      <c r="X236">
        <v>3.9899999999999996E-3</v>
      </c>
      <c r="Y236">
        <v>1.9499999999999999E-3</v>
      </c>
      <c r="Z236">
        <v>1.9499999999999999E-3</v>
      </c>
      <c r="AA236">
        <v>1.9499999999999999E-3</v>
      </c>
      <c r="AB236">
        <v>0.49486338921223982</v>
      </c>
      <c r="AC236">
        <v>6.5172185448417324</v>
      </c>
      <c r="AD236">
        <v>239.47200000000001</v>
      </c>
      <c r="AE236">
        <v>0.04</v>
      </c>
      <c r="AF236">
        <v>1122</v>
      </c>
      <c r="AG236">
        <v>3389</v>
      </c>
      <c r="AH236">
        <v>3978</v>
      </c>
      <c r="AI236">
        <v>4246</v>
      </c>
    </row>
    <row r="237" spans="2:35">
      <c r="B237">
        <v>36</v>
      </c>
      <c r="C237">
        <v>32</v>
      </c>
      <c r="D237" t="s">
        <v>5</v>
      </c>
      <c r="E237" t="s">
        <v>9</v>
      </c>
      <c r="F237">
        <v>28</v>
      </c>
      <c r="G237">
        <v>28</v>
      </c>
      <c r="H237">
        <v>0.2</v>
      </c>
      <c r="I237">
        <v>5000</v>
      </c>
      <c r="J237">
        <v>60000</v>
      </c>
      <c r="K237">
        <v>15.75</v>
      </c>
      <c r="L237">
        <v>150</v>
      </c>
      <c r="M237">
        <v>0</v>
      </c>
      <c r="N237">
        <v>80</v>
      </c>
      <c r="O237">
        <v>11</v>
      </c>
      <c r="P237">
        <v>2.8999999999999998E-3</v>
      </c>
      <c r="Q237">
        <v>2.4099999999999998E-3</v>
      </c>
      <c r="R237">
        <v>4.9500000000000004E-3</v>
      </c>
      <c r="S237">
        <v>1.9499999999999999E-3</v>
      </c>
      <c r="T237">
        <v>1.9499999999999999E-3</v>
      </c>
      <c r="U237">
        <v>1.9499999999999999E-3</v>
      </c>
      <c r="V237">
        <v>1.9499999999999999E-3</v>
      </c>
      <c r="W237">
        <v>3.9899999999999996E-3</v>
      </c>
      <c r="X237">
        <v>3.9899999999999996E-3</v>
      </c>
      <c r="Y237">
        <v>1.9499999999999999E-3</v>
      </c>
      <c r="Z237">
        <v>1.9499999999999999E-3</v>
      </c>
      <c r="AA237">
        <v>1.9499999999999999E-3</v>
      </c>
      <c r="AB237">
        <v>0.49486338921223982</v>
      </c>
      <c r="AC237">
        <v>6.5172185448417324</v>
      </c>
      <c r="AD237">
        <v>239.47200000000001</v>
      </c>
      <c r="AE237">
        <v>4.4999999999999998E-2</v>
      </c>
      <c r="AF237">
        <v>1053</v>
      </c>
      <c r="AG237">
        <v>3031</v>
      </c>
      <c r="AH237">
        <v>3536</v>
      </c>
      <c r="AI237">
        <v>3775</v>
      </c>
    </row>
    <row r="238" spans="2:35">
      <c r="B238">
        <v>36</v>
      </c>
      <c r="C238">
        <v>32</v>
      </c>
      <c r="D238" t="s">
        <v>5</v>
      </c>
      <c r="E238" t="s">
        <v>9</v>
      </c>
      <c r="F238">
        <v>28</v>
      </c>
      <c r="G238">
        <v>28</v>
      </c>
      <c r="H238">
        <v>0.2</v>
      </c>
      <c r="I238">
        <v>5000</v>
      </c>
      <c r="J238">
        <v>60000</v>
      </c>
      <c r="K238">
        <v>15.75</v>
      </c>
      <c r="L238">
        <v>150</v>
      </c>
      <c r="M238">
        <v>0</v>
      </c>
      <c r="N238">
        <v>80</v>
      </c>
      <c r="O238">
        <v>11</v>
      </c>
      <c r="P238">
        <v>2.8999999999999998E-3</v>
      </c>
      <c r="Q238">
        <v>2.4099999999999998E-3</v>
      </c>
      <c r="R238">
        <v>4.9500000000000004E-3</v>
      </c>
      <c r="S238">
        <v>1.9499999999999999E-3</v>
      </c>
      <c r="T238">
        <v>1.9499999999999999E-3</v>
      </c>
      <c r="U238">
        <v>1.9499999999999999E-3</v>
      </c>
      <c r="V238">
        <v>1.9499999999999999E-3</v>
      </c>
      <c r="W238">
        <v>3.9899999999999996E-3</v>
      </c>
      <c r="X238">
        <v>3.9899999999999996E-3</v>
      </c>
      <c r="Y238">
        <v>1.9499999999999999E-3</v>
      </c>
      <c r="Z238">
        <v>1.9499999999999999E-3</v>
      </c>
      <c r="AA238">
        <v>1.9499999999999999E-3</v>
      </c>
      <c r="AB238">
        <v>0.49486338921223982</v>
      </c>
      <c r="AC238">
        <v>6.5172185448417324</v>
      </c>
      <c r="AD238">
        <v>239.47200000000001</v>
      </c>
      <c r="AE238">
        <v>0.05</v>
      </c>
      <c r="AF238">
        <v>990</v>
      </c>
      <c r="AG238">
        <v>2742</v>
      </c>
      <c r="AH238">
        <v>3183</v>
      </c>
      <c r="AI238">
        <v>3397</v>
      </c>
    </row>
    <row r="239" spans="2:35">
      <c r="B239">
        <v>36</v>
      </c>
      <c r="C239">
        <v>32</v>
      </c>
      <c r="D239" t="s">
        <v>5</v>
      </c>
      <c r="E239" t="s">
        <v>9</v>
      </c>
      <c r="F239">
        <v>28</v>
      </c>
      <c r="G239">
        <v>28</v>
      </c>
      <c r="H239">
        <v>0.2</v>
      </c>
      <c r="I239">
        <v>5000</v>
      </c>
      <c r="J239">
        <v>60000</v>
      </c>
      <c r="K239">
        <v>15.75</v>
      </c>
      <c r="L239">
        <v>150</v>
      </c>
      <c r="M239">
        <v>0</v>
      </c>
      <c r="N239">
        <v>80</v>
      </c>
      <c r="O239">
        <v>11</v>
      </c>
      <c r="P239">
        <v>2.8999999999999998E-3</v>
      </c>
      <c r="Q239">
        <v>2.4099999999999998E-3</v>
      </c>
      <c r="R239">
        <v>4.9500000000000004E-3</v>
      </c>
      <c r="S239">
        <v>1.9499999999999999E-3</v>
      </c>
      <c r="T239">
        <v>1.9499999999999999E-3</v>
      </c>
      <c r="U239">
        <v>1.9499999999999999E-3</v>
      </c>
      <c r="V239">
        <v>1.9499999999999999E-3</v>
      </c>
      <c r="W239">
        <v>3.9899999999999996E-3</v>
      </c>
      <c r="X239">
        <v>3.9899999999999996E-3</v>
      </c>
      <c r="Y239">
        <v>1.9499999999999999E-3</v>
      </c>
      <c r="Z239">
        <v>1.9499999999999999E-3</v>
      </c>
      <c r="AA239">
        <v>1.9499999999999999E-3</v>
      </c>
      <c r="AB239">
        <v>0.49486338921223982</v>
      </c>
      <c r="AC239">
        <v>6.5172185448417324</v>
      </c>
      <c r="AD239">
        <v>239.47200000000001</v>
      </c>
      <c r="AE239">
        <v>5.5E-2</v>
      </c>
      <c r="AF239">
        <v>933</v>
      </c>
      <c r="AG239">
        <v>2504</v>
      </c>
      <c r="AH239">
        <v>2893</v>
      </c>
      <c r="AI239">
        <v>3088</v>
      </c>
    </row>
    <row r="240" spans="2:35">
      <c r="B240">
        <v>36</v>
      </c>
      <c r="C240">
        <v>32</v>
      </c>
      <c r="D240" t="s">
        <v>5</v>
      </c>
      <c r="E240" t="s">
        <v>9</v>
      </c>
      <c r="F240">
        <v>28</v>
      </c>
      <c r="G240">
        <v>28</v>
      </c>
      <c r="H240">
        <v>0.2</v>
      </c>
      <c r="I240">
        <v>5000</v>
      </c>
      <c r="J240">
        <v>60000</v>
      </c>
      <c r="K240">
        <v>15.75</v>
      </c>
      <c r="L240">
        <v>150</v>
      </c>
      <c r="M240">
        <v>0</v>
      </c>
      <c r="N240">
        <v>80</v>
      </c>
      <c r="O240">
        <v>11</v>
      </c>
      <c r="P240">
        <v>2.8999999999999998E-3</v>
      </c>
      <c r="Q240">
        <v>2.4099999999999998E-3</v>
      </c>
      <c r="R240">
        <v>4.9500000000000004E-3</v>
      </c>
      <c r="S240">
        <v>1.9499999999999999E-3</v>
      </c>
      <c r="T240">
        <v>1.9499999999999999E-3</v>
      </c>
      <c r="U240">
        <v>1.9499999999999999E-3</v>
      </c>
      <c r="V240">
        <v>1.9499999999999999E-3</v>
      </c>
      <c r="W240">
        <v>3.9899999999999996E-3</v>
      </c>
      <c r="X240">
        <v>3.9899999999999996E-3</v>
      </c>
      <c r="Y240">
        <v>1.9499999999999999E-3</v>
      </c>
      <c r="Z240">
        <v>1.9499999999999999E-3</v>
      </c>
      <c r="AA240">
        <v>1.9499999999999999E-3</v>
      </c>
      <c r="AB240">
        <v>0.49486338921223982</v>
      </c>
      <c r="AC240">
        <v>6.5172185448417324</v>
      </c>
      <c r="AD240">
        <v>239.47200000000001</v>
      </c>
      <c r="AE240">
        <v>0.06</v>
      </c>
      <c r="AF240">
        <v>881</v>
      </c>
      <c r="AG240">
        <v>2304</v>
      </c>
      <c r="AH240">
        <v>2652</v>
      </c>
      <c r="AI240">
        <v>2831</v>
      </c>
    </row>
    <row r="241" spans="2:35">
      <c r="B241">
        <v>36</v>
      </c>
      <c r="C241">
        <v>32</v>
      </c>
      <c r="D241" t="s">
        <v>5</v>
      </c>
      <c r="E241" t="s">
        <v>9</v>
      </c>
      <c r="F241">
        <v>28</v>
      </c>
      <c r="G241">
        <v>28</v>
      </c>
      <c r="H241">
        <v>0.2</v>
      </c>
      <c r="I241">
        <v>5000</v>
      </c>
      <c r="J241">
        <v>60000</v>
      </c>
      <c r="K241">
        <v>15.75</v>
      </c>
      <c r="L241">
        <v>150</v>
      </c>
      <c r="M241">
        <v>0</v>
      </c>
      <c r="N241">
        <v>80</v>
      </c>
      <c r="O241">
        <v>11</v>
      </c>
      <c r="P241">
        <v>2.8999999999999998E-3</v>
      </c>
      <c r="Q241">
        <v>2.4099999999999998E-3</v>
      </c>
      <c r="R241">
        <v>4.9500000000000004E-3</v>
      </c>
      <c r="S241">
        <v>1.9499999999999999E-3</v>
      </c>
      <c r="T241">
        <v>1.9499999999999999E-3</v>
      </c>
      <c r="U241">
        <v>1.9499999999999999E-3</v>
      </c>
      <c r="V241">
        <v>1.9499999999999999E-3</v>
      </c>
      <c r="W241">
        <v>3.9899999999999996E-3</v>
      </c>
      <c r="X241">
        <v>3.9899999999999996E-3</v>
      </c>
      <c r="Y241">
        <v>1.9499999999999999E-3</v>
      </c>
      <c r="Z241">
        <v>1.9499999999999999E-3</v>
      </c>
      <c r="AA241">
        <v>1.9499999999999999E-3</v>
      </c>
      <c r="AB241">
        <v>0.49486338921223982</v>
      </c>
      <c r="AC241">
        <v>6.5172185448417324</v>
      </c>
      <c r="AD241">
        <v>239.47200000000001</v>
      </c>
      <c r="AE241">
        <v>6.5000000000000002E-2</v>
      </c>
      <c r="AF241">
        <v>833</v>
      </c>
      <c r="AG241">
        <v>2134</v>
      </c>
      <c r="AH241">
        <v>2448</v>
      </c>
      <c r="AI241">
        <v>2613</v>
      </c>
    </row>
    <row r="242" spans="2:35">
      <c r="B242">
        <v>36</v>
      </c>
      <c r="C242">
        <v>32</v>
      </c>
      <c r="D242" t="s">
        <v>5</v>
      </c>
      <c r="E242" t="s">
        <v>9</v>
      </c>
      <c r="F242">
        <v>28</v>
      </c>
      <c r="G242">
        <v>28</v>
      </c>
      <c r="H242">
        <v>0.2</v>
      </c>
      <c r="I242">
        <v>5000</v>
      </c>
      <c r="J242">
        <v>60000</v>
      </c>
      <c r="K242">
        <v>15.75</v>
      </c>
      <c r="L242">
        <v>150</v>
      </c>
      <c r="M242">
        <v>0</v>
      </c>
      <c r="N242">
        <v>80</v>
      </c>
      <c r="O242">
        <v>11</v>
      </c>
      <c r="P242">
        <v>2.8999999999999998E-3</v>
      </c>
      <c r="Q242">
        <v>2.4099999999999998E-3</v>
      </c>
      <c r="R242">
        <v>4.9500000000000004E-3</v>
      </c>
      <c r="S242">
        <v>1.9499999999999999E-3</v>
      </c>
      <c r="T242">
        <v>1.9499999999999999E-3</v>
      </c>
      <c r="U242">
        <v>1.9499999999999999E-3</v>
      </c>
      <c r="V242">
        <v>1.9499999999999999E-3</v>
      </c>
      <c r="W242">
        <v>3.9899999999999996E-3</v>
      </c>
      <c r="X242">
        <v>3.9899999999999996E-3</v>
      </c>
      <c r="Y242">
        <v>1.9499999999999999E-3</v>
      </c>
      <c r="Z242">
        <v>1.9499999999999999E-3</v>
      </c>
      <c r="AA242">
        <v>1.9499999999999999E-3</v>
      </c>
      <c r="AB242">
        <v>0.49486338921223982</v>
      </c>
      <c r="AC242">
        <v>6.5172185448417324</v>
      </c>
      <c r="AD242">
        <v>239.47200000000001</v>
      </c>
      <c r="AE242">
        <v>7.0000000000000007E-2</v>
      </c>
      <c r="AF242">
        <v>789</v>
      </c>
      <c r="AG242">
        <v>1987</v>
      </c>
      <c r="AH242">
        <v>2273</v>
      </c>
      <c r="AI242">
        <v>2427</v>
      </c>
    </row>
    <row r="243" spans="2:35">
      <c r="B243">
        <v>36</v>
      </c>
      <c r="C243">
        <v>32</v>
      </c>
      <c r="D243" t="s">
        <v>5</v>
      </c>
      <c r="E243" t="s">
        <v>9</v>
      </c>
      <c r="F243">
        <v>28</v>
      </c>
      <c r="G243">
        <v>28</v>
      </c>
      <c r="H243">
        <v>0.2</v>
      </c>
      <c r="I243">
        <v>5000</v>
      </c>
      <c r="J243">
        <v>60000</v>
      </c>
      <c r="K243">
        <v>16</v>
      </c>
      <c r="L243">
        <v>150</v>
      </c>
      <c r="M243">
        <v>0</v>
      </c>
      <c r="N243">
        <v>80</v>
      </c>
      <c r="O243">
        <v>11</v>
      </c>
      <c r="P243">
        <v>2.8300000000000001E-3</v>
      </c>
      <c r="Q243">
        <v>2.3500000000000001E-3</v>
      </c>
      <c r="R243">
        <v>4.8300000000000001E-3</v>
      </c>
      <c r="S243">
        <v>1.9499999999999999E-3</v>
      </c>
      <c r="T243">
        <v>1.9499999999999999E-3</v>
      </c>
      <c r="U243">
        <v>1.9499999999999999E-3</v>
      </c>
      <c r="V243">
        <v>1.9499999999999999E-3</v>
      </c>
      <c r="W243">
        <v>3.8899999999999998E-3</v>
      </c>
      <c r="X243">
        <v>3.8899999999999998E-3</v>
      </c>
      <c r="Y243">
        <v>1.9499999999999999E-3</v>
      </c>
      <c r="Z243">
        <v>1.9499999999999999E-3</v>
      </c>
      <c r="AA243">
        <v>1.9499999999999999E-3</v>
      </c>
      <c r="AB243">
        <v>0.51160026999080888</v>
      </c>
      <c r="AC243">
        <v>6.7344796480761424</v>
      </c>
      <c r="AD243">
        <v>243.072</v>
      </c>
      <c r="AE243">
        <v>2.5000000000000001E-2</v>
      </c>
      <c r="AF243">
        <v>1305</v>
      </c>
      <c r="AG243">
        <v>4703</v>
      </c>
      <c r="AH243">
        <v>6057</v>
      </c>
      <c r="AI243">
        <v>6479</v>
      </c>
    </row>
    <row r="244" spans="2:35">
      <c r="B244">
        <v>36</v>
      </c>
      <c r="C244">
        <v>32</v>
      </c>
      <c r="D244" t="s">
        <v>5</v>
      </c>
      <c r="E244" t="s">
        <v>9</v>
      </c>
      <c r="F244">
        <v>28</v>
      </c>
      <c r="G244">
        <v>28</v>
      </c>
      <c r="H244">
        <v>0.2</v>
      </c>
      <c r="I244">
        <v>5000</v>
      </c>
      <c r="J244">
        <v>60000</v>
      </c>
      <c r="K244">
        <v>16</v>
      </c>
      <c r="L244">
        <v>150</v>
      </c>
      <c r="M244">
        <v>0</v>
      </c>
      <c r="N244">
        <v>80</v>
      </c>
      <c r="O244">
        <v>11</v>
      </c>
      <c r="P244">
        <v>2.8300000000000001E-3</v>
      </c>
      <c r="Q244">
        <v>2.3500000000000001E-3</v>
      </c>
      <c r="R244">
        <v>4.8300000000000001E-3</v>
      </c>
      <c r="S244">
        <v>1.9499999999999999E-3</v>
      </c>
      <c r="T244">
        <v>1.9499999999999999E-3</v>
      </c>
      <c r="U244">
        <v>1.9499999999999999E-3</v>
      </c>
      <c r="V244">
        <v>1.9499999999999999E-3</v>
      </c>
      <c r="W244">
        <v>3.8899999999999998E-3</v>
      </c>
      <c r="X244">
        <v>3.8899999999999998E-3</v>
      </c>
      <c r="Y244">
        <v>1.9499999999999999E-3</v>
      </c>
      <c r="Z244">
        <v>1.9499999999999999E-3</v>
      </c>
      <c r="AA244">
        <v>1.9499999999999999E-3</v>
      </c>
      <c r="AB244">
        <v>0.51160026999080888</v>
      </c>
      <c r="AC244">
        <v>6.7344796480761424</v>
      </c>
      <c r="AD244">
        <v>243.072</v>
      </c>
      <c r="AE244">
        <v>0.03</v>
      </c>
      <c r="AF244">
        <v>1215</v>
      </c>
      <c r="AG244">
        <v>3981</v>
      </c>
      <c r="AH244">
        <v>5047</v>
      </c>
      <c r="AI244">
        <v>5399</v>
      </c>
    </row>
    <row r="245" spans="2:35">
      <c r="B245">
        <v>36</v>
      </c>
      <c r="C245">
        <v>32</v>
      </c>
      <c r="D245" t="s">
        <v>5</v>
      </c>
      <c r="E245" t="s">
        <v>9</v>
      </c>
      <c r="F245">
        <v>28</v>
      </c>
      <c r="G245">
        <v>28</v>
      </c>
      <c r="H245">
        <v>0.2</v>
      </c>
      <c r="I245">
        <v>5000</v>
      </c>
      <c r="J245">
        <v>60000</v>
      </c>
      <c r="K245">
        <v>16</v>
      </c>
      <c r="L245">
        <v>150</v>
      </c>
      <c r="M245">
        <v>0</v>
      </c>
      <c r="N245">
        <v>80</v>
      </c>
      <c r="O245">
        <v>11</v>
      </c>
      <c r="P245">
        <v>2.8300000000000001E-3</v>
      </c>
      <c r="Q245">
        <v>2.3500000000000001E-3</v>
      </c>
      <c r="R245">
        <v>4.8300000000000001E-3</v>
      </c>
      <c r="S245">
        <v>1.9499999999999999E-3</v>
      </c>
      <c r="T245">
        <v>1.9499999999999999E-3</v>
      </c>
      <c r="U245">
        <v>1.9499999999999999E-3</v>
      </c>
      <c r="V245">
        <v>1.9499999999999999E-3</v>
      </c>
      <c r="W245">
        <v>3.8899999999999998E-3</v>
      </c>
      <c r="X245">
        <v>3.8899999999999998E-3</v>
      </c>
      <c r="Y245">
        <v>1.9499999999999999E-3</v>
      </c>
      <c r="Z245">
        <v>1.9499999999999999E-3</v>
      </c>
      <c r="AA245">
        <v>1.9499999999999999E-3</v>
      </c>
      <c r="AB245">
        <v>0.51160026999080888</v>
      </c>
      <c r="AC245">
        <v>6.7344796480761424</v>
      </c>
      <c r="AD245">
        <v>243.072</v>
      </c>
      <c r="AE245">
        <v>3.5000000000000003E-2</v>
      </c>
      <c r="AF245">
        <v>1134</v>
      </c>
      <c r="AG245">
        <v>3457</v>
      </c>
      <c r="AH245">
        <v>4326</v>
      </c>
      <c r="AI245">
        <v>4628</v>
      </c>
    </row>
    <row r="246" spans="2:35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16</v>
      </c>
      <c r="L246">
        <v>150</v>
      </c>
      <c r="M246">
        <v>0</v>
      </c>
      <c r="N246">
        <v>80</v>
      </c>
      <c r="O246">
        <v>11</v>
      </c>
      <c r="P246">
        <v>2.8300000000000001E-3</v>
      </c>
      <c r="Q246">
        <v>2.3500000000000001E-3</v>
      </c>
      <c r="R246">
        <v>4.8300000000000001E-3</v>
      </c>
      <c r="S246">
        <v>1.9499999999999999E-3</v>
      </c>
      <c r="T246">
        <v>1.9499999999999999E-3</v>
      </c>
      <c r="U246">
        <v>1.9499999999999999E-3</v>
      </c>
      <c r="V246">
        <v>1.9499999999999999E-3</v>
      </c>
      <c r="W246">
        <v>3.8899999999999998E-3</v>
      </c>
      <c r="X246">
        <v>3.8899999999999998E-3</v>
      </c>
      <c r="Y246">
        <v>1.9499999999999999E-3</v>
      </c>
      <c r="Z246">
        <v>1.9499999999999999E-3</v>
      </c>
      <c r="AA246">
        <v>1.9499999999999999E-3</v>
      </c>
      <c r="AB246">
        <v>0.51160026999080888</v>
      </c>
      <c r="AC246">
        <v>6.7344796480761424</v>
      </c>
      <c r="AD246">
        <v>243.072</v>
      </c>
      <c r="AE246">
        <v>0.04</v>
      </c>
      <c r="AF246">
        <v>1060</v>
      </c>
      <c r="AG246">
        <v>3059</v>
      </c>
      <c r="AH246">
        <v>3786</v>
      </c>
      <c r="AI246">
        <v>4049</v>
      </c>
    </row>
    <row r="247" spans="2:35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16</v>
      </c>
      <c r="L247">
        <v>150</v>
      </c>
      <c r="M247">
        <v>0</v>
      </c>
      <c r="N247">
        <v>80</v>
      </c>
      <c r="O247">
        <v>11</v>
      </c>
      <c r="P247">
        <v>2.8300000000000001E-3</v>
      </c>
      <c r="Q247">
        <v>2.3500000000000001E-3</v>
      </c>
      <c r="R247">
        <v>4.8300000000000001E-3</v>
      </c>
      <c r="S247">
        <v>1.9499999999999999E-3</v>
      </c>
      <c r="T247">
        <v>1.9499999999999999E-3</v>
      </c>
      <c r="U247">
        <v>1.9499999999999999E-3</v>
      </c>
      <c r="V247">
        <v>1.9499999999999999E-3</v>
      </c>
      <c r="W247">
        <v>3.8899999999999998E-3</v>
      </c>
      <c r="X247">
        <v>3.8899999999999998E-3</v>
      </c>
      <c r="Y247">
        <v>1.9499999999999999E-3</v>
      </c>
      <c r="Z247">
        <v>1.9499999999999999E-3</v>
      </c>
      <c r="AA247">
        <v>1.9499999999999999E-3</v>
      </c>
      <c r="AB247">
        <v>0.51160026999080888</v>
      </c>
      <c r="AC247">
        <v>6.7344796480761424</v>
      </c>
      <c r="AD247">
        <v>243.072</v>
      </c>
      <c r="AE247">
        <v>4.4999999999999998E-2</v>
      </c>
      <c r="AF247">
        <v>993</v>
      </c>
      <c r="AG247">
        <v>2744</v>
      </c>
      <c r="AH247">
        <v>3365</v>
      </c>
      <c r="AI247">
        <v>3599</v>
      </c>
    </row>
    <row r="248" spans="2:35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16</v>
      </c>
      <c r="L248">
        <v>150</v>
      </c>
      <c r="M248">
        <v>0</v>
      </c>
      <c r="N248">
        <v>80</v>
      </c>
      <c r="O248">
        <v>11</v>
      </c>
      <c r="P248">
        <v>2.8300000000000001E-3</v>
      </c>
      <c r="Q248">
        <v>2.3500000000000001E-3</v>
      </c>
      <c r="R248">
        <v>4.8300000000000001E-3</v>
      </c>
      <c r="S248">
        <v>1.9499999999999999E-3</v>
      </c>
      <c r="T248">
        <v>1.9499999999999999E-3</v>
      </c>
      <c r="U248">
        <v>1.9499999999999999E-3</v>
      </c>
      <c r="V248">
        <v>1.9499999999999999E-3</v>
      </c>
      <c r="W248">
        <v>3.8899999999999998E-3</v>
      </c>
      <c r="X248">
        <v>3.8899999999999998E-3</v>
      </c>
      <c r="Y248">
        <v>1.9499999999999999E-3</v>
      </c>
      <c r="Z248">
        <v>1.9499999999999999E-3</v>
      </c>
      <c r="AA248">
        <v>1.9499999999999999E-3</v>
      </c>
      <c r="AB248">
        <v>0.51160026999080888</v>
      </c>
      <c r="AC248">
        <v>6.7344796480761424</v>
      </c>
      <c r="AD248">
        <v>243.072</v>
      </c>
      <c r="AE248">
        <v>0.05</v>
      </c>
      <c r="AF248">
        <v>933</v>
      </c>
      <c r="AG248">
        <v>2490</v>
      </c>
      <c r="AH248">
        <v>3028</v>
      </c>
      <c r="AI248">
        <v>3239</v>
      </c>
    </row>
    <row r="249" spans="2:35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16</v>
      </c>
      <c r="L249">
        <v>150</v>
      </c>
      <c r="M249">
        <v>0</v>
      </c>
      <c r="N249">
        <v>80</v>
      </c>
      <c r="O249">
        <v>11</v>
      </c>
      <c r="P249">
        <v>2.8300000000000001E-3</v>
      </c>
      <c r="Q249">
        <v>2.3500000000000001E-3</v>
      </c>
      <c r="R249">
        <v>4.8300000000000001E-3</v>
      </c>
      <c r="S249">
        <v>1.9499999999999999E-3</v>
      </c>
      <c r="T249">
        <v>1.9499999999999999E-3</v>
      </c>
      <c r="U249">
        <v>1.9499999999999999E-3</v>
      </c>
      <c r="V249">
        <v>1.9499999999999999E-3</v>
      </c>
      <c r="W249">
        <v>3.8899999999999998E-3</v>
      </c>
      <c r="X249">
        <v>3.8899999999999998E-3</v>
      </c>
      <c r="Y249">
        <v>1.9499999999999999E-3</v>
      </c>
      <c r="Z249">
        <v>1.9499999999999999E-3</v>
      </c>
      <c r="AA249">
        <v>1.9499999999999999E-3</v>
      </c>
      <c r="AB249">
        <v>0.51160026999080888</v>
      </c>
      <c r="AC249">
        <v>6.7344796480761424</v>
      </c>
      <c r="AD249">
        <v>243.072</v>
      </c>
      <c r="AE249">
        <v>5.5E-2</v>
      </c>
      <c r="AF249">
        <v>878</v>
      </c>
      <c r="AG249">
        <v>2279</v>
      </c>
      <c r="AH249">
        <v>2753</v>
      </c>
      <c r="AI249">
        <v>2945</v>
      </c>
    </row>
    <row r="250" spans="2:35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16</v>
      </c>
      <c r="L250">
        <v>150</v>
      </c>
      <c r="M250">
        <v>0</v>
      </c>
      <c r="N250">
        <v>80</v>
      </c>
      <c r="O250">
        <v>11</v>
      </c>
      <c r="P250">
        <v>2.8300000000000001E-3</v>
      </c>
      <c r="Q250">
        <v>2.3500000000000001E-3</v>
      </c>
      <c r="R250">
        <v>4.8300000000000001E-3</v>
      </c>
      <c r="S250">
        <v>1.9499999999999999E-3</v>
      </c>
      <c r="T250">
        <v>1.9499999999999999E-3</v>
      </c>
      <c r="U250">
        <v>1.9499999999999999E-3</v>
      </c>
      <c r="V250">
        <v>1.9499999999999999E-3</v>
      </c>
      <c r="W250">
        <v>3.8899999999999998E-3</v>
      </c>
      <c r="X250">
        <v>3.8899999999999998E-3</v>
      </c>
      <c r="Y250">
        <v>1.9499999999999999E-3</v>
      </c>
      <c r="Z250">
        <v>1.9499999999999999E-3</v>
      </c>
      <c r="AA250">
        <v>1.9499999999999999E-3</v>
      </c>
      <c r="AB250">
        <v>0.51160026999080888</v>
      </c>
      <c r="AC250">
        <v>6.7344796480761424</v>
      </c>
      <c r="AD250">
        <v>243.072</v>
      </c>
      <c r="AE250">
        <v>0.06</v>
      </c>
      <c r="AF250">
        <v>828</v>
      </c>
      <c r="AG250">
        <v>2101</v>
      </c>
      <c r="AH250">
        <v>2524</v>
      </c>
      <c r="AI250">
        <v>2699</v>
      </c>
    </row>
    <row r="251" spans="2:35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16</v>
      </c>
      <c r="L251">
        <v>150</v>
      </c>
      <c r="M251">
        <v>0</v>
      </c>
      <c r="N251">
        <v>80</v>
      </c>
      <c r="O251">
        <v>11</v>
      </c>
      <c r="P251">
        <v>2.8300000000000001E-3</v>
      </c>
      <c r="Q251">
        <v>2.3500000000000001E-3</v>
      </c>
      <c r="R251">
        <v>4.8300000000000001E-3</v>
      </c>
      <c r="S251">
        <v>1.9499999999999999E-3</v>
      </c>
      <c r="T251">
        <v>1.9499999999999999E-3</v>
      </c>
      <c r="U251">
        <v>1.9499999999999999E-3</v>
      </c>
      <c r="V251">
        <v>1.9499999999999999E-3</v>
      </c>
      <c r="W251">
        <v>3.8899999999999998E-3</v>
      </c>
      <c r="X251">
        <v>3.8899999999999998E-3</v>
      </c>
      <c r="Y251">
        <v>1.9499999999999999E-3</v>
      </c>
      <c r="Z251">
        <v>1.9499999999999999E-3</v>
      </c>
      <c r="AA251">
        <v>1.9499999999999999E-3</v>
      </c>
      <c r="AB251">
        <v>0.51160026999080888</v>
      </c>
      <c r="AC251">
        <v>6.7344796480761424</v>
      </c>
      <c r="AD251">
        <v>243.072</v>
      </c>
      <c r="AE251">
        <v>6.5000000000000002E-2</v>
      </c>
      <c r="AF251">
        <v>782</v>
      </c>
      <c r="AG251">
        <v>1948</v>
      </c>
      <c r="AH251">
        <v>2330</v>
      </c>
      <c r="AI251">
        <v>2492</v>
      </c>
    </row>
    <row r="252" spans="2:35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16</v>
      </c>
      <c r="L252">
        <v>150</v>
      </c>
      <c r="M252">
        <v>0</v>
      </c>
      <c r="N252">
        <v>80</v>
      </c>
      <c r="O252">
        <v>11</v>
      </c>
      <c r="P252">
        <v>2.8300000000000001E-3</v>
      </c>
      <c r="Q252">
        <v>2.3500000000000001E-3</v>
      </c>
      <c r="R252">
        <v>4.8300000000000001E-3</v>
      </c>
      <c r="S252">
        <v>1.9499999999999999E-3</v>
      </c>
      <c r="T252">
        <v>1.9499999999999999E-3</v>
      </c>
      <c r="U252">
        <v>1.9499999999999999E-3</v>
      </c>
      <c r="V252">
        <v>1.9499999999999999E-3</v>
      </c>
      <c r="W252">
        <v>3.8899999999999998E-3</v>
      </c>
      <c r="X252">
        <v>3.8899999999999998E-3</v>
      </c>
      <c r="Y252">
        <v>1.9499999999999999E-3</v>
      </c>
      <c r="Z252">
        <v>1.9499999999999999E-3</v>
      </c>
      <c r="AA252">
        <v>1.9499999999999999E-3</v>
      </c>
      <c r="AB252">
        <v>0.51160026999080888</v>
      </c>
      <c r="AC252">
        <v>6.7344796480761424</v>
      </c>
      <c r="AD252">
        <v>243.072</v>
      </c>
      <c r="AE252">
        <v>7.0000000000000007E-2</v>
      </c>
      <c r="AF252">
        <v>740</v>
      </c>
      <c r="AG252">
        <v>1817</v>
      </c>
      <c r="AH252">
        <v>2163</v>
      </c>
      <c r="AI252">
        <v>2314</v>
      </c>
    </row>
    <row r="253" spans="2:35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16.25</v>
      </c>
      <c r="L253">
        <v>150</v>
      </c>
      <c r="M253">
        <v>0</v>
      </c>
      <c r="N253">
        <v>80</v>
      </c>
      <c r="O253">
        <v>11</v>
      </c>
      <c r="P253">
        <v>2.7599999999999999E-3</v>
      </c>
      <c r="Q253">
        <v>2.3E-3</v>
      </c>
      <c r="R253">
        <v>4.7200000000000002E-3</v>
      </c>
      <c r="S253">
        <v>1.9499999999999999E-3</v>
      </c>
      <c r="T253">
        <v>1.9499999999999999E-3</v>
      </c>
      <c r="U253">
        <v>1.9499999999999999E-3</v>
      </c>
      <c r="V253">
        <v>1.9499999999999999E-3</v>
      </c>
      <c r="W253">
        <v>3.8E-3</v>
      </c>
      <c r="X253">
        <v>3.8E-3</v>
      </c>
      <c r="Y253">
        <v>1.9499999999999999E-3</v>
      </c>
      <c r="Z253">
        <v>1.9499999999999999E-3</v>
      </c>
      <c r="AA253">
        <v>1.9499999999999999E-3</v>
      </c>
      <c r="AB253">
        <v>0.53662583737181713</v>
      </c>
      <c r="AC253">
        <v>7.0078059187181871</v>
      </c>
      <c r="AD253">
        <v>246.672</v>
      </c>
      <c r="AE253">
        <v>2.5000000000000001E-2</v>
      </c>
      <c r="AF253">
        <v>1226</v>
      </c>
      <c r="AG253">
        <v>3973</v>
      </c>
      <c r="AH253">
        <v>5693</v>
      </c>
      <c r="AI253">
        <v>6117</v>
      </c>
    </row>
    <row r="254" spans="2:35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16.25</v>
      </c>
      <c r="L254">
        <v>150</v>
      </c>
      <c r="M254">
        <v>0</v>
      </c>
      <c r="N254">
        <v>80</v>
      </c>
      <c r="O254">
        <v>11</v>
      </c>
      <c r="P254">
        <v>2.7599999999999999E-3</v>
      </c>
      <c r="Q254">
        <v>2.3E-3</v>
      </c>
      <c r="R254">
        <v>4.7200000000000002E-3</v>
      </c>
      <c r="S254">
        <v>1.9499999999999999E-3</v>
      </c>
      <c r="T254">
        <v>1.9499999999999999E-3</v>
      </c>
      <c r="U254">
        <v>1.9499999999999999E-3</v>
      </c>
      <c r="V254">
        <v>1.9499999999999999E-3</v>
      </c>
      <c r="W254">
        <v>3.8E-3</v>
      </c>
      <c r="X254">
        <v>3.8E-3</v>
      </c>
      <c r="Y254">
        <v>1.9499999999999999E-3</v>
      </c>
      <c r="Z254">
        <v>1.9499999999999999E-3</v>
      </c>
      <c r="AA254">
        <v>1.9499999999999999E-3</v>
      </c>
      <c r="AB254">
        <v>0.53662583737181713</v>
      </c>
      <c r="AC254">
        <v>7.0078059187181871</v>
      </c>
      <c r="AD254">
        <v>246.672</v>
      </c>
      <c r="AE254">
        <v>0.03</v>
      </c>
      <c r="AF254">
        <v>1139</v>
      </c>
      <c r="AG254">
        <v>3395</v>
      </c>
      <c r="AH254">
        <v>4745</v>
      </c>
      <c r="AI254">
        <v>5097</v>
      </c>
    </row>
    <row r="255" spans="2:35">
      <c r="B255">
        <v>36</v>
      </c>
      <c r="C255">
        <v>32</v>
      </c>
      <c r="D255" t="s">
        <v>5</v>
      </c>
      <c r="E255" t="s">
        <v>9</v>
      </c>
      <c r="F255">
        <v>28</v>
      </c>
      <c r="G255">
        <v>28</v>
      </c>
      <c r="H255">
        <v>0.2</v>
      </c>
      <c r="I255">
        <v>5000</v>
      </c>
      <c r="J255">
        <v>60000</v>
      </c>
      <c r="K255">
        <v>16.25</v>
      </c>
      <c r="L255">
        <v>150</v>
      </c>
      <c r="M255">
        <v>0</v>
      </c>
      <c r="N255">
        <v>80</v>
      </c>
      <c r="O255">
        <v>11</v>
      </c>
      <c r="P255">
        <v>2.7599999999999999E-3</v>
      </c>
      <c r="Q255">
        <v>2.3E-3</v>
      </c>
      <c r="R255">
        <v>4.7200000000000002E-3</v>
      </c>
      <c r="S255">
        <v>1.9499999999999999E-3</v>
      </c>
      <c r="T255">
        <v>1.9499999999999999E-3</v>
      </c>
      <c r="U255">
        <v>1.9499999999999999E-3</v>
      </c>
      <c r="V255">
        <v>1.9499999999999999E-3</v>
      </c>
      <c r="W255">
        <v>3.8E-3</v>
      </c>
      <c r="X255">
        <v>3.8E-3</v>
      </c>
      <c r="Y255">
        <v>1.9499999999999999E-3</v>
      </c>
      <c r="Z255">
        <v>1.9499999999999999E-3</v>
      </c>
      <c r="AA255">
        <v>1.9499999999999999E-3</v>
      </c>
      <c r="AB255">
        <v>0.53662583737181713</v>
      </c>
      <c r="AC255">
        <v>7.0078059187181871</v>
      </c>
      <c r="AD255">
        <v>246.672</v>
      </c>
      <c r="AE255">
        <v>3.5000000000000003E-2</v>
      </c>
      <c r="AF255">
        <v>1060</v>
      </c>
      <c r="AG255">
        <v>2971</v>
      </c>
      <c r="AH255">
        <v>4068</v>
      </c>
      <c r="AI255">
        <v>4369</v>
      </c>
    </row>
    <row r="256" spans="2:35">
      <c r="B256">
        <v>36</v>
      </c>
      <c r="C256">
        <v>32</v>
      </c>
      <c r="D256" t="s">
        <v>5</v>
      </c>
      <c r="E256" t="s">
        <v>9</v>
      </c>
      <c r="F256">
        <v>28</v>
      </c>
      <c r="G256">
        <v>28</v>
      </c>
      <c r="H256">
        <v>0.2</v>
      </c>
      <c r="I256">
        <v>5000</v>
      </c>
      <c r="J256">
        <v>60000</v>
      </c>
      <c r="K256">
        <v>16.25</v>
      </c>
      <c r="L256">
        <v>150</v>
      </c>
      <c r="M256">
        <v>0</v>
      </c>
      <c r="N256">
        <v>80</v>
      </c>
      <c r="O256">
        <v>11</v>
      </c>
      <c r="P256">
        <v>2.7599999999999999E-3</v>
      </c>
      <c r="Q256">
        <v>2.3E-3</v>
      </c>
      <c r="R256">
        <v>4.7200000000000002E-3</v>
      </c>
      <c r="S256">
        <v>1.9499999999999999E-3</v>
      </c>
      <c r="T256">
        <v>1.9499999999999999E-3</v>
      </c>
      <c r="U256">
        <v>1.9499999999999999E-3</v>
      </c>
      <c r="V256">
        <v>1.9499999999999999E-3</v>
      </c>
      <c r="W256">
        <v>3.8E-3</v>
      </c>
      <c r="X256">
        <v>3.8E-3</v>
      </c>
      <c r="Y256">
        <v>1.9499999999999999E-3</v>
      </c>
      <c r="Z256">
        <v>1.9499999999999999E-3</v>
      </c>
      <c r="AA256">
        <v>1.9499999999999999E-3</v>
      </c>
      <c r="AB256">
        <v>0.53662583737181713</v>
      </c>
      <c r="AC256">
        <v>7.0078059187181871</v>
      </c>
      <c r="AD256">
        <v>246.672</v>
      </c>
      <c r="AE256">
        <v>0.04</v>
      </c>
      <c r="AF256">
        <v>989</v>
      </c>
      <c r="AG256">
        <v>2646</v>
      </c>
      <c r="AH256">
        <v>3560</v>
      </c>
      <c r="AI256">
        <v>3823</v>
      </c>
    </row>
    <row r="257" spans="2:35">
      <c r="B257">
        <v>36</v>
      </c>
      <c r="C257">
        <v>32</v>
      </c>
      <c r="D257" t="s">
        <v>5</v>
      </c>
      <c r="E257" t="s">
        <v>9</v>
      </c>
      <c r="F257">
        <v>28</v>
      </c>
      <c r="G257">
        <v>28</v>
      </c>
      <c r="H257">
        <v>0.2</v>
      </c>
      <c r="I257">
        <v>5000</v>
      </c>
      <c r="J257">
        <v>60000</v>
      </c>
      <c r="K257">
        <v>16.25</v>
      </c>
      <c r="L257">
        <v>150</v>
      </c>
      <c r="M257">
        <v>0</v>
      </c>
      <c r="N257">
        <v>80</v>
      </c>
      <c r="O257">
        <v>11</v>
      </c>
      <c r="P257">
        <v>2.7599999999999999E-3</v>
      </c>
      <c r="Q257">
        <v>2.3E-3</v>
      </c>
      <c r="R257">
        <v>4.7200000000000002E-3</v>
      </c>
      <c r="S257">
        <v>1.9499999999999999E-3</v>
      </c>
      <c r="T257">
        <v>1.9499999999999999E-3</v>
      </c>
      <c r="U257">
        <v>1.9499999999999999E-3</v>
      </c>
      <c r="V257">
        <v>1.9499999999999999E-3</v>
      </c>
      <c r="W257">
        <v>3.8E-3</v>
      </c>
      <c r="X257">
        <v>3.8E-3</v>
      </c>
      <c r="Y257">
        <v>1.9499999999999999E-3</v>
      </c>
      <c r="Z257">
        <v>1.9499999999999999E-3</v>
      </c>
      <c r="AA257">
        <v>1.9499999999999999E-3</v>
      </c>
      <c r="AB257">
        <v>0.53662583737181713</v>
      </c>
      <c r="AC257">
        <v>7.0078059187181871</v>
      </c>
      <c r="AD257">
        <v>246.672</v>
      </c>
      <c r="AE257">
        <v>4.4999999999999998E-2</v>
      </c>
      <c r="AF257">
        <v>925</v>
      </c>
      <c r="AG257">
        <v>2387</v>
      </c>
      <c r="AH257">
        <v>3164</v>
      </c>
      <c r="AI257">
        <v>3398</v>
      </c>
    </row>
    <row r="258" spans="2:35">
      <c r="B258">
        <v>36</v>
      </c>
      <c r="C258">
        <v>32</v>
      </c>
      <c r="D258" t="s">
        <v>5</v>
      </c>
      <c r="E258" t="s">
        <v>9</v>
      </c>
      <c r="F258">
        <v>28</v>
      </c>
      <c r="G258">
        <v>28</v>
      </c>
      <c r="H258">
        <v>0.2</v>
      </c>
      <c r="I258">
        <v>5000</v>
      </c>
      <c r="J258">
        <v>60000</v>
      </c>
      <c r="K258">
        <v>16.25</v>
      </c>
      <c r="L258">
        <v>150</v>
      </c>
      <c r="M258">
        <v>0</v>
      </c>
      <c r="N258">
        <v>80</v>
      </c>
      <c r="O258">
        <v>11</v>
      </c>
      <c r="P258">
        <v>2.7599999999999999E-3</v>
      </c>
      <c r="Q258">
        <v>2.3E-3</v>
      </c>
      <c r="R258">
        <v>4.7200000000000002E-3</v>
      </c>
      <c r="S258">
        <v>1.9499999999999999E-3</v>
      </c>
      <c r="T258">
        <v>1.9499999999999999E-3</v>
      </c>
      <c r="U258">
        <v>1.9499999999999999E-3</v>
      </c>
      <c r="V258">
        <v>1.9499999999999999E-3</v>
      </c>
      <c r="W258">
        <v>3.8E-3</v>
      </c>
      <c r="X258">
        <v>3.8E-3</v>
      </c>
      <c r="Y258">
        <v>1.9499999999999999E-3</v>
      </c>
      <c r="Z258">
        <v>1.9499999999999999E-3</v>
      </c>
      <c r="AA258">
        <v>1.9499999999999999E-3</v>
      </c>
      <c r="AB258">
        <v>0.53662583737181713</v>
      </c>
      <c r="AC258">
        <v>7.0078059187181871</v>
      </c>
      <c r="AD258">
        <v>246.672</v>
      </c>
      <c r="AE258">
        <v>0.05</v>
      </c>
      <c r="AF258">
        <v>867</v>
      </c>
      <c r="AG258">
        <v>2175</v>
      </c>
      <c r="AH258">
        <v>2848</v>
      </c>
      <c r="AI258">
        <v>3058</v>
      </c>
    </row>
    <row r="259" spans="2:35">
      <c r="B259">
        <v>36</v>
      </c>
      <c r="C259">
        <v>32</v>
      </c>
      <c r="D259" t="s">
        <v>5</v>
      </c>
      <c r="E259" t="s">
        <v>9</v>
      </c>
      <c r="F259">
        <v>28</v>
      </c>
      <c r="G259">
        <v>28</v>
      </c>
      <c r="H259">
        <v>0.2</v>
      </c>
      <c r="I259">
        <v>5000</v>
      </c>
      <c r="J259">
        <v>60000</v>
      </c>
      <c r="K259">
        <v>16.25</v>
      </c>
      <c r="L259">
        <v>150</v>
      </c>
      <c r="M259">
        <v>0</v>
      </c>
      <c r="N259">
        <v>80</v>
      </c>
      <c r="O259">
        <v>11</v>
      </c>
      <c r="P259">
        <v>2.7599999999999999E-3</v>
      </c>
      <c r="Q259">
        <v>2.3E-3</v>
      </c>
      <c r="R259">
        <v>4.7200000000000002E-3</v>
      </c>
      <c r="S259">
        <v>1.9499999999999999E-3</v>
      </c>
      <c r="T259">
        <v>1.9499999999999999E-3</v>
      </c>
      <c r="U259">
        <v>1.9499999999999999E-3</v>
      </c>
      <c r="V259">
        <v>1.9499999999999999E-3</v>
      </c>
      <c r="W259">
        <v>3.8E-3</v>
      </c>
      <c r="X259">
        <v>3.8E-3</v>
      </c>
      <c r="Y259">
        <v>1.9499999999999999E-3</v>
      </c>
      <c r="Z259">
        <v>1.9499999999999999E-3</v>
      </c>
      <c r="AA259">
        <v>1.9499999999999999E-3</v>
      </c>
      <c r="AB259">
        <v>0.53662583737181713</v>
      </c>
      <c r="AC259">
        <v>7.0078059187181871</v>
      </c>
      <c r="AD259">
        <v>246.672</v>
      </c>
      <c r="AE259">
        <v>5.5E-2</v>
      </c>
      <c r="AF259">
        <v>815</v>
      </c>
      <c r="AG259">
        <v>1998</v>
      </c>
      <c r="AH259">
        <v>2589</v>
      </c>
      <c r="AI259">
        <v>2780</v>
      </c>
    </row>
    <row r="260" spans="2:35">
      <c r="B260">
        <v>36</v>
      </c>
      <c r="C260">
        <v>32</v>
      </c>
      <c r="D260" t="s">
        <v>5</v>
      </c>
      <c r="E260" t="s">
        <v>9</v>
      </c>
      <c r="F260">
        <v>28</v>
      </c>
      <c r="G260">
        <v>28</v>
      </c>
      <c r="H260">
        <v>0.2</v>
      </c>
      <c r="I260">
        <v>5000</v>
      </c>
      <c r="J260">
        <v>60000</v>
      </c>
      <c r="K260">
        <v>16.25</v>
      </c>
      <c r="L260">
        <v>150</v>
      </c>
      <c r="M260">
        <v>0</v>
      </c>
      <c r="N260">
        <v>80</v>
      </c>
      <c r="O260">
        <v>11</v>
      </c>
      <c r="P260">
        <v>2.7599999999999999E-3</v>
      </c>
      <c r="Q260">
        <v>2.3E-3</v>
      </c>
      <c r="R260">
        <v>4.7200000000000002E-3</v>
      </c>
      <c r="S260">
        <v>1.9499999999999999E-3</v>
      </c>
      <c r="T260">
        <v>1.9499999999999999E-3</v>
      </c>
      <c r="U260">
        <v>1.9499999999999999E-3</v>
      </c>
      <c r="V260">
        <v>1.9499999999999999E-3</v>
      </c>
      <c r="W260">
        <v>3.8E-3</v>
      </c>
      <c r="X260">
        <v>3.8E-3</v>
      </c>
      <c r="Y260">
        <v>1.9499999999999999E-3</v>
      </c>
      <c r="Z260">
        <v>1.9499999999999999E-3</v>
      </c>
      <c r="AA260">
        <v>1.9499999999999999E-3</v>
      </c>
      <c r="AB260">
        <v>0.53662583737181713</v>
      </c>
      <c r="AC260">
        <v>7.0078059187181871</v>
      </c>
      <c r="AD260">
        <v>246.672</v>
      </c>
      <c r="AE260">
        <v>0.06</v>
      </c>
      <c r="AF260">
        <v>767</v>
      </c>
      <c r="AG260">
        <v>1848</v>
      </c>
      <c r="AH260">
        <v>2374</v>
      </c>
      <c r="AI260">
        <v>2549</v>
      </c>
    </row>
    <row r="261" spans="2:35">
      <c r="B261">
        <v>36</v>
      </c>
      <c r="C261">
        <v>32</v>
      </c>
      <c r="D261" t="s">
        <v>5</v>
      </c>
      <c r="E261" t="s">
        <v>9</v>
      </c>
      <c r="F261">
        <v>28</v>
      </c>
      <c r="G261">
        <v>28</v>
      </c>
      <c r="H261">
        <v>0.2</v>
      </c>
      <c r="I261">
        <v>5000</v>
      </c>
      <c r="J261">
        <v>60000</v>
      </c>
      <c r="K261">
        <v>16.25</v>
      </c>
      <c r="L261">
        <v>150</v>
      </c>
      <c r="M261">
        <v>0</v>
      </c>
      <c r="N261">
        <v>80</v>
      </c>
      <c r="O261">
        <v>11</v>
      </c>
      <c r="P261">
        <v>2.7599999999999999E-3</v>
      </c>
      <c r="Q261">
        <v>2.3E-3</v>
      </c>
      <c r="R261">
        <v>4.7200000000000002E-3</v>
      </c>
      <c r="S261">
        <v>1.9499999999999999E-3</v>
      </c>
      <c r="T261">
        <v>1.9499999999999999E-3</v>
      </c>
      <c r="U261">
        <v>1.9499999999999999E-3</v>
      </c>
      <c r="V261">
        <v>1.9499999999999999E-3</v>
      </c>
      <c r="W261">
        <v>3.8E-3</v>
      </c>
      <c r="X261">
        <v>3.8E-3</v>
      </c>
      <c r="Y261">
        <v>1.9499999999999999E-3</v>
      </c>
      <c r="Z261">
        <v>1.9499999999999999E-3</v>
      </c>
      <c r="AA261">
        <v>1.9499999999999999E-3</v>
      </c>
      <c r="AB261">
        <v>0.53662583737181713</v>
      </c>
      <c r="AC261">
        <v>7.0078059187181871</v>
      </c>
      <c r="AD261">
        <v>246.672</v>
      </c>
      <c r="AE261">
        <v>6.5000000000000002E-2</v>
      </c>
      <c r="AF261">
        <v>724</v>
      </c>
      <c r="AG261">
        <v>1719</v>
      </c>
      <c r="AH261">
        <v>2192</v>
      </c>
      <c r="AI261">
        <v>2353</v>
      </c>
    </row>
    <row r="262" spans="2:35">
      <c r="B262">
        <v>36</v>
      </c>
      <c r="C262">
        <v>32</v>
      </c>
      <c r="D262" t="s">
        <v>5</v>
      </c>
      <c r="E262" t="s">
        <v>9</v>
      </c>
      <c r="F262">
        <v>28</v>
      </c>
      <c r="G262">
        <v>28</v>
      </c>
      <c r="H262">
        <v>0.2</v>
      </c>
      <c r="I262">
        <v>5000</v>
      </c>
      <c r="J262">
        <v>60000</v>
      </c>
      <c r="K262">
        <v>16.25</v>
      </c>
      <c r="L262">
        <v>150</v>
      </c>
      <c r="M262">
        <v>0</v>
      </c>
      <c r="N262">
        <v>80</v>
      </c>
      <c r="O262">
        <v>11</v>
      </c>
      <c r="P262">
        <v>2.7599999999999999E-3</v>
      </c>
      <c r="Q262">
        <v>2.3E-3</v>
      </c>
      <c r="R262">
        <v>4.7200000000000002E-3</v>
      </c>
      <c r="S262">
        <v>1.9499999999999999E-3</v>
      </c>
      <c r="T262">
        <v>1.9499999999999999E-3</v>
      </c>
      <c r="U262">
        <v>1.9499999999999999E-3</v>
      </c>
      <c r="V262">
        <v>1.9499999999999999E-3</v>
      </c>
      <c r="W262">
        <v>3.8E-3</v>
      </c>
      <c r="X262">
        <v>3.8E-3</v>
      </c>
      <c r="Y262">
        <v>1.9499999999999999E-3</v>
      </c>
      <c r="Z262">
        <v>1.9499999999999999E-3</v>
      </c>
      <c r="AA262">
        <v>1.9499999999999999E-3</v>
      </c>
      <c r="AB262">
        <v>0.53662583737181713</v>
      </c>
      <c r="AC262">
        <v>7.0078059187181871</v>
      </c>
      <c r="AD262">
        <v>246.672</v>
      </c>
      <c r="AE262">
        <v>7.0000000000000007E-2</v>
      </c>
      <c r="AF262">
        <v>684</v>
      </c>
      <c r="AG262">
        <v>1606</v>
      </c>
      <c r="AH262">
        <v>2035</v>
      </c>
      <c r="AI262">
        <v>2185</v>
      </c>
    </row>
    <row r="263" spans="2:35">
      <c r="B263">
        <v>36</v>
      </c>
      <c r="C263">
        <v>32</v>
      </c>
      <c r="D263" t="s">
        <v>5</v>
      </c>
      <c r="E263" t="s">
        <v>9</v>
      </c>
      <c r="F263">
        <v>28</v>
      </c>
      <c r="G263">
        <v>28</v>
      </c>
      <c r="H263">
        <v>0.2</v>
      </c>
      <c r="I263">
        <v>5000</v>
      </c>
      <c r="J263">
        <v>60000</v>
      </c>
      <c r="K263">
        <v>16.5</v>
      </c>
      <c r="L263">
        <v>150</v>
      </c>
      <c r="M263">
        <v>0</v>
      </c>
      <c r="N263">
        <v>80</v>
      </c>
      <c r="O263">
        <v>11</v>
      </c>
      <c r="P263">
        <v>2.7000000000000001E-3</v>
      </c>
      <c r="Q263">
        <v>2.2399999999999998E-3</v>
      </c>
      <c r="R263">
        <v>4.5999999999999999E-3</v>
      </c>
      <c r="S263">
        <v>1.9499999999999999E-3</v>
      </c>
      <c r="T263">
        <v>1.9499999999999999E-3</v>
      </c>
      <c r="U263">
        <v>1.9499999999999999E-3</v>
      </c>
      <c r="V263">
        <v>1.9499999999999999E-3</v>
      </c>
      <c r="W263">
        <v>3.7100000000000002E-3</v>
      </c>
      <c r="X263">
        <v>3.7100000000000002E-3</v>
      </c>
      <c r="Y263">
        <v>1.9499999999999999E-3</v>
      </c>
      <c r="Z263">
        <v>1.9499999999999999E-3</v>
      </c>
      <c r="AA263">
        <v>1.9499999999999999E-3</v>
      </c>
      <c r="AB263">
        <v>0.56132643891516032</v>
      </c>
      <c r="AC263">
        <v>7.280373980794991</v>
      </c>
      <c r="AD263">
        <v>250.27199999999999</v>
      </c>
      <c r="AE263">
        <v>2.5000000000000001E-2</v>
      </c>
      <c r="AF263">
        <v>1156</v>
      </c>
      <c r="AG263">
        <v>3288</v>
      </c>
      <c r="AH263">
        <v>5097</v>
      </c>
      <c r="AI263">
        <v>5789</v>
      </c>
    </row>
    <row r="264" spans="2:35">
      <c r="B264">
        <v>36</v>
      </c>
      <c r="C264">
        <v>32</v>
      </c>
      <c r="D264" t="s">
        <v>5</v>
      </c>
      <c r="E264" t="s">
        <v>9</v>
      </c>
      <c r="F264">
        <v>28</v>
      </c>
      <c r="G264">
        <v>28</v>
      </c>
      <c r="H264">
        <v>0.2</v>
      </c>
      <c r="I264">
        <v>5000</v>
      </c>
      <c r="J264">
        <v>60000</v>
      </c>
      <c r="K264">
        <v>16.5</v>
      </c>
      <c r="L264">
        <v>150</v>
      </c>
      <c r="M264">
        <v>0</v>
      </c>
      <c r="N264">
        <v>80</v>
      </c>
      <c r="O264">
        <v>11</v>
      </c>
      <c r="P264">
        <v>2.7000000000000001E-3</v>
      </c>
      <c r="Q264">
        <v>2.2399999999999998E-3</v>
      </c>
      <c r="R264">
        <v>4.5999999999999999E-3</v>
      </c>
      <c r="S264">
        <v>1.9499999999999999E-3</v>
      </c>
      <c r="T264">
        <v>1.9499999999999999E-3</v>
      </c>
      <c r="U264">
        <v>1.9499999999999999E-3</v>
      </c>
      <c r="V264">
        <v>1.9499999999999999E-3</v>
      </c>
      <c r="W264">
        <v>3.7100000000000002E-3</v>
      </c>
      <c r="X264">
        <v>3.7100000000000002E-3</v>
      </c>
      <c r="Y264">
        <v>1.9499999999999999E-3</v>
      </c>
      <c r="Z264">
        <v>1.9499999999999999E-3</v>
      </c>
      <c r="AA264">
        <v>1.9499999999999999E-3</v>
      </c>
      <c r="AB264">
        <v>0.56132643891516032</v>
      </c>
      <c r="AC264">
        <v>7.280373980794991</v>
      </c>
      <c r="AD264">
        <v>250.27199999999999</v>
      </c>
      <c r="AE264">
        <v>0.03</v>
      </c>
      <c r="AF264">
        <v>1071</v>
      </c>
      <c r="AG264">
        <v>2845</v>
      </c>
      <c r="AH264">
        <v>4273</v>
      </c>
      <c r="AI264">
        <v>4825</v>
      </c>
    </row>
    <row r="265" spans="2:35">
      <c r="B265">
        <v>36</v>
      </c>
      <c r="C265">
        <v>32</v>
      </c>
      <c r="D265" t="s">
        <v>5</v>
      </c>
      <c r="E265" t="s">
        <v>9</v>
      </c>
      <c r="F265">
        <v>28</v>
      </c>
      <c r="G265">
        <v>28</v>
      </c>
      <c r="H265">
        <v>0.2</v>
      </c>
      <c r="I265">
        <v>5000</v>
      </c>
      <c r="J265">
        <v>60000</v>
      </c>
      <c r="K265">
        <v>16.5</v>
      </c>
      <c r="L265">
        <v>150</v>
      </c>
      <c r="M265">
        <v>0</v>
      </c>
      <c r="N265">
        <v>80</v>
      </c>
      <c r="O265">
        <v>11</v>
      </c>
      <c r="P265">
        <v>2.7000000000000001E-3</v>
      </c>
      <c r="Q265">
        <v>2.2399999999999998E-3</v>
      </c>
      <c r="R265">
        <v>4.5999999999999999E-3</v>
      </c>
      <c r="S265">
        <v>1.9499999999999999E-3</v>
      </c>
      <c r="T265">
        <v>1.9499999999999999E-3</v>
      </c>
      <c r="U265">
        <v>1.9499999999999999E-3</v>
      </c>
      <c r="V265">
        <v>1.9499999999999999E-3</v>
      </c>
      <c r="W265">
        <v>3.7100000000000002E-3</v>
      </c>
      <c r="X265">
        <v>3.7100000000000002E-3</v>
      </c>
      <c r="Y265">
        <v>1.9499999999999999E-3</v>
      </c>
      <c r="Z265">
        <v>1.9499999999999999E-3</v>
      </c>
      <c r="AA265">
        <v>1.9499999999999999E-3</v>
      </c>
      <c r="AB265">
        <v>0.56132643891516032</v>
      </c>
      <c r="AC265">
        <v>7.280373980794991</v>
      </c>
      <c r="AD265">
        <v>250.27199999999999</v>
      </c>
      <c r="AE265">
        <v>3.5000000000000003E-2</v>
      </c>
      <c r="AF265">
        <v>995</v>
      </c>
      <c r="AG265">
        <v>2515</v>
      </c>
      <c r="AH265">
        <v>3682</v>
      </c>
      <c r="AI265">
        <v>4135</v>
      </c>
    </row>
    <row r="266" spans="2:35">
      <c r="B266">
        <v>36</v>
      </c>
      <c r="C266">
        <v>32</v>
      </c>
      <c r="D266" t="s">
        <v>5</v>
      </c>
      <c r="E266" t="s">
        <v>9</v>
      </c>
      <c r="F266">
        <v>28</v>
      </c>
      <c r="G266">
        <v>28</v>
      </c>
      <c r="H266">
        <v>0.2</v>
      </c>
      <c r="I266">
        <v>5000</v>
      </c>
      <c r="J266">
        <v>60000</v>
      </c>
      <c r="K266">
        <v>16.5</v>
      </c>
      <c r="L266">
        <v>150</v>
      </c>
      <c r="M266">
        <v>0</v>
      </c>
      <c r="N266">
        <v>80</v>
      </c>
      <c r="O266">
        <v>11</v>
      </c>
      <c r="P266">
        <v>2.7000000000000001E-3</v>
      </c>
      <c r="Q266">
        <v>2.2399999999999998E-3</v>
      </c>
      <c r="R266">
        <v>4.5999999999999999E-3</v>
      </c>
      <c r="S266">
        <v>1.9499999999999999E-3</v>
      </c>
      <c r="T266">
        <v>1.9499999999999999E-3</v>
      </c>
      <c r="U266">
        <v>1.9499999999999999E-3</v>
      </c>
      <c r="V266">
        <v>1.9499999999999999E-3</v>
      </c>
      <c r="W266">
        <v>3.7100000000000002E-3</v>
      </c>
      <c r="X266">
        <v>3.7100000000000002E-3</v>
      </c>
      <c r="Y266">
        <v>1.9499999999999999E-3</v>
      </c>
      <c r="Z266">
        <v>1.9499999999999999E-3</v>
      </c>
      <c r="AA266">
        <v>1.9499999999999999E-3</v>
      </c>
      <c r="AB266">
        <v>0.56132643891516032</v>
      </c>
      <c r="AC266">
        <v>7.280373980794991</v>
      </c>
      <c r="AD266">
        <v>250.27199999999999</v>
      </c>
      <c r="AE266">
        <v>0.04</v>
      </c>
      <c r="AF266">
        <v>926</v>
      </c>
      <c r="AG266">
        <v>2258</v>
      </c>
      <c r="AH266">
        <v>3237</v>
      </c>
      <c r="AI266">
        <v>3618</v>
      </c>
    </row>
    <row r="267" spans="2:35">
      <c r="B267">
        <v>36</v>
      </c>
      <c r="C267">
        <v>32</v>
      </c>
      <c r="D267" t="s">
        <v>5</v>
      </c>
      <c r="E267" t="s">
        <v>9</v>
      </c>
      <c r="F267">
        <v>28</v>
      </c>
      <c r="G267">
        <v>28</v>
      </c>
      <c r="H267">
        <v>0.2</v>
      </c>
      <c r="I267">
        <v>5000</v>
      </c>
      <c r="J267">
        <v>60000</v>
      </c>
      <c r="K267">
        <v>16.5</v>
      </c>
      <c r="L267">
        <v>150</v>
      </c>
      <c r="M267">
        <v>0</v>
      </c>
      <c r="N267">
        <v>80</v>
      </c>
      <c r="O267">
        <v>11</v>
      </c>
      <c r="P267">
        <v>2.7000000000000001E-3</v>
      </c>
      <c r="Q267">
        <v>2.2399999999999998E-3</v>
      </c>
      <c r="R267">
        <v>4.5999999999999999E-3</v>
      </c>
      <c r="S267">
        <v>1.9499999999999999E-3</v>
      </c>
      <c r="T267">
        <v>1.9499999999999999E-3</v>
      </c>
      <c r="U267">
        <v>1.9499999999999999E-3</v>
      </c>
      <c r="V267">
        <v>1.9499999999999999E-3</v>
      </c>
      <c r="W267">
        <v>3.7100000000000002E-3</v>
      </c>
      <c r="X267">
        <v>3.7100000000000002E-3</v>
      </c>
      <c r="Y267">
        <v>1.9499999999999999E-3</v>
      </c>
      <c r="Z267">
        <v>1.9499999999999999E-3</v>
      </c>
      <c r="AA267">
        <v>1.9499999999999999E-3</v>
      </c>
      <c r="AB267">
        <v>0.56132643891516032</v>
      </c>
      <c r="AC267">
        <v>7.280373980794991</v>
      </c>
      <c r="AD267">
        <v>250.27199999999999</v>
      </c>
      <c r="AE267">
        <v>4.4999999999999998E-2</v>
      </c>
      <c r="AF267">
        <v>865</v>
      </c>
      <c r="AG267">
        <v>2051</v>
      </c>
      <c r="AH267">
        <v>2888</v>
      </c>
      <c r="AI267">
        <v>3216</v>
      </c>
    </row>
    <row r="268" spans="2:35">
      <c r="B268">
        <v>36</v>
      </c>
      <c r="C268">
        <v>32</v>
      </c>
      <c r="D268" t="s">
        <v>5</v>
      </c>
      <c r="E268" t="s">
        <v>9</v>
      </c>
      <c r="F268">
        <v>28</v>
      </c>
      <c r="G268">
        <v>28</v>
      </c>
      <c r="H268">
        <v>0.2</v>
      </c>
      <c r="I268">
        <v>5000</v>
      </c>
      <c r="J268">
        <v>60000</v>
      </c>
      <c r="K268">
        <v>16.5</v>
      </c>
      <c r="L268">
        <v>150</v>
      </c>
      <c r="M268">
        <v>0</v>
      </c>
      <c r="N268">
        <v>80</v>
      </c>
      <c r="O268">
        <v>11</v>
      </c>
      <c r="P268">
        <v>2.7000000000000001E-3</v>
      </c>
      <c r="Q268">
        <v>2.2399999999999998E-3</v>
      </c>
      <c r="R268">
        <v>4.5999999999999999E-3</v>
      </c>
      <c r="S268">
        <v>1.9499999999999999E-3</v>
      </c>
      <c r="T268">
        <v>1.9499999999999999E-3</v>
      </c>
      <c r="U268">
        <v>1.9499999999999999E-3</v>
      </c>
      <c r="V268">
        <v>1.9499999999999999E-3</v>
      </c>
      <c r="W268">
        <v>3.7100000000000002E-3</v>
      </c>
      <c r="X268">
        <v>3.7100000000000002E-3</v>
      </c>
      <c r="Y268">
        <v>1.9499999999999999E-3</v>
      </c>
      <c r="Z268">
        <v>1.9499999999999999E-3</v>
      </c>
      <c r="AA268">
        <v>1.9499999999999999E-3</v>
      </c>
      <c r="AB268">
        <v>0.56132643891516032</v>
      </c>
      <c r="AC268">
        <v>7.280373980794991</v>
      </c>
      <c r="AD268">
        <v>250.27199999999999</v>
      </c>
      <c r="AE268">
        <v>0.05</v>
      </c>
      <c r="AF268">
        <v>809</v>
      </c>
      <c r="AG268">
        <v>1879</v>
      </c>
      <c r="AH268">
        <v>2608</v>
      </c>
      <c r="AI268">
        <v>2895</v>
      </c>
    </row>
    <row r="269" spans="2:35">
      <c r="B269">
        <v>36</v>
      </c>
      <c r="C269">
        <v>32</v>
      </c>
      <c r="D269" t="s">
        <v>5</v>
      </c>
      <c r="E269" t="s">
        <v>9</v>
      </c>
      <c r="F269">
        <v>28</v>
      </c>
      <c r="G269">
        <v>28</v>
      </c>
      <c r="H269">
        <v>0.2</v>
      </c>
      <c r="I269">
        <v>5000</v>
      </c>
      <c r="J269">
        <v>60000</v>
      </c>
      <c r="K269">
        <v>16.5</v>
      </c>
      <c r="L269">
        <v>150</v>
      </c>
      <c r="M269">
        <v>0</v>
      </c>
      <c r="N269">
        <v>80</v>
      </c>
      <c r="O269">
        <v>11</v>
      </c>
      <c r="P269">
        <v>2.7000000000000001E-3</v>
      </c>
      <c r="Q269">
        <v>2.2399999999999998E-3</v>
      </c>
      <c r="R269">
        <v>4.5999999999999999E-3</v>
      </c>
      <c r="S269">
        <v>1.9499999999999999E-3</v>
      </c>
      <c r="T269">
        <v>1.9499999999999999E-3</v>
      </c>
      <c r="U269">
        <v>1.9499999999999999E-3</v>
      </c>
      <c r="V269">
        <v>1.9499999999999999E-3</v>
      </c>
      <c r="W269">
        <v>3.7100000000000002E-3</v>
      </c>
      <c r="X269">
        <v>3.7100000000000002E-3</v>
      </c>
      <c r="Y269">
        <v>1.9499999999999999E-3</v>
      </c>
      <c r="Z269">
        <v>1.9499999999999999E-3</v>
      </c>
      <c r="AA269">
        <v>1.9499999999999999E-3</v>
      </c>
      <c r="AB269">
        <v>0.56132643891516032</v>
      </c>
      <c r="AC269">
        <v>7.280373980794991</v>
      </c>
      <c r="AD269">
        <v>250.27199999999999</v>
      </c>
      <c r="AE269">
        <v>5.5E-2</v>
      </c>
      <c r="AF269">
        <v>759</v>
      </c>
      <c r="AG269">
        <v>1734</v>
      </c>
      <c r="AH269">
        <v>2378</v>
      </c>
      <c r="AI269">
        <v>2632</v>
      </c>
    </row>
    <row r="270" spans="2:35">
      <c r="B270">
        <v>36</v>
      </c>
      <c r="C270">
        <v>32</v>
      </c>
      <c r="D270" t="s">
        <v>5</v>
      </c>
      <c r="E270" t="s">
        <v>9</v>
      </c>
      <c r="F270">
        <v>28</v>
      </c>
      <c r="G270">
        <v>28</v>
      </c>
      <c r="H270">
        <v>0.2</v>
      </c>
      <c r="I270">
        <v>5000</v>
      </c>
      <c r="J270">
        <v>60000</v>
      </c>
      <c r="K270">
        <v>16.5</v>
      </c>
      <c r="L270">
        <v>150</v>
      </c>
      <c r="M270">
        <v>0</v>
      </c>
      <c r="N270">
        <v>80</v>
      </c>
      <c r="O270">
        <v>11</v>
      </c>
      <c r="P270">
        <v>2.7000000000000001E-3</v>
      </c>
      <c r="Q270">
        <v>2.2399999999999998E-3</v>
      </c>
      <c r="R270">
        <v>4.5999999999999999E-3</v>
      </c>
      <c r="S270">
        <v>1.9499999999999999E-3</v>
      </c>
      <c r="T270">
        <v>1.9499999999999999E-3</v>
      </c>
      <c r="U270">
        <v>1.9499999999999999E-3</v>
      </c>
      <c r="V270">
        <v>1.9499999999999999E-3</v>
      </c>
      <c r="W270">
        <v>3.7100000000000002E-3</v>
      </c>
      <c r="X270">
        <v>3.7100000000000002E-3</v>
      </c>
      <c r="Y270">
        <v>1.9499999999999999E-3</v>
      </c>
      <c r="Z270">
        <v>1.9499999999999999E-3</v>
      </c>
      <c r="AA270">
        <v>1.9499999999999999E-3</v>
      </c>
      <c r="AB270">
        <v>0.56132643891516032</v>
      </c>
      <c r="AC270">
        <v>7.280373980794991</v>
      </c>
      <c r="AD270">
        <v>250.27199999999999</v>
      </c>
      <c r="AE270">
        <v>0.06</v>
      </c>
      <c r="AF270">
        <v>714</v>
      </c>
      <c r="AG270">
        <v>1611</v>
      </c>
      <c r="AH270">
        <v>2185</v>
      </c>
      <c r="AI270">
        <v>2412</v>
      </c>
    </row>
    <row r="271" spans="2:35">
      <c r="B271">
        <v>36</v>
      </c>
      <c r="C271">
        <v>32</v>
      </c>
      <c r="D271" t="s">
        <v>5</v>
      </c>
      <c r="E271" t="s">
        <v>9</v>
      </c>
      <c r="F271">
        <v>28</v>
      </c>
      <c r="G271">
        <v>28</v>
      </c>
      <c r="H271">
        <v>0.2</v>
      </c>
      <c r="I271">
        <v>5000</v>
      </c>
      <c r="J271">
        <v>60000</v>
      </c>
      <c r="K271">
        <v>16.5</v>
      </c>
      <c r="L271">
        <v>150</v>
      </c>
      <c r="M271">
        <v>0</v>
      </c>
      <c r="N271">
        <v>80</v>
      </c>
      <c r="O271">
        <v>11</v>
      </c>
      <c r="P271">
        <v>2.7000000000000001E-3</v>
      </c>
      <c r="Q271">
        <v>2.2399999999999998E-3</v>
      </c>
      <c r="R271">
        <v>4.5999999999999999E-3</v>
      </c>
      <c r="S271">
        <v>1.9499999999999999E-3</v>
      </c>
      <c r="T271">
        <v>1.9499999999999999E-3</v>
      </c>
      <c r="U271">
        <v>1.9499999999999999E-3</v>
      </c>
      <c r="V271">
        <v>1.9499999999999999E-3</v>
      </c>
      <c r="W271">
        <v>3.7100000000000002E-3</v>
      </c>
      <c r="X271">
        <v>3.7100000000000002E-3</v>
      </c>
      <c r="Y271">
        <v>1.9499999999999999E-3</v>
      </c>
      <c r="Z271">
        <v>1.9499999999999999E-3</v>
      </c>
      <c r="AA271">
        <v>1.9499999999999999E-3</v>
      </c>
      <c r="AB271">
        <v>0.56132643891516032</v>
      </c>
      <c r="AC271">
        <v>7.280373980794991</v>
      </c>
      <c r="AD271">
        <v>250.27199999999999</v>
      </c>
      <c r="AE271">
        <v>6.5000000000000002E-2</v>
      </c>
      <c r="AF271">
        <v>673</v>
      </c>
      <c r="AG271">
        <v>1502</v>
      </c>
      <c r="AH271">
        <v>2021</v>
      </c>
      <c r="AI271">
        <v>2227</v>
      </c>
    </row>
    <row r="272" spans="2:35">
      <c r="B272">
        <v>36</v>
      </c>
      <c r="C272">
        <v>32</v>
      </c>
      <c r="D272" t="s">
        <v>5</v>
      </c>
      <c r="E272" t="s">
        <v>9</v>
      </c>
      <c r="F272">
        <v>28</v>
      </c>
      <c r="G272">
        <v>28</v>
      </c>
      <c r="H272">
        <v>0.2</v>
      </c>
      <c r="I272">
        <v>5000</v>
      </c>
      <c r="J272">
        <v>60000</v>
      </c>
      <c r="K272">
        <v>16.5</v>
      </c>
      <c r="L272">
        <v>150</v>
      </c>
      <c r="M272">
        <v>0</v>
      </c>
      <c r="N272">
        <v>80</v>
      </c>
      <c r="O272">
        <v>11</v>
      </c>
      <c r="P272">
        <v>2.7000000000000001E-3</v>
      </c>
      <c r="Q272">
        <v>2.2399999999999998E-3</v>
      </c>
      <c r="R272">
        <v>4.5999999999999999E-3</v>
      </c>
      <c r="S272">
        <v>1.9499999999999999E-3</v>
      </c>
      <c r="T272">
        <v>1.9499999999999999E-3</v>
      </c>
      <c r="U272">
        <v>1.9499999999999999E-3</v>
      </c>
      <c r="V272">
        <v>1.9499999999999999E-3</v>
      </c>
      <c r="W272">
        <v>3.7100000000000002E-3</v>
      </c>
      <c r="X272">
        <v>3.7100000000000002E-3</v>
      </c>
      <c r="Y272">
        <v>1.9499999999999999E-3</v>
      </c>
      <c r="Z272">
        <v>1.9499999999999999E-3</v>
      </c>
      <c r="AA272">
        <v>1.9499999999999999E-3</v>
      </c>
      <c r="AB272">
        <v>0.56132643891516032</v>
      </c>
      <c r="AC272">
        <v>7.280373980794991</v>
      </c>
      <c r="AD272">
        <v>250.27199999999999</v>
      </c>
      <c r="AE272">
        <v>7.0000000000000007E-2</v>
      </c>
      <c r="AF272">
        <v>636</v>
      </c>
      <c r="AG272">
        <v>1408</v>
      </c>
      <c r="AH272">
        <v>1880</v>
      </c>
      <c r="AI272">
        <v>2068</v>
      </c>
    </row>
    <row r="273" spans="2:35">
      <c r="B273">
        <v>36</v>
      </c>
      <c r="C273">
        <v>32</v>
      </c>
      <c r="D273" t="s">
        <v>5</v>
      </c>
      <c r="E273" t="s">
        <v>9</v>
      </c>
      <c r="F273">
        <v>28</v>
      </c>
      <c r="G273">
        <v>28</v>
      </c>
      <c r="H273">
        <v>0.2</v>
      </c>
      <c r="I273">
        <v>5000</v>
      </c>
      <c r="J273">
        <v>60000</v>
      </c>
      <c r="K273">
        <v>16.75</v>
      </c>
      <c r="L273">
        <v>150</v>
      </c>
      <c r="M273">
        <v>0</v>
      </c>
      <c r="N273">
        <v>80</v>
      </c>
      <c r="O273">
        <v>11</v>
      </c>
      <c r="P273">
        <v>2.64E-3</v>
      </c>
      <c r="Q273">
        <v>2.1900000000000001E-3</v>
      </c>
      <c r="R273">
        <v>4.4999999999999997E-3</v>
      </c>
      <c r="S273">
        <v>1.9499999999999999E-3</v>
      </c>
      <c r="T273">
        <v>1.9499999999999999E-3</v>
      </c>
      <c r="U273">
        <v>1.9499999999999999E-3</v>
      </c>
      <c r="V273">
        <v>1.9499999999999999E-3</v>
      </c>
      <c r="W273">
        <v>3.62E-3</v>
      </c>
      <c r="X273">
        <v>3.62E-3</v>
      </c>
      <c r="Y273">
        <v>1.9499999999999999E-3</v>
      </c>
      <c r="Z273">
        <v>1.9499999999999999E-3</v>
      </c>
      <c r="AA273">
        <v>1.9499999999999999E-3</v>
      </c>
      <c r="AB273">
        <v>0.59793869356974638</v>
      </c>
      <c r="AC273">
        <v>7.630786443352334</v>
      </c>
      <c r="AD273">
        <v>253.87200000000001</v>
      </c>
      <c r="AE273">
        <v>2.5000000000000001E-2</v>
      </c>
      <c r="AF273">
        <v>1077</v>
      </c>
      <c r="AG273">
        <v>2439</v>
      </c>
      <c r="AH273">
        <v>4368</v>
      </c>
      <c r="AI273">
        <v>5421</v>
      </c>
    </row>
    <row r="274" spans="2:35">
      <c r="B274">
        <v>36</v>
      </c>
      <c r="C274">
        <v>32</v>
      </c>
      <c r="D274" t="s">
        <v>5</v>
      </c>
      <c r="E274" t="s">
        <v>9</v>
      </c>
      <c r="F274">
        <v>28</v>
      </c>
      <c r="G274">
        <v>28</v>
      </c>
      <c r="H274">
        <v>0.2</v>
      </c>
      <c r="I274">
        <v>5000</v>
      </c>
      <c r="J274">
        <v>60000</v>
      </c>
      <c r="K274">
        <v>16.75</v>
      </c>
      <c r="L274">
        <v>150</v>
      </c>
      <c r="M274">
        <v>0</v>
      </c>
      <c r="N274">
        <v>80</v>
      </c>
      <c r="O274">
        <v>11</v>
      </c>
      <c r="P274">
        <v>2.64E-3</v>
      </c>
      <c r="Q274">
        <v>2.1900000000000001E-3</v>
      </c>
      <c r="R274">
        <v>4.4999999999999997E-3</v>
      </c>
      <c r="S274">
        <v>1.9499999999999999E-3</v>
      </c>
      <c r="T274">
        <v>1.9499999999999999E-3</v>
      </c>
      <c r="U274">
        <v>1.9499999999999999E-3</v>
      </c>
      <c r="V274">
        <v>1.9499999999999999E-3</v>
      </c>
      <c r="W274">
        <v>3.62E-3</v>
      </c>
      <c r="X274">
        <v>3.62E-3</v>
      </c>
      <c r="Y274">
        <v>1.9499999999999999E-3</v>
      </c>
      <c r="Z274">
        <v>1.9499999999999999E-3</v>
      </c>
      <c r="AA274">
        <v>1.9499999999999999E-3</v>
      </c>
      <c r="AB274">
        <v>0.59793869356974638</v>
      </c>
      <c r="AC274">
        <v>7.630786443352334</v>
      </c>
      <c r="AD274">
        <v>253.87200000000001</v>
      </c>
      <c r="AE274">
        <v>0.03</v>
      </c>
      <c r="AF274">
        <v>995</v>
      </c>
      <c r="AG274">
        <v>2164</v>
      </c>
      <c r="AH274">
        <v>3698</v>
      </c>
      <c r="AI274">
        <v>4518</v>
      </c>
    </row>
    <row r="275" spans="2:35">
      <c r="B275">
        <v>36</v>
      </c>
      <c r="C275">
        <v>32</v>
      </c>
      <c r="D275" t="s">
        <v>5</v>
      </c>
      <c r="E275" t="s">
        <v>9</v>
      </c>
      <c r="F275">
        <v>28</v>
      </c>
      <c r="G275">
        <v>28</v>
      </c>
      <c r="H275">
        <v>0.2</v>
      </c>
      <c r="I275">
        <v>5000</v>
      </c>
      <c r="J275">
        <v>60000</v>
      </c>
      <c r="K275">
        <v>16.75</v>
      </c>
      <c r="L275">
        <v>150</v>
      </c>
      <c r="M275">
        <v>0</v>
      </c>
      <c r="N275">
        <v>80</v>
      </c>
      <c r="O275">
        <v>11</v>
      </c>
      <c r="P275">
        <v>2.64E-3</v>
      </c>
      <c r="Q275">
        <v>2.1900000000000001E-3</v>
      </c>
      <c r="R275">
        <v>4.4999999999999997E-3</v>
      </c>
      <c r="S275">
        <v>1.9499999999999999E-3</v>
      </c>
      <c r="T275">
        <v>1.9499999999999999E-3</v>
      </c>
      <c r="U275">
        <v>1.9499999999999999E-3</v>
      </c>
      <c r="V275">
        <v>1.9499999999999999E-3</v>
      </c>
      <c r="W275">
        <v>3.62E-3</v>
      </c>
      <c r="X275">
        <v>3.62E-3</v>
      </c>
      <c r="Y275">
        <v>1.9499999999999999E-3</v>
      </c>
      <c r="Z275">
        <v>1.9499999999999999E-3</v>
      </c>
      <c r="AA275">
        <v>1.9499999999999999E-3</v>
      </c>
      <c r="AB275">
        <v>0.59793869356974638</v>
      </c>
      <c r="AC275">
        <v>7.630786443352334</v>
      </c>
      <c r="AD275">
        <v>253.87200000000001</v>
      </c>
      <c r="AE275">
        <v>3.5000000000000003E-2</v>
      </c>
      <c r="AF275">
        <v>922</v>
      </c>
      <c r="AG275">
        <v>1951</v>
      </c>
      <c r="AH275">
        <v>3213</v>
      </c>
      <c r="AI275">
        <v>3872</v>
      </c>
    </row>
    <row r="276" spans="2:35">
      <c r="B276">
        <v>36</v>
      </c>
      <c r="C276">
        <v>32</v>
      </c>
      <c r="D276" t="s">
        <v>5</v>
      </c>
      <c r="E276" t="s">
        <v>9</v>
      </c>
      <c r="F276">
        <v>28</v>
      </c>
      <c r="G276">
        <v>28</v>
      </c>
      <c r="H276">
        <v>0.2</v>
      </c>
      <c r="I276">
        <v>5000</v>
      </c>
      <c r="J276">
        <v>60000</v>
      </c>
      <c r="K276">
        <v>16.75</v>
      </c>
      <c r="L276">
        <v>150</v>
      </c>
      <c r="M276">
        <v>0</v>
      </c>
      <c r="N276">
        <v>80</v>
      </c>
      <c r="O276">
        <v>11</v>
      </c>
      <c r="P276">
        <v>2.64E-3</v>
      </c>
      <c r="Q276">
        <v>2.1900000000000001E-3</v>
      </c>
      <c r="R276">
        <v>4.4999999999999997E-3</v>
      </c>
      <c r="S276">
        <v>1.9499999999999999E-3</v>
      </c>
      <c r="T276">
        <v>1.9499999999999999E-3</v>
      </c>
      <c r="U276">
        <v>1.9499999999999999E-3</v>
      </c>
      <c r="V276">
        <v>1.9499999999999999E-3</v>
      </c>
      <c r="W276">
        <v>3.62E-3</v>
      </c>
      <c r="X276">
        <v>3.62E-3</v>
      </c>
      <c r="Y276">
        <v>1.9499999999999999E-3</v>
      </c>
      <c r="Z276">
        <v>1.9499999999999999E-3</v>
      </c>
      <c r="AA276">
        <v>1.9499999999999999E-3</v>
      </c>
      <c r="AB276">
        <v>0.59793869356974638</v>
      </c>
      <c r="AC276">
        <v>7.630786443352334</v>
      </c>
      <c r="AD276">
        <v>253.87200000000001</v>
      </c>
      <c r="AE276">
        <v>0.04</v>
      </c>
      <c r="AF276">
        <v>856</v>
      </c>
      <c r="AG276">
        <v>1779</v>
      </c>
      <c r="AH276">
        <v>2844</v>
      </c>
      <c r="AI276">
        <v>3388</v>
      </c>
    </row>
    <row r="277" spans="2:35">
      <c r="B277">
        <v>36</v>
      </c>
      <c r="C277">
        <v>32</v>
      </c>
      <c r="D277" t="s">
        <v>5</v>
      </c>
      <c r="E277" t="s">
        <v>9</v>
      </c>
      <c r="F277">
        <v>28</v>
      </c>
      <c r="G277">
        <v>28</v>
      </c>
      <c r="H277">
        <v>0.2</v>
      </c>
      <c r="I277">
        <v>5000</v>
      </c>
      <c r="J277">
        <v>60000</v>
      </c>
      <c r="K277">
        <v>16.75</v>
      </c>
      <c r="L277">
        <v>150</v>
      </c>
      <c r="M277">
        <v>0</v>
      </c>
      <c r="N277">
        <v>80</v>
      </c>
      <c r="O277">
        <v>11</v>
      </c>
      <c r="P277">
        <v>2.64E-3</v>
      </c>
      <c r="Q277">
        <v>2.1900000000000001E-3</v>
      </c>
      <c r="R277">
        <v>4.4999999999999997E-3</v>
      </c>
      <c r="S277">
        <v>1.9499999999999999E-3</v>
      </c>
      <c r="T277">
        <v>1.9499999999999999E-3</v>
      </c>
      <c r="U277">
        <v>1.9499999999999999E-3</v>
      </c>
      <c r="V277">
        <v>1.9499999999999999E-3</v>
      </c>
      <c r="W277">
        <v>3.62E-3</v>
      </c>
      <c r="X277">
        <v>3.62E-3</v>
      </c>
      <c r="Y277">
        <v>1.9499999999999999E-3</v>
      </c>
      <c r="Z277">
        <v>1.9499999999999999E-3</v>
      </c>
      <c r="AA277">
        <v>1.9499999999999999E-3</v>
      </c>
      <c r="AB277">
        <v>0.59793869356974638</v>
      </c>
      <c r="AC277">
        <v>7.630786443352334</v>
      </c>
      <c r="AD277">
        <v>253.87200000000001</v>
      </c>
      <c r="AE277">
        <v>4.4999999999999998E-2</v>
      </c>
      <c r="AF277">
        <v>798</v>
      </c>
      <c r="AG277">
        <v>1637</v>
      </c>
      <c r="AH277">
        <v>2552</v>
      </c>
      <c r="AI277">
        <v>3012</v>
      </c>
    </row>
    <row r="278" spans="2:35">
      <c r="B278">
        <v>36</v>
      </c>
      <c r="C278">
        <v>32</v>
      </c>
      <c r="D278" t="s">
        <v>5</v>
      </c>
      <c r="E278" t="s">
        <v>9</v>
      </c>
      <c r="F278">
        <v>28</v>
      </c>
      <c r="G278">
        <v>28</v>
      </c>
      <c r="H278">
        <v>0.2</v>
      </c>
      <c r="I278">
        <v>5000</v>
      </c>
      <c r="J278">
        <v>60000</v>
      </c>
      <c r="K278">
        <v>16.75</v>
      </c>
      <c r="L278">
        <v>150</v>
      </c>
      <c r="M278">
        <v>0</v>
      </c>
      <c r="N278">
        <v>80</v>
      </c>
      <c r="O278">
        <v>11</v>
      </c>
      <c r="P278">
        <v>2.64E-3</v>
      </c>
      <c r="Q278">
        <v>2.1900000000000001E-3</v>
      </c>
      <c r="R278">
        <v>4.4999999999999997E-3</v>
      </c>
      <c r="S278">
        <v>1.9499999999999999E-3</v>
      </c>
      <c r="T278">
        <v>1.9499999999999999E-3</v>
      </c>
      <c r="U278">
        <v>1.9499999999999999E-3</v>
      </c>
      <c r="V278">
        <v>1.9499999999999999E-3</v>
      </c>
      <c r="W278">
        <v>3.62E-3</v>
      </c>
      <c r="X278">
        <v>3.62E-3</v>
      </c>
      <c r="Y278">
        <v>1.9499999999999999E-3</v>
      </c>
      <c r="Z278">
        <v>1.9499999999999999E-3</v>
      </c>
      <c r="AA278">
        <v>1.9499999999999999E-3</v>
      </c>
      <c r="AB278">
        <v>0.59793869356974638</v>
      </c>
      <c r="AC278">
        <v>7.630786443352334</v>
      </c>
      <c r="AD278">
        <v>253.87200000000001</v>
      </c>
      <c r="AE278">
        <v>0.05</v>
      </c>
      <c r="AF278">
        <v>745</v>
      </c>
      <c r="AG278">
        <v>1515</v>
      </c>
      <c r="AH278">
        <v>2316</v>
      </c>
      <c r="AI278">
        <v>2711</v>
      </c>
    </row>
    <row r="279" spans="2:35">
      <c r="B279">
        <v>36</v>
      </c>
      <c r="C279">
        <v>32</v>
      </c>
      <c r="D279" t="s">
        <v>5</v>
      </c>
      <c r="E279" t="s">
        <v>9</v>
      </c>
      <c r="F279">
        <v>28</v>
      </c>
      <c r="G279">
        <v>28</v>
      </c>
      <c r="H279">
        <v>0.2</v>
      </c>
      <c r="I279">
        <v>5000</v>
      </c>
      <c r="J279">
        <v>60000</v>
      </c>
      <c r="K279">
        <v>16.75</v>
      </c>
      <c r="L279">
        <v>150</v>
      </c>
      <c r="M279">
        <v>0</v>
      </c>
      <c r="N279">
        <v>80</v>
      </c>
      <c r="O279">
        <v>11</v>
      </c>
      <c r="P279">
        <v>2.64E-3</v>
      </c>
      <c r="Q279">
        <v>2.1900000000000001E-3</v>
      </c>
      <c r="R279">
        <v>4.4999999999999997E-3</v>
      </c>
      <c r="S279">
        <v>1.9499999999999999E-3</v>
      </c>
      <c r="T279">
        <v>1.9499999999999999E-3</v>
      </c>
      <c r="U279">
        <v>1.9499999999999999E-3</v>
      </c>
      <c r="V279">
        <v>1.9499999999999999E-3</v>
      </c>
      <c r="W279">
        <v>3.62E-3</v>
      </c>
      <c r="X279">
        <v>3.62E-3</v>
      </c>
      <c r="Y279">
        <v>1.9499999999999999E-3</v>
      </c>
      <c r="Z279">
        <v>1.9499999999999999E-3</v>
      </c>
      <c r="AA279">
        <v>1.9499999999999999E-3</v>
      </c>
      <c r="AB279">
        <v>0.59793869356974638</v>
      </c>
      <c r="AC279">
        <v>7.630786443352334</v>
      </c>
      <c r="AD279">
        <v>253.87200000000001</v>
      </c>
      <c r="AE279">
        <v>5.5E-2</v>
      </c>
      <c r="AF279">
        <v>698</v>
      </c>
      <c r="AG279">
        <v>1409</v>
      </c>
      <c r="AH279">
        <v>2120</v>
      </c>
      <c r="AI279">
        <v>2464</v>
      </c>
    </row>
    <row r="280" spans="2:35">
      <c r="B280">
        <v>36</v>
      </c>
      <c r="C280">
        <v>32</v>
      </c>
      <c r="D280" t="s">
        <v>5</v>
      </c>
      <c r="E280" t="s">
        <v>9</v>
      </c>
      <c r="F280">
        <v>28</v>
      </c>
      <c r="G280">
        <v>28</v>
      </c>
      <c r="H280">
        <v>0.2</v>
      </c>
      <c r="I280">
        <v>5000</v>
      </c>
      <c r="J280">
        <v>60000</v>
      </c>
      <c r="K280">
        <v>16.75</v>
      </c>
      <c r="L280">
        <v>150</v>
      </c>
      <c r="M280">
        <v>0</v>
      </c>
      <c r="N280">
        <v>80</v>
      </c>
      <c r="O280">
        <v>11</v>
      </c>
      <c r="P280">
        <v>2.64E-3</v>
      </c>
      <c r="Q280">
        <v>2.1900000000000001E-3</v>
      </c>
      <c r="R280">
        <v>4.4999999999999997E-3</v>
      </c>
      <c r="S280">
        <v>1.9499999999999999E-3</v>
      </c>
      <c r="T280">
        <v>1.9499999999999999E-3</v>
      </c>
      <c r="U280">
        <v>1.9499999999999999E-3</v>
      </c>
      <c r="V280">
        <v>1.9499999999999999E-3</v>
      </c>
      <c r="W280">
        <v>3.62E-3</v>
      </c>
      <c r="X280">
        <v>3.62E-3</v>
      </c>
      <c r="Y280">
        <v>1.9499999999999999E-3</v>
      </c>
      <c r="Z280">
        <v>1.9499999999999999E-3</v>
      </c>
      <c r="AA280">
        <v>1.9499999999999999E-3</v>
      </c>
      <c r="AB280">
        <v>0.59793869356974638</v>
      </c>
      <c r="AC280">
        <v>7.630786443352334</v>
      </c>
      <c r="AD280">
        <v>253.87200000000001</v>
      </c>
      <c r="AE280">
        <v>0.06</v>
      </c>
      <c r="AF280">
        <v>655</v>
      </c>
      <c r="AG280">
        <v>1318</v>
      </c>
      <c r="AH280">
        <v>1955</v>
      </c>
      <c r="AI280">
        <v>2259</v>
      </c>
    </row>
    <row r="281" spans="2:35">
      <c r="B281">
        <v>36</v>
      </c>
      <c r="C281">
        <v>32</v>
      </c>
      <c r="D281" t="s">
        <v>5</v>
      </c>
      <c r="E281" t="s">
        <v>9</v>
      </c>
      <c r="F281">
        <v>28</v>
      </c>
      <c r="G281">
        <v>28</v>
      </c>
      <c r="H281">
        <v>0.2</v>
      </c>
      <c r="I281">
        <v>5000</v>
      </c>
      <c r="J281">
        <v>60000</v>
      </c>
      <c r="K281">
        <v>16.75</v>
      </c>
      <c r="L281">
        <v>150</v>
      </c>
      <c r="M281">
        <v>0</v>
      </c>
      <c r="N281">
        <v>80</v>
      </c>
      <c r="O281">
        <v>11</v>
      </c>
      <c r="P281">
        <v>2.64E-3</v>
      </c>
      <c r="Q281">
        <v>2.1900000000000001E-3</v>
      </c>
      <c r="R281">
        <v>4.4999999999999997E-3</v>
      </c>
      <c r="S281">
        <v>1.9499999999999999E-3</v>
      </c>
      <c r="T281">
        <v>1.9499999999999999E-3</v>
      </c>
      <c r="U281">
        <v>1.9499999999999999E-3</v>
      </c>
      <c r="V281">
        <v>1.9499999999999999E-3</v>
      </c>
      <c r="W281">
        <v>3.62E-3</v>
      </c>
      <c r="X281">
        <v>3.62E-3</v>
      </c>
      <c r="Y281">
        <v>1.9499999999999999E-3</v>
      </c>
      <c r="Z281">
        <v>1.9499999999999999E-3</v>
      </c>
      <c r="AA281">
        <v>1.9499999999999999E-3</v>
      </c>
      <c r="AB281">
        <v>0.59793869356974638</v>
      </c>
      <c r="AC281">
        <v>7.630786443352334</v>
      </c>
      <c r="AD281">
        <v>253.87200000000001</v>
      </c>
      <c r="AE281">
        <v>6.5000000000000002E-2</v>
      </c>
      <c r="AF281">
        <v>616</v>
      </c>
      <c r="AG281">
        <v>1237</v>
      </c>
      <c r="AH281">
        <v>1814</v>
      </c>
      <c r="AI281">
        <v>2085</v>
      </c>
    </row>
    <row r="282" spans="2:35">
      <c r="B282">
        <v>36</v>
      </c>
      <c r="C282">
        <v>32</v>
      </c>
      <c r="D282" t="s">
        <v>5</v>
      </c>
      <c r="E282" t="s">
        <v>9</v>
      </c>
      <c r="F282">
        <v>28</v>
      </c>
      <c r="G282">
        <v>28</v>
      </c>
      <c r="H282">
        <v>0.2</v>
      </c>
      <c r="I282">
        <v>5000</v>
      </c>
      <c r="J282">
        <v>60000</v>
      </c>
      <c r="K282">
        <v>16.75</v>
      </c>
      <c r="L282">
        <v>150</v>
      </c>
      <c r="M282">
        <v>0</v>
      </c>
      <c r="N282">
        <v>80</v>
      </c>
      <c r="O282">
        <v>11</v>
      </c>
      <c r="P282">
        <v>2.64E-3</v>
      </c>
      <c r="Q282">
        <v>2.1900000000000001E-3</v>
      </c>
      <c r="R282">
        <v>4.4999999999999997E-3</v>
      </c>
      <c r="S282">
        <v>1.9499999999999999E-3</v>
      </c>
      <c r="T282">
        <v>1.9499999999999999E-3</v>
      </c>
      <c r="U282">
        <v>1.9499999999999999E-3</v>
      </c>
      <c r="V282">
        <v>1.9499999999999999E-3</v>
      </c>
      <c r="W282">
        <v>3.62E-3</v>
      </c>
      <c r="X282">
        <v>3.62E-3</v>
      </c>
      <c r="Y282">
        <v>1.9499999999999999E-3</v>
      </c>
      <c r="Z282">
        <v>1.9499999999999999E-3</v>
      </c>
      <c r="AA282">
        <v>1.9499999999999999E-3</v>
      </c>
      <c r="AB282">
        <v>0.59793869356974638</v>
      </c>
      <c r="AC282">
        <v>7.630786443352334</v>
      </c>
      <c r="AD282">
        <v>253.87200000000001</v>
      </c>
      <c r="AE282">
        <v>7.0000000000000007E-2</v>
      </c>
      <c r="AF282">
        <v>581</v>
      </c>
      <c r="AG282">
        <v>1164</v>
      </c>
      <c r="AH282">
        <v>1692</v>
      </c>
      <c r="AI282">
        <v>1936</v>
      </c>
    </row>
    <row r="283" spans="2:35">
      <c r="B283">
        <v>36</v>
      </c>
      <c r="C283">
        <v>32</v>
      </c>
      <c r="D283" t="s">
        <v>5</v>
      </c>
      <c r="E283" t="s">
        <v>9</v>
      </c>
      <c r="F283">
        <v>28</v>
      </c>
      <c r="G283">
        <v>28</v>
      </c>
      <c r="H283">
        <v>0.2</v>
      </c>
      <c r="I283">
        <v>5000</v>
      </c>
      <c r="J283">
        <v>60000</v>
      </c>
      <c r="K283">
        <v>17</v>
      </c>
      <c r="L283">
        <v>150</v>
      </c>
      <c r="M283">
        <v>0</v>
      </c>
      <c r="N283">
        <v>80</v>
      </c>
      <c r="O283">
        <v>11</v>
      </c>
      <c r="P283">
        <v>2.5799999999999998E-3</v>
      </c>
      <c r="Q283">
        <v>2.15E-3</v>
      </c>
      <c r="R283">
        <v>4.3899999999999998E-3</v>
      </c>
      <c r="S283">
        <v>1.9400000000000001E-3</v>
      </c>
      <c r="T283">
        <v>1.9400000000000001E-3</v>
      </c>
      <c r="U283">
        <v>1.9400000000000001E-3</v>
      </c>
      <c r="V283">
        <v>1.9400000000000001E-3</v>
      </c>
      <c r="W283">
        <v>3.5400000000000002E-3</v>
      </c>
      <c r="X283">
        <v>3.5400000000000002E-3</v>
      </c>
      <c r="Y283">
        <v>1.9400000000000001E-3</v>
      </c>
      <c r="Z283">
        <v>1.9400000000000001E-3</v>
      </c>
      <c r="AA283">
        <v>1.9400000000000001E-3</v>
      </c>
      <c r="AB283">
        <v>0.63246907963266719</v>
      </c>
      <c r="AC283">
        <v>7.9680891319036613</v>
      </c>
      <c r="AD283">
        <v>257.47199999999998</v>
      </c>
      <c r="AE283">
        <v>2.5000000000000001E-2</v>
      </c>
      <c r="AF283">
        <v>1008</v>
      </c>
      <c r="AG283">
        <v>1636</v>
      </c>
      <c r="AH283">
        <v>3678</v>
      </c>
      <c r="AI283">
        <v>5090</v>
      </c>
    </row>
    <row r="284" spans="2:35">
      <c r="B284">
        <v>36</v>
      </c>
      <c r="C284">
        <v>32</v>
      </c>
      <c r="D284" t="s">
        <v>5</v>
      </c>
      <c r="E284" t="s">
        <v>9</v>
      </c>
      <c r="F284">
        <v>28</v>
      </c>
      <c r="G284">
        <v>28</v>
      </c>
      <c r="H284">
        <v>0.2</v>
      </c>
      <c r="I284">
        <v>5000</v>
      </c>
      <c r="J284">
        <v>60000</v>
      </c>
      <c r="K284">
        <v>17</v>
      </c>
      <c r="L284">
        <v>150</v>
      </c>
      <c r="M284">
        <v>0</v>
      </c>
      <c r="N284">
        <v>80</v>
      </c>
      <c r="O284">
        <v>11</v>
      </c>
      <c r="P284">
        <v>2.5799999999999998E-3</v>
      </c>
      <c r="Q284">
        <v>2.15E-3</v>
      </c>
      <c r="R284">
        <v>4.3899999999999998E-3</v>
      </c>
      <c r="S284">
        <v>1.9400000000000001E-3</v>
      </c>
      <c r="T284">
        <v>1.9400000000000001E-3</v>
      </c>
      <c r="U284">
        <v>1.9400000000000001E-3</v>
      </c>
      <c r="V284">
        <v>1.9400000000000001E-3</v>
      </c>
      <c r="W284">
        <v>3.5400000000000002E-3</v>
      </c>
      <c r="X284">
        <v>3.5400000000000002E-3</v>
      </c>
      <c r="Y284">
        <v>1.9400000000000001E-3</v>
      </c>
      <c r="Z284">
        <v>1.9400000000000001E-3</v>
      </c>
      <c r="AA284">
        <v>1.9400000000000001E-3</v>
      </c>
      <c r="AB284">
        <v>0.63246907963266719</v>
      </c>
      <c r="AC284">
        <v>7.9680891319036613</v>
      </c>
      <c r="AD284">
        <v>257.47199999999998</v>
      </c>
      <c r="AE284">
        <v>0.03</v>
      </c>
      <c r="AF284">
        <v>928</v>
      </c>
      <c r="AG284">
        <v>1520</v>
      </c>
      <c r="AH284">
        <v>3154</v>
      </c>
      <c r="AI284">
        <v>4241</v>
      </c>
    </row>
    <row r="285" spans="2:35">
      <c r="B285">
        <v>36</v>
      </c>
      <c r="C285">
        <v>32</v>
      </c>
      <c r="D285" t="s">
        <v>5</v>
      </c>
      <c r="E285" t="s">
        <v>9</v>
      </c>
      <c r="F285">
        <v>28</v>
      </c>
      <c r="G285">
        <v>28</v>
      </c>
      <c r="H285">
        <v>0.2</v>
      </c>
      <c r="I285">
        <v>5000</v>
      </c>
      <c r="J285">
        <v>60000</v>
      </c>
      <c r="K285">
        <v>17</v>
      </c>
      <c r="L285">
        <v>150</v>
      </c>
      <c r="M285">
        <v>0</v>
      </c>
      <c r="N285">
        <v>80</v>
      </c>
      <c r="O285">
        <v>11</v>
      </c>
      <c r="P285">
        <v>2.5799999999999998E-3</v>
      </c>
      <c r="Q285">
        <v>2.15E-3</v>
      </c>
      <c r="R285">
        <v>4.3899999999999998E-3</v>
      </c>
      <c r="S285">
        <v>1.9400000000000001E-3</v>
      </c>
      <c r="T285">
        <v>1.9400000000000001E-3</v>
      </c>
      <c r="U285">
        <v>1.9400000000000001E-3</v>
      </c>
      <c r="V285">
        <v>1.9400000000000001E-3</v>
      </c>
      <c r="W285">
        <v>3.5400000000000002E-3</v>
      </c>
      <c r="X285">
        <v>3.5400000000000002E-3</v>
      </c>
      <c r="Y285">
        <v>1.9400000000000001E-3</v>
      </c>
      <c r="Z285">
        <v>1.9400000000000001E-3</v>
      </c>
      <c r="AA285">
        <v>1.9400000000000001E-3</v>
      </c>
      <c r="AB285">
        <v>0.63246907963266719</v>
      </c>
      <c r="AC285">
        <v>7.9680891319036613</v>
      </c>
      <c r="AD285">
        <v>257.47199999999998</v>
      </c>
      <c r="AE285">
        <v>3.5000000000000003E-2</v>
      </c>
      <c r="AF285">
        <v>858</v>
      </c>
      <c r="AG285">
        <v>1418</v>
      </c>
      <c r="AH285">
        <v>2768</v>
      </c>
      <c r="AI285">
        <v>3635</v>
      </c>
    </row>
    <row r="286" spans="2:35">
      <c r="B286">
        <v>36</v>
      </c>
      <c r="C286">
        <v>32</v>
      </c>
      <c r="D286" t="s">
        <v>5</v>
      </c>
      <c r="E286" t="s">
        <v>9</v>
      </c>
      <c r="F286">
        <v>28</v>
      </c>
      <c r="G286">
        <v>28</v>
      </c>
      <c r="H286">
        <v>0.2</v>
      </c>
      <c r="I286">
        <v>5000</v>
      </c>
      <c r="J286">
        <v>60000</v>
      </c>
      <c r="K286">
        <v>17</v>
      </c>
      <c r="L286">
        <v>150</v>
      </c>
      <c r="M286">
        <v>0</v>
      </c>
      <c r="N286">
        <v>80</v>
      </c>
      <c r="O286">
        <v>11</v>
      </c>
      <c r="P286">
        <v>2.5799999999999998E-3</v>
      </c>
      <c r="Q286">
        <v>2.15E-3</v>
      </c>
      <c r="R286">
        <v>4.3899999999999998E-3</v>
      </c>
      <c r="S286">
        <v>1.9400000000000001E-3</v>
      </c>
      <c r="T286">
        <v>1.9400000000000001E-3</v>
      </c>
      <c r="U286">
        <v>1.9400000000000001E-3</v>
      </c>
      <c r="V286">
        <v>1.9400000000000001E-3</v>
      </c>
      <c r="W286">
        <v>3.5400000000000002E-3</v>
      </c>
      <c r="X286">
        <v>3.5400000000000002E-3</v>
      </c>
      <c r="Y286">
        <v>1.9400000000000001E-3</v>
      </c>
      <c r="Z286">
        <v>1.9400000000000001E-3</v>
      </c>
      <c r="AA286">
        <v>1.9400000000000001E-3</v>
      </c>
      <c r="AB286">
        <v>0.63246907963266719</v>
      </c>
      <c r="AC286">
        <v>7.9680891319036613</v>
      </c>
      <c r="AD286">
        <v>257.47199999999998</v>
      </c>
      <c r="AE286">
        <v>0.04</v>
      </c>
      <c r="AF286">
        <v>795</v>
      </c>
      <c r="AG286">
        <v>1327</v>
      </c>
      <c r="AH286">
        <v>2471</v>
      </c>
      <c r="AI286">
        <v>3181</v>
      </c>
    </row>
    <row r="287" spans="2:35">
      <c r="B287">
        <v>36</v>
      </c>
      <c r="C287">
        <v>32</v>
      </c>
      <c r="D287" t="s">
        <v>5</v>
      </c>
      <c r="E287" t="s">
        <v>9</v>
      </c>
      <c r="F287">
        <v>28</v>
      </c>
      <c r="G287">
        <v>28</v>
      </c>
      <c r="H287">
        <v>0.2</v>
      </c>
      <c r="I287">
        <v>5000</v>
      </c>
      <c r="J287">
        <v>60000</v>
      </c>
      <c r="K287">
        <v>17</v>
      </c>
      <c r="L287">
        <v>150</v>
      </c>
      <c r="M287">
        <v>0</v>
      </c>
      <c r="N287">
        <v>80</v>
      </c>
      <c r="O287">
        <v>11</v>
      </c>
      <c r="P287">
        <v>2.5799999999999998E-3</v>
      </c>
      <c r="Q287">
        <v>2.15E-3</v>
      </c>
      <c r="R287">
        <v>4.3899999999999998E-3</v>
      </c>
      <c r="S287">
        <v>1.9400000000000001E-3</v>
      </c>
      <c r="T287">
        <v>1.9400000000000001E-3</v>
      </c>
      <c r="U287">
        <v>1.9400000000000001E-3</v>
      </c>
      <c r="V287">
        <v>1.9400000000000001E-3</v>
      </c>
      <c r="W287">
        <v>3.5400000000000002E-3</v>
      </c>
      <c r="X287">
        <v>3.5400000000000002E-3</v>
      </c>
      <c r="Y287">
        <v>1.9400000000000001E-3</v>
      </c>
      <c r="Z287">
        <v>1.9400000000000001E-3</v>
      </c>
      <c r="AA287">
        <v>1.9400000000000001E-3</v>
      </c>
      <c r="AB287">
        <v>0.63246907963266719</v>
      </c>
      <c r="AC287">
        <v>7.9680891319036613</v>
      </c>
      <c r="AD287">
        <v>257.47199999999998</v>
      </c>
      <c r="AE287">
        <v>4.4999999999999998E-2</v>
      </c>
      <c r="AF287">
        <v>739</v>
      </c>
      <c r="AG287">
        <v>1245</v>
      </c>
      <c r="AH287">
        <v>2233</v>
      </c>
      <c r="AI287">
        <v>2828</v>
      </c>
    </row>
    <row r="288" spans="2:35">
      <c r="B288">
        <v>36</v>
      </c>
      <c r="C288">
        <v>32</v>
      </c>
      <c r="D288" t="s">
        <v>5</v>
      </c>
      <c r="E288" t="s">
        <v>9</v>
      </c>
      <c r="F288">
        <v>28</v>
      </c>
      <c r="G288">
        <v>28</v>
      </c>
      <c r="H288">
        <v>0.2</v>
      </c>
      <c r="I288">
        <v>5000</v>
      </c>
      <c r="J288">
        <v>60000</v>
      </c>
      <c r="K288">
        <v>17</v>
      </c>
      <c r="L288">
        <v>150</v>
      </c>
      <c r="M288">
        <v>0</v>
      </c>
      <c r="N288">
        <v>80</v>
      </c>
      <c r="O288">
        <v>11</v>
      </c>
      <c r="P288">
        <v>2.5799999999999998E-3</v>
      </c>
      <c r="Q288">
        <v>2.15E-3</v>
      </c>
      <c r="R288">
        <v>4.3899999999999998E-3</v>
      </c>
      <c r="S288">
        <v>1.9400000000000001E-3</v>
      </c>
      <c r="T288">
        <v>1.9400000000000001E-3</v>
      </c>
      <c r="U288">
        <v>1.9400000000000001E-3</v>
      </c>
      <c r="V288">
        <v>1.9400000000000001E-3</v>
      </c>
      <c r="W288">
        <v>3.5400000000000002E-3</v>
      </c>
      <c r="X288">
        <v>3.5400000000000002E-3</v>
      </c>
      <c r="Y288">
        <v>1.9400000000000001E-3</v>
      </c>
      <c r="Z288">
        <v>1.9400000000000001E-3</v>
      </c>
      <c r="AA288">
        <v>1.9400000000000001E-3</v>
      </c>
      <c r="AB288">
        <v>0.63246907963266719</v>
      </c>
      <c r="AC288">
        <v>7.9680891319036613</v>
      </c>
      <c r="AD288">
        <v>257.47199999999998</v>
      </c>
      <c r="AE288">
        <v>0.05</v>
      </c>
      <c r="AF288">
        <v>689</v>
      </c>
      <c r="AG288">
        <v>1170</v>
      </c>
      <c r="AH288">
        <v>2039</v>
      </c>
      <c r="AI288">
        <v>2545</v>
      </c>
    </row>
    <row r="289" spans="2:35">
      <c r="B289">
        <v>36</v>
      </c>
      <c r="C289">
        <v>32</v>
      </c>
      <c r="D289" t="s">
        <v>5</v>
      </c>
      <c r="E289" t="s">
        <v>9</v>
      </c>
      <c r="F289">
        <v>28</v>
      </c>
      <c r="G289">
        <v>28</v>
      </c>
      <c r="H289">
        <v>0.2</v>
      </c>
      <c r="I289">
        <v>5000</v>
      </c>
      <c r="J289">
        <v>60000</v>
      </c>
      <c r="K289">
        <v>17</v>
      </c>
      <c r="L289">
        <v>150</v>
      </c>
      <c r="M289">
        <v>0</v>
      </c>
      <c r="N289">
        <v>80</v>
      </c>
      <c r="O289">
        <v>11</v>
      </c>
      <c r="P289">
        <v>2.5799999999999998E-3</v>
      </c>
      <c r="Q289">
        <v>2.15E-3</v>
      </c>
      <c r="R289">
        <v>4.3899999999999998E-3</v>
      </c>
      <c r="S289">
        <v>1.9400000000000001E-3</v>
      </c>
      <c r="T289">
        <v>1.9400000000000001E-3</v>
      </c>
      <c r="U289">
        <v>1.9400000000000001E-3</v>
      </c>
      <c r="V289">
        <v>1.9400000000000001E-3</v>
      </c>
      <c r="W289">
        <v>3.5400000000000002E-3</v>
      </c>
      <c r="X289">
        <v>3.5400000000000002E-3</v>
      </c>
      <c r="Y289">
        <v>1.9400000000000001E-3</v>
      </c>
      <c r="Z289">
        <v>1.9400000000000001E-3</v>
      </c>
      <c r="AA289">
        <v>1.9400000000000001E-3</v>
      </c>
      <c r="AB289">
        <v>0.63246907963266719</v>
      </c>
      <c r="AC289">
        <v>7.9680891319036613</v>
      </c>
      <c r="AD289">
        <v>257.47199999999998</v>
      </c>
      <c r="AE289">
        <v>5.5E-2</v>
      </c>
      <c r="AF289">
        <v>644</v>
      </c>
      <c r="AG289">
        <v>1102</v>
      </c>
      <c r="AH289">
        <v>1876</v>
      </c>
      <c r="AI289">
        <v>2313</v>
      </c>
    </row>
    <row r="290" spans="2:35">
      <c r="B290">
        <v>36</v>
      </c>
      <c r="C290">
        <v>32</v>
      </c>
      <c r="D290" t="s">
        <v>5</v>
      </c>
      <c r="E290" t="s">
        <v>9</v>
      </c>
      <c r="F290">
        <v>28</v>
      </c>
      <c r="G290">
        <v>28</v>
      </c>
      <c r="H290">
        <v>0.2</v>
      </c>
      <c r="I290">
        <v>5000</v>
      </c>
      <c r="J290">
        <v>60000</v>
      </c>
      <c r="K290">
        <v>17</v>
      </c>
      <c r="L290">
        <v>150</v>
      </c>
      <c r="M290">
        <v>0</v>
      </c>
      <c r="N290">
        <v>80</v>
      </c>
      <c r="O290">
        <v>11</v>
      </c>
      <c r="P290">
        <v>2.5799999999999998E-3</v>
      </c>
      <c r="Q290">
        <v>2.15E-3</v>
      </c>
      <c r="R290">
        <v>4.3899999999999998E-3</v>
      </c>
      <c r="S290">
        <v>1.9400000000000001E-3</v>
      </c>
      <c r="T290">
        <v>1.9400000000000001E-3</v>
      </c>
      <c r="U290">
        <v>1.9400000000000001E-3</v>
      </c>
      <c r="V290">
        <v>1.9400000000000001E-3</v>
      </c>
      <c r="W290">
        <v>3.5400000000000002E-3</v>
      </c>
      <c r="X290">
        <v>3.5400000000000002E-3</v>
      </c>
      <c r="Y290">
        <v>1.9400000000000001E-3</v>
      </c>
      <c r="Z290">
        <v>1.9400000000000001E-3</v>
      </c>
      <c r="AA290">
        <v>1.9400000000000001E-3</v>
      </c>
      <c r="AB290">
        <v>0.63246907963266719</v>
      </c>
      <c r="AC290">
        <v>7.9680891319036613</v>
      </c>
      <c r="AD290">
        <v>257.47199999999998</v>
      </c>
      <c r="AE290">
        <v>0.06</v>
      </c>
      <c r="AF290">
        <v>604</v>
      </c>
      <c r="AG290">
        <v>1041</v>
      </c>
      <c r="AH290">
        <v>1737</v>
      </c>
      <c r="AI290">
        <v>2121</v>
      </c>
    </row>
    <row r="291" spans="2:35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17</v>
      </c>
      <c r="L291">
        <v>150</v>
      </c>
      <c r="M291">
        <v>0</v>
      </c>
      <c r="N291">
        <v>80</v>
      </c>
      <c r="O291">
        <v>11</v>
      </c>
      <c r="P291">
        <v>2.5799999999999998E-3</v>
      </c>
      <c r="Q291">
        <v>2.15E-3</v>
      </c>
      <c r="R291">
        <v>4.3899999999999998E-3</v>
      </c>
      <c r="S291">
        <v>1.9400000000000001E-3</v>
      </c>
      <c r="T291">
        <v>1.9400000000000001E-3</v>
      </c>
      <c r="U291">
        <v>1.9400000000000001E-3</v>
      </c>
      <c r="V291">
        <v>1.9400000000000001E-3</v>
      </c>
      <c r="W291">
        <v>3.5400000000000002E-3</v>
      </c>
      <c r="X291">
        <v>3.5400000000000002E-3</v>
      </c>
      <c r="Y291">
        <v>1.9400000000000001E-3</v>
      </c>
      <c r="Z291">
        <v>1.9400000000000001E-3</v>
      </c>
      <c r="AA291">
        <v>1.9400000000000001E-3</v>
      </c>
      <c r="AB291">
        <v>0.63246907963266719</v>
      </c>
      <c r="AC291">
        <v>7.9680891319036613</v>
      </c>
      <c r="AD291">
        <v>257.47199999999998</v>
      </c>
      <c r="AE291">
        <v>6.5000000000000002E-2</v>
      </c>
      <c r="AF291">
        <v>567</v>
      </c>
      <c r="AG291">
        <v>986</v>
      </c>
      <c r="AH291">
        <v>1618</v>
      </c>
      <c r="AI291">
        <v>1958</v>
      </c>
    </row>
    <row r="292" spans="2:35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17</v>
      </c>
      <c r="L292">
        <v>150</v>
      </c>
      <c r="M292">
        <v>0</v>
      </c>
      <c r="N292">
        <v>80</v>
      </c>
      <c r="O292">
        <v>11</v>
      </c>
      <c r="P292">
        <v>2.5799999999999998E-3</v>
      </c>
      <c r="Q292">
        <v>2.15E-3</v>
      </c>
      <c r="R292">
        <v>4.3899999999999998E-3</v>
      </c>
      <c r="S292">
        <v>1.9400000000000001E-3</v>
      </c>
      <c r="T292">
        <v>1.9400000000000001E-3</v>
      </c>
      <c r="U292">
        <v>1.9400000000000001E-3</v>
      </c>
      <c r="V292">
        <v>1.9400000000000001E-3</v>
      </c>
      <c r="W292">
        <v>3.5400000000000002E-3</v>
      </c>
      <c r="X292">
        <v>3.5400000000000002E-3</v>
      </c>
      <c r="Y292">
        <v>1.9400000000000001E-3</v>
      </c>
      <c r="Z292">
        <v>1.9400000000000001E-3</v>
      </c>
      <c r="AA292">
        <v>1.9400000000000001E-3</v>
      </c>
      <c r="AB292">
        <v>0.63246907963266719</v>
      </c>
      <c r="AC292">
        <v>7.9680891319036613</v>
      </c>
      <c r="AD292">
        <v>257.47199999999998</v>
      </c>
      <c r="AE292">
        <v>7.0000000000000007E-2</v>
      </c>
      <c r="AF292">
        <v>534</v>
      </c>
      <c r="AG292">
        <v>934</v>
      </c>
      <c r="AH292">
        <v>1513</v>
      </c>
      <c r="AI292">
        <v>1818</v>
      </c>
    </row>
    <row r="293" spans="2:35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17.25</v>
      </c>
      <c r="L293">
        <v>150</v>
      </c>
      <c r="M293">
        <v>0</v>
      </c>
      <c r="N293">
        <v>80</v>
      </c>
      <c r="O293">
        <v>11</v>
      </c>
      <c r="P293">
        <v>2.5200000000000001E-3</v>
      </c>
      <c r="Q293">
        <v>2.0999999999999999E-3</v>
      </c>
      <c r="R293">
        <v>4.3E-3</v>
      </c>
      <c r="S293">
        <v>1.9400000000000001E-3</v>
      </c>
      <c r="T293">
        <v>1.9400000000000001E-3</v>
      </c>
      <c r="U293">
        <v>1.9400000000000001E-3</v>
      </c>
      <c r="V293">
        <v>1.9400000000000001E-3</v>
      </c>
      <c r="W293">
        <v>3.46E-3</v>
      </c>
      <c r="X293">
        <v>3.46E-3</v>
      </c>
      <c r="Y293">
        <v>1.9400000000000001E-3</v>
      </c>
      <c r="Z293">
        <v>1.9400000000000001E-3</v>
      </c>
      <c r="AA293">
        <v>1.9400000000000001E-3</v>
      </c>
      <c r="AB293">
        <v>0.6381438560282976</v>
      </c>
      <c r="AC293">
        <v>8.1243561349501832</v>
      </c>
      <c r="AD293">
        <v>261.072</v>
      </c>
      <c r="AE293">
        <v>2.5000000000000001E-2</v>
      </c>
      <c r="AF293">
        <v>971</v>
      </c>
      <c r="AG293">
        <v>1520</v>
      </c>
      <c r="AH293">
        <v>3354</v>
      </c>
      <c r="AI293">
        <v>4815</v>
      </c>
    </row>
    <row r="294" spans="2:35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17.25</v>
      </c>
      <c r="L294">
        <v>150</v>
      </c>
      <c r="M294">
        <v>0</v>
      </c>
      <c r="N294">
        <v>80</v>
      </c>
      <c r="O294">
        <v>11</v>
      </c>
      <c r="P294">
        <v>2.5200000000000001E-3</v>
      </c>
      <c r="Q294">
        <v>2.0999999999999999E-3</v>
      </c>
      <c r="R294">
        <v>4.3E-3</v>
      </c>
      <c r="S294">
        <v>1.9400000000000001E-3</v>
      </c>
      <c r="T294">
        <v>1.9400000000000001E-3</v>
      </c>
      <c r="U294">
        <v>1.9400000000000001E-3</v>
      </c>
      <c r="V294">
        <v>1.9400000000000001E-3</v>
      </c>
      <c r="W294">
        <v>3.46E-3</v>
      </c>
      <c r="X294">
        <v>3.46E-3</v>
      </c>
      <c r="Y294">
        <v>1.9400000000000001E-3</v>
      </c>
      <c r="Z294">
        <v>1.9400000000000001E-3</v>
      </c>
      <c r="AA294">
        <v>1.9400000000000001E-3</v>
      </c>
      <c r="AB294">
        <v>0.6381438560282976</v>
      </c>
      <c r="AC294">
        <v>8.1243561349501832</v>
      </c>
      <c r="AD294">
        <v>261.072</v>
      </c>
      <c r="AE294">
        <v>0.03</v>
      </c>
      <c r="AF294">
        <v>894</v>
      </c>
      <c r="AG294">
        <v>1420</v>
      </c>
      <c r="AH294">
        <v>2895</v>
      </c>
      <c r="AI294">
        <v>4024</v>
      </c>
    </row>
    <row r="295" spans="2:35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17.25</v>
      </c>
      <c r="L295">
        <v>150</v>
      </c>
      <c r="M295">
        <v>0</v>
      </c>
      <c r="N295">
        <v>80</v>
      </c>
      <c r="O295">
        <v>11</v>
      </c>
      <c r="P295">
        <v>2.5200000000000001E-3</v>
      </c>
      <c r="Q295">
        <v>2.0999999999999999E-3</v>
      </c>
      <c r="R295">
        <v>4.3E-3</v>
      </c>
      <c r="S295">
        <v>1.9400000000000001E-3</v>
      </c>
      <c r="T295">
        <v>1.9400000000000001E-3</v>
      </c>
      <c r="U295">
        <v>1.9400000000000001E-3</v>
      </c>
      <c r="V295">
        <v>1.9400000000000001E-3</v>
      </c>
      <c r="W295">
        <v>3.46E-3</v>
      </c>
      <c r="X295">
        <v>3.46E-3</v>
      </c>
      <c r="Y295">
        <v>1.9400000000000001E-3</v>
      </c>
      <c r="Z295">
        <v>1.9400000000000001E-3</v>
      </c>
      <c r="AA295">
        <v>1.9400000000000001E-3</v>
      </c>
      <c r="AB295">
        <v>0.6381438560282976</v>
      </c>
      <c r="AC295">
        <v>8.1243561349501832</v>
      </c>
      <c r="AD295">
        <v>261.072</v>
      </c>
      <c r="AE295">
        <v>3.5000000000000003E-2</v>
      </c>
      <c r="AF295">
        <v>825</v>
      </c>
      <c r="AG295">
        <v>1329</v>
      </c>
      <c r="AH295">
        <v>2556</v>
      </c>
      <c r="AI295">
        <v>3458</v>
      </c>
    </row>
    <row r="296" spans="2:35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17.25</v>
      </c>
      <c r="L296">
        <v>150</v>
      </c>
      <c r="M296">
        <v>0</v>
      </c>
      <c r="N296">
        <v>80</v>
      </c>
      <c r="O296">
        <v>11</v>
      </c>
      <c r="P296">
        <v>2.5200000000000001E-3</v>
      </c>
      <c r="Q296">
        <v>2.0999999999999999E-3</v>
      </c>
      <c r="R296">
        <v>4.3E-3</v>
      </c>
      <c r="S296">
        <v>1.9400000000000001E-3</v>
      </c>
      <c r="T296">
        <v>1.9400000000000001E-3</v>
      </c>
      <c r="U296">
        <v>1.9400000000000001E-3</v>
      </c>
      <c r="V296">
        <v>1.9400000000000001E-3</v>
      </c>
      <c r="W296">
        <v>3.46E-3</v>
      </c>
      <c r="X296">
        <v>3.46E-3</v>
      </c>
      <c r="Y296">
        <v>1.9400000000000001E-3</v>
      </c>
      <c r="Z296">
        <v>1.9400000000000001E-3</v>
      </c>
      <c r="AA296">
        <v>1.9400000000000001E-3</v>
      </c>
      <c r="AB296">
        <v>0.6381438560282976</v>
      </c>
      <c r="AC296">
        <v>8.1243561349501832</v>
      </c>
      <c r="AD296">
        <v>261.072</v>
      </c>
      <c r="AE296">
        <v>0.04</v>
      </c>
      <c r="AF296">
        <v>764</v>
      </c>
      <c r="AG296">
        <v>1246</v>
      </c>
      <c r="AH296">
        <v>2292</v>
      </c>
      <c r="AI296">
        <v>3033</v>
      </c>
    </row>
    <row r="297" spans="2:35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17.25</v>
      </c>
      <c r="L297">
        <v>150</v>
      </c>
      <c r="M297">
        <v>0</v>
      </c>
      <c r="N297">
        <v>80</v>
      </c>
      <c r="O297">
        <v>11</v>
      </c>
      <c r="P297">
        <v>2.5200000000000001E-3</v>
      </c>
      <c r="Q297">
        <v>2.0999999999999999E-3</v>
      </c>
      <c r="R297">
        <v>4.3E-3</v>
      </c>
      <c r="S297">
        <v>1.9400000000000001E-3</v>
      </c>
      <c r="T297">
        <v>1.9400000000000001E-3</v>
      </c>
      <c r="U297">
        <v>1.9400000000000001E-3</v>
      </c>
      <c r="V297">
        <v>1.9400000000000001E-3</v>
      </c>
      <c r="W297">
        <v>3.46E-3</v>
      </c>
      <c r="X297">
        <v>3.46E-3</v>
      </c>
      <c r="Y297">
        <v>1.9400000000000001E-3</v>
      </c>
      <c r="Z297">
        <v>1.9400000000000001E-3</v>
      </c>
      <c r="AA297">
        <v>1.9400000000000001E-3</v>
      </c>
      <c r="AB297">
        <v>0.6381438560282976</v>
      </c>
      <c r="AC297">
        <v>8.1243561349501832</v>
      </c>
      <c r="AD297">
        <v>261.072</v>
      </c>
      <c r="AE297">
        <v>4.4999999999999998E-2</v>
      </c>
      <c r="AF297">
        <v>709</v>
      </c>
      <c r="AG297">
        <v>1171</v>
      </c>
      <c r="AH297">
        <v>2080</v>
      </c>
      <c r="AI297">
        <v>2701</v>
      </c>
    </row>
    <row r="298" spans="2:35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17.25</v>
      </c>
      <c r="L298">
        <v>150</v>
      </c>
      <c r="M298">
        <v>0</v>
      </c>
      <c r="N298">
        <v>80</v>
      </c>
      <c r="O298">
        <v>11</v>
      </c>
      <c r="P298">
        <v>2.5200000000000001E-3</v>
      </c>
      <c r="Q298">
        <v>2.0999999999999999E-3</v>
      </c>
      <c r="R298">
        <v>4.3E-3</v>
      </c>
      <c r="S298">
        <v>1.9400000000000001E-3</v>
      </c>
      <c r="T298">
        <v>1.9400000000000001E-3</v>
      </c>
      <c r="U298">
        <v>1.9400000000000001E-3</v>
      </c>
      <c r="V298">
        <v>1.9400000000000001E-3</v>
      </c>
      <c r="W298">
        <v>3.46E-3</v>
      </c>
      <c r="X298">
        <v>3.46E-3</v>
      </c>
      <c r="Y298">
        <v>1.9400000000000001E-3</v>
      </c>
      <c r="Z298">
        <v>1.9400000000000001E-3</v>
      </c>
      <c r="AA298">
        <v>1.9400000000000001E-3</v>
      </c>
      <c r="AB298">
        <v>0.6381438560282976</v>
      </c>
      <c r="AC298">
        <v>8.1243561349501832</v>
      </c>
      <c r="AD298">
        <v>261.072</v>
      </c>
      <c r="AE298">
        <v>0.05</v>
      </c>
      <c r="AF298">
        <v>661</v>
      </c>
      <c r="AG298">
        <v>1103</v>
      </c>
      <c r="AH298">
        <v>1904</v>
      </c>
      <c r="AI298">
        <v>2435</v>
      </c>
    </row>
    <row r="299" spans="2:35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17.25</v>
      </c>
      <c r="L299">
        <v>150</v>
      </c>
      <c r="M299">
        <v>0</v>
      </c>
      <c r="N299">
        <v>80</v>
      </c>
      <c r="O299">
        <v>11</v>
      </c>
      <c r="P299">
        <v>2.5200000000000001E-3</v>
      </c>
      <c r="Q299">
        <v>2.0999999999999999E-3</v>
      </c>
      <c r="R299">
        <v>4.3E-3</v>
      </c>
      <c r="S299">
        <v>1.9400000000000001E-3</v>
      </c>
      <c r="T299">
        <v>1.9400000000000001E-3</v>
      </c>
      <c r="U299">
        <v>1.9400000000000001E-3</v>
      </c>
      <c r="V299">
        <v>1.9400000000000001E-3</v>
      </c>
      <c r="W299">
        <v>3.46E-3</v>
      </c>
      <c r="X299">
        <v>3.46E-3</v>
      </c>
      <c r="Y299">
        <v>1.9400000000000001E-3</v>
      </c>
      <c r="Z299">
        <v>1.9400000000000001E-3</v>
      </c>
      <c r="AA299">
        <v>1.9400000000000001E-3</v>
      </c>
      <c r="AB299">
        <v>0.6381438560282976</v>
      </c>
      <c r="AC299">
        <v>8.1243561349501832</v>
      </c>
      <c r="AD299">
        <v>261.072</v>
      </c>
      <c r="AE299">
        <v>5.5E-2</v>
      </c>
      <c r="AF299">
        <v>617</v>
      </c>
      <c r="AG299">
        <v>1040</v>
      </c>
      <c r="AH299">
        <v>1757</v>
      </c>
      <c r="AI299">
        <v>2217</v>
      </c>
    </row>
    <row r="300" spans="2:35">
      <c r="B300">
        <v>36</v>
      </c>
      <c r="C300">
        <v>32</v>
      </c>
      <c r="D300" t="s">
        <v>5</v>
      </c>
      <c r="E300" t="s">
        <v>9</v>
      </c>
      <c r="F300">
        <v>28</v>
      </c>
      <c r="G300">
        <v>28</v>
      </c>
      <c r="H300">
        <v>0.2</v>
      </c>
      <c r="I300">
        <v>5000</v>
      </c>
      <c r="J300">
        <v>60000</v>
      </c>
      <c r="K300">
        <v>17.25</v>
      </c>
      <c r="L300">
        <v>150</v>
      </c>
      <c r="M300">
        <v>0</v>
      </c>
      <c r="N300">
        <v>80</v>
      </c>
      <c r="O300">
        <v>11</v>
      </c>
      <c r="P300">
        <v>2.5200000000000001E-3</v>
      </c>
      <c r="Q300">
        <v>2.0999999999999999E-3</v>
      </c>
      <c r="R300">
        <v>4.3E-3</v>
      </c>
      <c r="S300">
        <v>1.9400000000000001E-3</v>
      </c>
      <c r="T300">
        <v>1.9400000000000001E-3</v>
      </c>
      <c r="U300">
        <v>1.9400000000000001E-3</v>
      </c>
      <c r="V300">
        <v>1.9400000000000001E-3</v>
      </c>
      <c r="W300">
        <v>3.46E-3</v>
      </c>
      <c r="X300">
        <v>3.46E-3</v>
      </c>
      <c r="Y300">
        <v>1.9400000000000001E-3</v>
      </c>
      <c r="Z300">
        <v>1.9400000000000001E-3</v>
      </c>
      <c r="AA300">
        <v>1.9400000000000001E-3</v>
      </c>
      <c r="AB300">
        <v>0.6381438560282976</v>
      </c>
      <c r="AC300">
        <v>8.1243561349501832</v>
      </c>
      <c r="AD300">
        <v>261.072</v>
      </c>
      <c r="AE300">
        <v>0.06</v>
      </c>
      <c r="AF300">
        <v>578</v>
      </c>
      <c r="AG300">
        <v>983</v>
      </c>
      <c r="AH300">
        <v>1631</v>
      </c>
      <c r="AI300">
        <v>2035</v>
      </c>
    </row>
    <row r="301" spans="2:35">
      <c r="B301">
        <v>36</v>
      </c>
      <c r="C301">
        <v>32</v>
      </c>
      <c r="D301" t="s">
        <v>5</v>
      </c>
      <c r="E301" t="s">
        <v>9</v>
      </c>
      <c r="F301">
        <v>28</v>
      </c>
      <c r="G301">
        <v>28</v>
      </c>
      <c r="H301">
        <v>0.2</v>
      </c>
      <c r="I301">
        <v>5000</v>
      </c>
      <c r="J301">
        <v>60000</v>
      </c>
      <c r="K301">
        <v>17.25</v>
      </c>
      <c r="L301">
        <v>150</v>
      </c>
      <c r="M301">
        <v>0</v>
      </c>
      <c r="N301">
        <v>80</v>
      </c>
      <c r="O301">
        <v>11</v>
      </c>
      <c r="P301">
        <v>2.5200000000000001E-3</v>
      </c>
      <c r="Q301">
        <v>2.0999999999999999E-3</v>
      </c>
      <c r="R301">
        <v>4.3E-3</v>
      </c>
      <c r="S301">
        <v>1.9400000000000001E-3</v>
      </c>
      <c r="T301">
        <v>1.9400000000000001E-3</v>
      </c>
      <c r="U301">
        <v>1.9400000000000001E-3</v>
      </c>
      <c r="V301">
        <v>1.9400000000000001E-3</v>
      </c>
      <c r="W301">
        <v>3.46E-3</v>
      </c>
      <c r="X301">
        <v>3.46E-3</v>
      </c>
      <c r="Y301">
        <v>1.9400000000000001E-3</v>
      </c>
      <c r="Z301">
        <v>1.9400000000000001E-3</v>
      </c>
      <c r="AA301">
        <v>1.9400000000000001E-3</v>
      </c>
      <c r="AB301">
        <v>0.6381438560282976</v>
      </c>
      <c r="AC301">
        <v>8.1243561349501832</v>
      </c>
      <c r="AD301">
        <v>261.072</v>
      </c>
      <c r="AE301">
        <v>6.5000000000000002E-2</v>
      </c>
      <c r="AF301">
        <v>543</v>
      </c>
      <c r="AG301">
        <v>930</v>
      </c>
      <c r="AH301">
        <v>1522</v>
      </c>
      <c r="AI301">
        <v>1880</v>
      </c>
    </row>
    <row r="302" spans="2:35">
      <c r="B302">
        <v>36</v>
      </c>
      <c r="C302">
        <v>32</v>
      </c>
      <c r="D302" t="s">
        <v>5</v>
      </c>
      <c r="E302" t="s">
        <v>9</v>
      </c>
      <c r="F302">
        <v>28</v>
      </c>
      <c r="G302">
        <v>28</v>
      </c>
      <c r="H302">
        <v>0.2</v>
      </c>
      <c r="I302">
        <v>5000</v>
      </c>
      <c r="J302">
        <v>60000</v>
      </c>
      <c r="K302">
        <v>17.25</v>
      </c>
      <c r="L302">
        <v>150</v>
      </c>
      <c r="M302">
        <v>0</v>
      </c>
      <c r="N302">
        <v>80</v>
      </c>
      <c r="O302">
        <v>11</v>
      </c>
      <c r="P302">
        <v>2.5200000000000001E-3</v>
      </c>
      <c r="Q302">
        <v>2.0999999999999999E-3</v>
      </c>
      <c r="R302">
        <v>4.3E-3</v>
      </c>
      <c r="S302">
        <v>1.9400000000000001E-3</v>
      </c>
      <c r="T302">
        <v>1.9400000000000001E-3</v>
      </c>
      <c r="U302">
        <v>1.9400000000000001E-3</v>
      </c>
      <c r="V302">
        <v>1.9400000000000001E-3</v>
      </c>
      <c r="W302">
        <v>3.46E-3</v>
      </c>
      <c r="X302">
        <v>3.46E-3</v>
      </c>
      <c r="Y302">
        <v>1.9400000000000001E-3</v>
      </c>
      <c r="Z302">
        <v>1.9400000000000001E-3</v>
      </c>
      <c r="AA302">
        <v>1.9400000000000001E-3</v>
      </c>
      <c r="AB302">
        <v>0.6381438560282976</v>
      </c>
      <c r="AC302">
        <v>8.1243561349501832</v>
      </c>
      <c r="AD302">
        <v>261.072</v>
      </c>
      <c r="AE302">
        <v>7.0000000000000007E-2</v>
      </c>
      <c r="AF302">
        <v>511</v>
      </c>
      <c r="AG302">
        <v>882</v>
      </c>
      <c r="AH302">
        <v>1425</v>
      </c>
      <c r="AI302">
        <v>1747</v>
      </c>
    </row>
    <row r="303" spans="2:35">
      <c r="B303">
        <v>36</v>
      </c>
      <c r="C303">
        <v>32</v>
      </c>
      <c r="D303" t="s">
        <v>5</v>
      </c>
      <c r="E303" t="s">
        <v>9</v>
      </c>
      <c r="F303">
        <v>28</v>
      </c>
      <c r="G303">
        <v>28</v>
      </c>
      <c r="H303">
        <v>0.2</v>
      </c>
      <c r="I303">
        <v>5000</v>
      </c>
      <c r="J303">
        <v>60000</v>
      </c>
      <c r="K303">
        <v>17.5</v>
      </c>
      <c r="L303">
        <v>150</v>
      </c>
      <c r="M303">
        <v>0</v>
      </c>
      <c r="N303">
        <v>80</v>
      </c>
      <c r="O303">
        <v>11</v>
      </c>
      <c r="P303">
        <v>2.47E-3</v>
      </c>
      <c r="Q303">
        <v>2.0500000000000002E-3</v>
      </c>
      <c r="R303">
        <v>4.2100000000000002E-3</v>
      </c>
      <c r="S303">
        <v>1.9400000000000001E-3</v>
      </c>
      <c r="T303">
        <v>1.9400000000000001E-3</v>
      </c>
      <c r="U303">
        <v>1.9400000000000001E-3</v>
      </c>
      <c r="V303">
        <v>1.9400000000000001E-3</v>
      </c>
      <c r="W303">
        <v>3.3800000000000002E-3</v>
      </c>
      <c r="X303">
        <v>3.3800000000000002E-3</v>
      </c>
      <c r="Y303">
        <v>1.9400000000000001E-3</v>
      </c>
      <c r="Z303">
        <v>1.9400000000000001E-3</v>
      </c>
      <c r="AA303">
        <v>1.9400000000000001E-3</v>
      </c>
      <c r="AB303">
        <v>0.64540010289830219</v>
      </c>
      <c r="AC303">
        <v>8.2917031218490784</v>
      </c>
      <c r="AD303">
        <v>264.67200000000003</v>
      </c>
      <c r="AE303">
        <v>2.5000000000000001E-2</v>
      </c>
      <c r="AF303">
        <v>934</v>
      </c>
      <c r="AG303">
        <v>1464</v>
      </c>
      <c r="AH303">
        <v>3002</v>
      </c>
      <c r="AI303">
        <v>4493</v>
      </c>
    </row>
    <row r="304" spans="2:35">
      <c r="B304">
        <v>36</v>
      </c>
      <c r="C304">
        <v>32</v>
      </c>
      <c r="D304" t="s">
        <v>5</v>
      </c>
      <c r="E304" t="s">
        <v>9</v>
      </c>
      <c r="F304">
        <v>28</v>
      </c>
      <c r="G304">
        <v>28</v>
      </c>
      <c r="H304">
        <v>0.2</v>
      </c>
      <c r="I304">
        <v>5000</v>
      </c>
      <c r="J304">
        <v>60000</v>
      </c>
      <c r="K304">
        <v>17.5</v>
      </c>
      <c r="L304">
        <v>150</v>
      </c>
      <c r="M304">
        <v>0</v>
      </c>
      <c r="N304">
        <v>80</v>
      </c>
      <c r="O304">
        <v>11</v>
      </c>
      <c r="P304">
        <v>2.47E-3</v>
      </c>
      <c r="Q304">
        <v>2.0500000000000002E-3</v>
      </c>
      <c r="R304">
        <v>4.2100000000000002E-3</v>
      </c>
      <c r="S304">
        <v>1.9400000000000001E-3</v>
      </c>
      <c r="T304">
        <v>1.9400000000000001E-3</v>
      </c>
      <c r="U304">
        <v>1.9400000000000001E-3</v>
      </c>
      <c r="V304">
        <v>1.9400000000000001E-3</v>
      </c>
      <c r="W304">
        <v>3.3800000000000002E-3</v>
      </c>
      <c r="X304">
        <v>3.3800000000000002E-3</v>
      </c>
      <c r="Y304">
        <v>1.9400000000000001E-3</v>
      </c>
      <c r="Z304">
        <v>1.9400000000000001E-3</v>
      </c>
      <c r="AA304">
        <v>1.9400000000000001E-3</v>
      </c>
      <c r="AB304">
        <v>0.64540010289830219</v>
      </c>
      <c r="AC304">
        <v>8.2917031218490784</v>
      </c>
      <c r="AD304">
        <v>264.67200000000003</v>
      </c>
      <c r="AE304">
        <v>0.03</v>
      </c>
      <c r="AF304">
        <v>858</v>
      </c>
      <c r="AG304">
        <v>1366</v>
      </c>
      <c r="AH304">
        <v>2616</v>
      </c>
      <c r="AI304">
        <v>3772</v>
      </c>
    </row>
    <row r="305" spans="2:35">
      <c r="B305">
        <v>36</v>
      </c>
      <c r="C305">
        <v>32</v>
      </c>
      <c r="D305" t="s">
        <v>5</v>
      </c>
      <c r="E305" t="s">
        <v>9</v>
      </c>
      <c r="F305">
        <v>28</v>
      </c>
      <c r="G305">
        <v>28</v>
      </c>
      <c r="H305">
        <v>0.2</v>
      </c>
      <c r="I305">
        <v>5000</v>
      </c>
      <c r="J305">
        <v>60000</v>
      </c>
      <c r="K305">
        <v>17.5</v>
      </c>
      <c r="L305">
        <v>150</v>
      </c>
      <c r="M305">
        <v>0</v>
      </c>
      <c r="N305">
        <v>80</v>
      </c>
      <c r="O305">
        <v>11</v>
      </c>
      <c r="P305">
        <v>2.47E-3</v>
      </c>
      <c r="Q305">
        <v>2.0500000000000002E-3</v>
      </c>
      <c r="R305">
        <v>4.2100000000000002E-3</v>
      </c>
      <c r="S305">
        <v>1.9400000000000001E-3</v>
      </c>
      <c r="T305">
        <v>1.9400000000000001E-3</v>
      </c>
      <c r="U305">
        <v>1.9400000000000001E-3</v>
      </c>
      <c r="V305">
        <v>1.9400000000000001E-3</v>
      </c>
      <c r="W305">
        <v>3.3800000000000002E-3</v>
      </c>
      <c r="X305">
        <v>3.3800000000000002E-3</v>
      </c>
      <c r="Y305">
        <v>1.9400000000000001E-3</v>
      </c>
      <c r="Z305">
        <v>1.9400000000000001E-3</v>
      </c>
      <c r="AA305">
        <v>1.9400000000000001E-3</v>
      </c>
      <c r="AB305">
        <v>0.64540010289830219</v>
      </c>
      <c r="AC305">
        <v>8.2917031218490784</v>
      </c>
      <c r="AD305">
        <v>264.67200000000003</v>
      </c>
      <c r="AE305">
        <v>3.5000000000000003E-2</v>
      </c>
      <c r="AF305">
        <v>791</v>
      </c>
      <c r="AG305">
        <v>1277</v>
      </c>
      <c r="AH305">
        <v>2326</v>
      </c>
      <c r="AI305">
        <v>3255</v>
      </c>
    </row>
    <row r="306" spans="2:35">
      <c r="B306">
        <v>36</v>
      </c>
      <c r="C306">
        <v>32</v>
      </c>
      <c r="D306" t="s">
        <v>5</v>
      </c>
      <c r="E306" t="s">
        <v>9</v>
      </c>
      <c r="F306">
        <v>28</v>
      </c>
      <c r="G306">
        <v>28</v>
      </c>
      <c r="H306">
        <v>0.2</v>
      </c>
      <c r="I306">
        <v>5000</v>
      </c>
      <c r="J306">
        <v>60000</v>
      </c>
      <c r="K306">
        <v>17.5</v>
      </c>
      <c r="L306">
        <v>150</v>
      </c>
      <c r="M306">
        <v>0</v>
      </c>
      <c r="N306">
        <v>80</v>
      </c>
      <c r="O306">
        <v>11</v>
      </c>
      <c r="P306">
        <v>2.47E-3</v>
      </c>
      <c r="Q306">
        <v>2.0500000000000002E-3</v>
      </c>
      <c r="R306">
        <v>4.2100000000000002E-3</v>
      </c>
      <c r="S306">
        <v>1.9400000000000001E-3</v>
      </c>
      <c r="T306">
        <v>1.9400000000000001E-3</v>
      </c>
      <c r="U306">
        <v>1.9400000000000001E-3</v>
      </c>
      <c r="V306">
        <v>1.9400000000000001E-3</v>
      </c>
      <c r="W306">
        <v>3.3800000000000002E-3</v>
      </c>
      <c r="X306">
        <v>3.3800000000000002E-3</v>
      </c>
      <c r="Y306">
        <v>1.9400000000000001E-3</v>
      </c>
      <c r="Z306">
        <v>1.9400000000000001E-3</v>
      </c>
      <c r="AA306">
        <v>1.9400000000000001E-3</v>
      </c>
      <c r="AB306">
        <v>0.64540010289830219</v>
      </c>
      <c r="AC306">
        <v>8.2917031218490784</v>
      </c>
      <c r="AD306">
        <v>264.67200000000003</v>
      </c>
      <c r="AE306">
        <v>0.04</v>
      </c>
      <c r="AF306">
        <v>732</v>
      </c>
      <c r="AG306">
        <v>1196</v>
      </c>
      <c r="AH306">
        <v>2099</v>
      </c>
      <c r="AI306">
        <v>2864</v>
      </c>
    </row>
    <row r="307" spans="2:35">
      <c r="B307">
        <v>36</v>
      </c>
      <c r="C307">
        <v>32</v>
      </c>
      <c r="D307" t="s">
        <v>5</v>
      </c>
      <c r="E307" t="s">
        <v>9</v>
      </c>
      <c r="F307">
        <v>28</v>
      </c>
      <c r="G307">
        <v>28</v>
      </c>
      <c r="H307">
        <v>0.2</v>
      </c>
      <c r="I307">
        <v>5000</v>
      </c>
      <c r="J307">
        <v>60000</v>
      </c>
      <c r="K307">
        <v>17.5</v>
      </c>
      <c r="L307">
        <v>150</v>
      </c>
      <c r="M307">
        <v>0</v>
      </c>
      <c r="N307">
        <v>80</v>
      </c>
      <c r="O307">
        <v>11</v>
      </c>
      <c r="P307">
        <v>2.47E-3</v>
      </c>
      <c r="Q307">
        <v>2.0500000000000002E-3</v>
      </c>
      <c r="R307">
        <v>4.2100000000000002E-3</v>
      </c>
      <c r="S307">
        <v>1.9400000000000001E-3</v>
      </c>
      <c r="T307">
        <v>1.9400000000000001E-3</v>
      </c>
      <c r="U307">
        <v>1.9400000000000001E-3</v>
      </c>
      <c r="V307">
        <v>1.9400000000000001E-3</v>
      </c>
      <c r="W307">
        <v>3.3800000000000002E-3</v>
      </c>
      <c r="X307">
        <v>3.3800000000000002E-3</v>
      </c>
      <c r="Y307">
        <v>1.9400000000000001E-3</v>
      </c>
      <c r="Z307">
        <v>1.9400000000000001E-3</v>
      </c>
      <c r="AA307">
        <v>1.9400000000000001E-3</v>
      </c>
      <c r="AB307">
        <v>0.64540010289830219</v>
      </c>
      <c r="AC307">
        <v>8.2917031218490784</v>
      </c>
      <c r="AD307">
        <v>264.67200000000003</v>
      </c>
      <c r="AE307">
        <v>4.4999999999999998E-2</v>
      </c>
      <c r="AF307">
        <v>679</v>
      </c>
      <c r="AG307">
        <v>1123</v>
      </c>
      <c r="AH307">
        <v>1914</v>
      </c>
      <c r="AI307">
        <v>2558</v>
      </c>
    </row>
    <row r="308" spans="2:35">
      <c r="B308">
        <v>36</v>
      </c>
      <c r="C308">
        <v>32</v>
      </c>
      <c r="D308" t="s">
        <v>5</v>
      </c>
      <c r="E308" t="s">
        <v>9</v>
      </c>
      <c r="F308">
        <v>28</v>
      </c>
      <c r="G308">
        <v>28</v>
      </c>
      <c r="H308">
        <v>0.2</v>
      </c>
      <c r="I308">
        <v>5000</v>
      </c>
      <c r="J308">
        <v>60000</v>
      </c>
      <c r="K308">
        <v>17.5</v>
      </c>
      <c r="L308">
        <v>150</v>
      </c>
      <c r="M308">
        <v>0</v>
      </c>
      <c r="N308">
        <v>80</v>
      </c>
      <c r="O308">
        <v>11</v>
      </c>
      <c r="P308">
        <v>2.47E-3</v>
      </c>
      <c r="Q308">
        <v>2.0500000000000002E-3</v>
      </c>
      <c r="R308">
        <v>4.2100000000000002E-3</v>
      </c>
      <c r="S308">
        <v>1.9400000000000001E-3</v>
      </c>
      <c r="T308">
        <v>1.9400000000000001E-3</v>
      </c>
      <c r="U308">
        <v>1.9400000000000001E-3</v>
      </c>
      <c r="V308">
        <v>1.9400000000000001E-3</v>
      </c>
      <c r="W308">
        <v>3.3800000000000002E-3</v>
      </c>
      <c r="X308">
        <v>3.3800000000000002E-3</v>
      </c>
      <c r="Y308">
        <v>1.9400000000000001E-3</v>
      </c>
      <c r="Z308">
        <v>1.9400000000000001E-3</v>
      </c>
      <c r="AA308">
        <v>1.9400000000000001E-3</v>
      </c>
      <c r="AB308">
        <v>0.64540010289830219</v>
      </c>
      <c r="AC308">
        <v>8.2917031218490784</v>
      </c>
      <c r="AD308">
        <v>264.67200000000003</v>
      </c>
      <c r="AE308">
        <v>0.05</v>
      </c>
      <c r="AF308">
        <v>632</v>
      </c>
      <c r="AG308">
        <v>1057</v>
      </c>
      <c r="AH308">
        <v>1760</v>
      </c>
      <c r="AI308">
        <v>2312</v>
      </c>
    </row>
    <row r="309" spans="2:35">
      <c r="B309">
        <v>36</v>
      </c>
      <c r="C309">
        <v>32</v>
      </c>
      <c r="D309" t="s">
        <v>5</v>
      </c>
      <c r="E309" t="s">
        <v>9</v>
      </c>
      <c r="F309">
        <v>28</v>
      </c>
      <c r="G309">
        <v>28</v>
      </c>
      <c r="H309">
        <v>0.2</v>
      </c>
      <c r="I309">
        <v>5000</v>
      </c>
      <c r="J309">
        <v>60000</v>
      </c>
      <c r="K309">
        <v>17.5</v>
      </c>
      <c r="L309">
        <v>150</v>
      </c>
      <c r="M309">
        <v>0</v>
      </c>
      <c r="N309">
        <v>80</v>
      </c>
      <c r="O309">
        <v>11</v>
      </c>
      <c r="P309">
        <v>2.47E-3</v>
      </c>
      <c r="Q309">
        <v>2.0500000000000002E-3</v>
      </c>
      <c r="R309">
        <v>4.2100000000000002E-3</v>
      </c>
      <c r="S309">
        <v>1.9400000000000001E-3</v>
      </c>
      <c r="T309">
        <v>1.9400000000000001E-3</v>
      </c>
      <c r="U309">
        <v>1.9400000000000001E-3</v>
      </c>
      <c r="V309">
        <v>1.9400000000000001E-3</v>
      </c>
      <c r="W309">
        <v>3.3800000000000002E-3</v>
      </c>
      <c r="X309">
        <v>3.3800000000000002E-3</v>
      </c>
      <c r="Y309">
        <v>1.9400000000000001E-3</v>
      </c>
      <c r="Z309">
        <v>1.9400000000000001E-3</v>
      </c>
      <c r="AA309">
        <v>1.9400000000000001E-3</v>
      </c>
      <c r="AB309">
        <v>0.64540010289830219</v>
      </c>
      <c r="AC309">
        <v>8.2917031218490784</v>
      </c>
      <c r="AD309">
        <v>264.67200000000003</v>
      </c>
      <c r="AE309">
        <v>5.5E-2</v>
      </c>
      <c r="AF309">
        <v>590</v>
      </c>
      <c r="AG309">
        <v>996</v>
      </c>
      <c r="AH309">
        <v>1629</v>
      </c>
      <c r="AI309">
        <v>2109</v>
      </c>
    </row>
    <row r="310" spans="2:35">
      <c r="B310">
        <v>36</v>
      </c>
      <c r="C310">
        <v>32</v>
      </c>
      <c r="D310" t="s">
        <v>5</v>
      </c>
      <c r="E310" t="s">
        <v>9</v>
      </c>
      <c r="F310">
        <v>28</v>
      </c>
      <c r="G310">
        <v>28</v>
      </c>
      <c r="H310">
        <v>0.2</v>
      </c>
      <c r="I310">
        <v>5000</v>
      </c>
      <c r="J310">
        <v>60000</v>
      </c>
      <c r="K310">
        <v>17.5</v>
      </c>
      <c r="L310">
        <v>150</v>
      </c>
      <c r="M310">
        <v>0</v>
      </c>
      <c r="N310">
        <v>80</v>
      </c>
      <c r="O310">
        <v>11</v>
      </c>
      <c r="P310">
        <v>2.47E-3</v>
      </c>
      <c r="Q310">
        <v>2.0500000000000002E-3</v>
      </c>
      <c r="R310">
        <v>4.2100000000000002E-3</v>
      </c>
      <c r="S310">
        <v>1.9400000000000001E-3</v>
      </c>
      <c r="T310">
        <v>1.9400000000000001E-3</v>
      </c>
      <c r="U310">
        <v>1.9400000000000001E-3</v>
      </c>
      <c r="V310">
        <v>1.9400000000000001E-3</v>
      </c>
      <c r="W310">
        <v>3.3800000000000002E-3</v>
      </c>
      <c r="X310">
        <v>3.3800000000000002E-3</v>
      </c>
      <c r="Y310">
        <v>1.9400000000000001E-3</v>
      </c>
      <c r="Z310">
        <v>1.9400000000000001E-3</v>
      </c>
      <c r="AA310">
        <v>1.9400000000000001E-3</v>
      </c>
      <c r="AB310">
        <v>0.64540010289830219</v>
      </c>
      <c r="AC310">
        <v>8.2917031218490784</v>
      </c>
      <c r="AD310">
        <v>264.67200000000003</v>
      </c>
      <c r="AE310">
        <v>0.06</v>
      </c>
      <c r="AF310">
        <v>552</v>
      </c>
      <c r="AG310">
        <v>940</v>
      </c>
      <c r="AH310">
        <v>1516</v>
      </c>
      <c r="AI310">
        <v>1939</v>
      </c>
    </row>
    <row r="311" spans="2:35">
      <c r="B311">
        <v>36</v>
      </c>
      <c r="C311">
        <v>32</v>
      </c>
      <c r="D311" t="s">
        <v>5</v>
      </c>
      <c r="E311" t="s">
        <v>9</v>
      </c>
      <c r="F311">
        <v>28</v>
      </c>
      <c r="G311">
        <v>28</v>
      </c>
      <c r="H311">
        <v>0.2</v>
      </c>
      <c r="I311">
        <v>5000</v>
      </c>
      <c r="J311">
        <v>60000</v>
      </c>
      <c r="K311">
        <v>17.5</v>
      </c>
      <c r="L311">
        <v>150</v>
      </c>
      <c r="M311">
        <v>0</v>
      </c>
      <c r="N311">
        <v>80</v>
      </c>
      <c r="O311">
        <v>11</v>
      </c>
      <c r="P311">
        <v>2.47E-3</v>
      </c>
      <c r="Q311">
        <v>2.0500000000000002E-3</v>
      </c>
      <c r="R311">
        <v>4.2100000000000002E-3</v>
      </c>
      <c r="S311">
        <v>1.9400000000000001E-3</v>
      </c>
      <c r="T311">
        <v>1.9400000000000001E-3</v>
      </c>
      <c r="U311">
        <v>1.9400000000000001E-3</v>
      </c>
      <c r="V311">
        <v>1.9400000000000001E-3</v>
      </c>
      <c r="W311">
        <v>3.3800000000000002E-3</v>
      </c>
      <c r="X311">
        <v>3.3800000000000002E-3</v>
      </c>
      <c r="Y311">
        <v>1.9400000000000001E-3</v>
      </c>
      <c r="Z311">
        <v>1.9400000000000001E-3</v>
      </c>
      <c r="AA311">
        <v>1.9400000000000001E-3</v>
      </c>
      <c r="AB311">
        <v>0.64540010289830219</v>
      </c>
      <c r="AC311">
        <v>8.2917031218490784</v>
      </c>
      <c r="AD311">
        <v>264.67200000000003</v>
      </c>
      <c r="AE311">
        <v>6.5000000000000002E-2</v>
      </c>
      <c r="AF311">
        <v>518</v>
      </c>
      <c r="AG311">
        <v>889</v>
      </c>
      <c r="AH311">
        <v>1417</v>
      </c>
      <c r="AI311">
        <v>1795</v>
      </c>
    </row>
    <row r="312" spans="2:35">
      <c r="B312">
        <v>36</v>
      </c>
      <c r="C312">
        <v>32</v>
      </c>
      <c r="D312" t="s">
        <v>5</v>
      </c>
      <c r="E312" t="s">
        <v>9</v>
      </c>
      <c r="F312">
        <v>28</v>
      </c>
      <c r="G312">
        <v>28</v>
      </c>
      <c r="H312">
        <v>0.2</v>
      </c>
      <c r="I312">
        <v>5000</v>
      </c>
      <c r="J312">
        <v>60000</v>
      </c>
      <c r="K312">
        <v>17.5</v>
      </c>
      <c r="L312">
        <v>150</v>
      </c>
      <c r="M312">
        <v>0</v>
      </c>
      <c r="N312">
        <v>80</v>
      </c>
      <c r="O312">
        <v>11</v>
      </c>
      <c r="P312">
        <v>2.47E-3</v>
      </c>
      <c r="Q312">
        <v>2.0500000000000002E-3</v>
      </c>
      <c r="R312">
        <v>4.2100000000000002E-3</v>
      </c>
      <c r="S312">
        <v>1.9400000000000001E-3</v>
      </c>
      <c r="T312">
        <v>1.9400000000000001E-3</v>
      </c>
      <c r="U312">
        <v>1.9400000000000001E-3</v>
      </c>
      <c r="V312">
        <v>1.9400000000000001E-3</v>
      </c>
      <c r="W312">
        <v>3.3800000000000002E-3</v>
      </c>
      <c r="X312">
        <v>3.3800000000000002E-3</v>
      </c>
      <c r="Y312">
        <v>1.9400000000000001E-3</v>
      </c>
      <c r="Z312">
        <v>1.9400000000000001E-3</v>
      </c>
      <c r="AA312">
        <v>1.9400000000000001E-3</v>
      </c>
      <c r="AB312">
        <v>0.64540010289830219</v>
      </c>
      <c r="AC312">
        <v>8.2917031218490784</v>
      </c>
      <c r="AD312">
        <v>264.67200000000003</v>
      </c>
      <c r="AE312">
        <v>7.0000000000000007E-2</v>
      </c>
      <c r="AF312">
        <v>488</v>
      </c>
      <c r="AG312">
        <v>843</v>
      </c>
      <c r="AH312">
        <v>1331</v>
      </c>
      <c r="AI312">
        <v>1671</v>
      </c>
    </row>
    <row r="313" spans="2:35">
      <c r="B313">
        <v>36</v>
      </c>
      <c r="C313">
        <v>32</v>
      </c>
      <c r="D313" t="s">
        <v>5</v>
      </c>
      <c r="E313" t="s">
        <v>9</v>
      </c>
      <c r="F313">
        <v>28</v>
      </c>
      <c r="G313">
        <v>28</v>
      </c>
      <c r="H313">
        <v>0.2</v>
      </c>
      <c r="I313">
        <v>5000</v>
      </c>
      <c r="J313">
        <v>60000</v>
      </c>
      <c r="K313">
        <v>17.75</v>
      </c>
      <c r="L313">
        <v>150</v>
      </c>
      <c r="M313">
        <v>0</v>
      </c>
      <c r="N313">
        <v>80</v>
      </c>
      <c r="O313">
        <v>11</v>
      </c>
      <c r="P313">
        <v>2.4199999999999998E-3</v>
      </c>
      <c r="Q313">
        <v>2.0100000000000001E-3</v>
      </c>
      <c r="R313">
        <v>4.1099999999999999E-3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3.31E-3</v>
      </c>
      <c r="X313">
        <v>3.31E-3</v>
      </c>
      <c r="Y313">
        <v>1.9400000000000001E-3</v>
      </c>
      <c r="Z313">
        <v>1.9400000000000001E-3</v>
      </c>
      <c r="AA313">
        <v>1.9400000000000001E-3</v>
      </c>
      <c r="AB313">
        <v>0.6550070038772372</v>
      </c>
      <c r="AC313">
        <v>8.4753763075481885</v>
      </c>
      <c r="AD313">
        <v>268.27199999999999</v>
      </c>
      <c r="AE313">
        <v>2.5000000000000001E-2</v>
      </c>
      <c r="AF313">
        <v>896</v>
      </c>
      <c r="AG313">
        <v>1407</v>
      </c>
      <c r="AH313">
        <v>2624</v>
      </c>
      <c r="AI313">
        <v>4150</v>
      </c>
    </row>
    <row r="314" spans="2:35">
      <c r="B314">
        <v>36</v>
      </c>
      <c r="C314">
        <v>32</v>
      </c>
      <c r="D314" t="s">
        <v>5</v>
      </c>
      <c r="E314" t="s">
        <v>9</v>
      </c>
      <c r="F314">
        <v>28</v>
      </c>
      <c r="G314">
        <v>28</v>
      </c>
      <c r="H314">
        <v>0.2</v>
      </c>
      <c r="I314">
        <v>5000</v>
      </c>
      <c r="J314">
        <v>60000</v>
      </c>
      <c r="K314">
        <v>17.75</v>
      </c>
      <c r="L314">
        <v>150</v>
      </c>
      <c r="M314">
        <v>0</v>
      </c>
      <c r="N314">
        <v>80</v>
      </c>
      <c r="O314">
        <v>11</v>
      </c>
      <c r="P314">
        <v>2.4199999999999998E-3</v>
      </c>
      <c r="Q314">
        <v>2.0100000000000001E-3</v>
      </c>
      <c r="R314">
        <v>4.1099999999999999E-3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3.31E-3</v>
      </c>
      <c r="X314">
        <v>3.31E-3</v>
      </c>
      <c r="Y314">
        <v>1.9400000000000001E-3</v>
      </c>
      <c r="Z314">
        <v>1.9400000000000001E-3</v>
      </c>
      <c r="AA314">
        <v>1.9400000000000001E-3</v>
      </c>
      <c r="AB314">
        <v>0.6550070038772372</v>
      </c>
      <c r="AC314">
        <v>8.4753763075481885</v>
      </c>
      <c r="AD314">
        <v>268.27199999999999</v>
      </c>
      <c r="AE314">
        <v>0.03</v>
      </c>
      <c r="AF314">
        <v>822</v>
      </c>
      <c r="AG314">
        <v>1311</v>
      </c>
      <c r="AH314">
        <v>2317</v>
      </c>
      <c r="AI314">
        <v>3505</v>
      </c>
    </row>
    <row r="315" spans="2:35">
      <c r="B315">
        <v>36</v>
      </c>
      <c r="C315">
        <v>32</v>
      </c>
      <c r="D315" t="s">
        <v>5</v>
      </c>
      <c r="E315" t="s">
        <v>9</v>
      </c>
      <c r="F315">
        <v>28</v>
      </c>
      <c r="G315">
        <v>28</v>
      </c>
      <c r="H315">
        <v>0.2</v>
      </c>
      <c r="I315">
        <v>5000</v>
      </c>
      <c r="J315">
        <v>60000</v>
      </c>
      <c r="K315">
        <v>17.75</v>
      </c>
      <c r="L315">
        <v>150</v>
      </c>
      <c r="M315">
        <v>0</v>
      </c>
      <c r="N315">
        <v>80</v>
      </c>
      <c r="O315">
        <v>11</v>
      </c>
      <c r="P315">
        <v>2.4199999999999998E-3</v>
      </c>
      <c r="Q315">
        <v>2.0100000000000001E-3</v>
      </c>
      <c r="R315">
        <v>4.1099999999999999E-3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3.31E-3</v>
      </c>
      <c r="X315">
        <v>3.31E-3</v>
      </c>
      <c r="Y315">
        <v>1.9400000000000001E-3</v>
      </c>
      <c r="Z315">
        <v>1.9400000000000001E-3</v>
      </c>
      <c r="AA315">
        <v>1.9400000000000001E-3</v>
      </c>
      <c r="AB315">
        <v>0.6550070038772372</v>
      </c>
      <c r="AC315">
        <v>8.4753763075481885</v>
      </c>
      <c r="AD315">
        <v>268.27199999999999</v>
      </c>
      <c r="AE315">
        <v>3.5000000000000003E-2</v>
      </c>
      <c r="AF315">
        <v>757</v>
      </c>
      <c r="AG315">
        <v>1224</v>
      </c>
      <c r="AH315">
        <v>2081</v>
      </c>
      <c r="AI315">
        <v>3039</v>
      </c>
    </row>
    <row r="316" spans="2:35">
      <c r="B316">
        <v>36</v>
      </c>
      <c r="C316">
        <v>32</v>
      </c>
      <c r="D316" t="s">
        <v>5</v>
      </c>
      <c r="E316" t="s">
        <v>9</v>
      </c>
      <c r="F316">
        <v>28</v>
      </c>
      <c r="G316">
        <v>28</v>
      </c>
      <c r="H316">
        <v>0.2</v>
      </c>
      <c r="I316">
        <v>5000</v>
      </c>
      <c r="J316">
        <v>60000</v>
      </c>
      <c r="K316">
        <v>17.75</v>
      </c>
      <c r="L316">
        <v>150</v>
      </c>
      <c r="M316">
        <v>0</v>
      </c>
      <c r="N316">
        <v>80</v>
      </c>
      <c r="O316">
        <v>11</v>
      </c>
      <c r="P316">
        <v>2.4199999999999998E-3</v>
      </c>
      <c r="Q316">
        <v>2.0100000000000001E-3</v>
      </c>
      <c r="R316">
        <v>4.1099999999999999E-3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3.31E-3</v>
      </c>
      <c r="X316">
        <v>3.31E-3</v>
      </c>
      <c r="Y316">
        <v>1.9400000000000001E-3</v>
      </c>
      <c r="Z316">
        <v>1.9400000000000001E-3</v>
      </c>
      <c r="AA316">
        <v>1.9400000000000001E-3</v>
      </c>
      <c r="AB316">
        <v>0.6550070038772372</v>
      </c>
      <c r="AC316">
        <v>8.4753763075481885</v>
      </c>
      <c r="AD316">
        <v>268.27199999999999</v>
      </c>
      <c r="AE316">
        <v>0.04</v>
      </c>
      <c r="AF316">
        <v>699</v>
      </c>
      <c r="AG316">
        <v>1146</v>
      </c>
      <c r="AH316">
        <v>1892</v>
      </c>
      <c r="AI316">
        <v>2686</v>
      </c>
    </row>
    <row r="317" spans="2:35">
      <c r="B317">
        <v>36</v>
      </c>
      <c r="C317">
        <v>32</v>
      </c>
      <c r="D317" t="s">
        <v>5</v>
      </c>
      <c r="E317" t="s">
        <v>9</v>
      </c>
      <c r="F317">
        <v>28</v>
      </c>
      <c r="G317">
        <v>28</v>
      </c>
      <c r="H317">
        <v>0.2</v>
      </c>
      <c r="I317">
        <v>5000</v>
      </c>
      <c r="J317">
        <v>60000</v>
      </c>
      <c r="K317">
        <v>17.75</v>
      </c>
      <c r="L317">
        <v>150</v>
      </c>
      <c r="M317">
        <v>0</v>
      </c>
      <c r="N317">
        <v>80</v>
      </c>
      <c r="O317">
        <v>11</v>
      </c>
      <c r="P317">
        <v>2.4199999999999998E-3</v>
      </c>
      <c r="Q317">
        <v>2.0100000000000001E-3</v>
      </c>
      <c r="R317">
        <v>4.1099999999999999E-3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3.31E-3</v>
      </c>
      <c r="X317">
        <v>3.31E-3</v>
      </c>
      <c r="Y317">
        <v>1.9400000000000001E-3</v>
      </c>
      <c r="Z317">
        <v>1.9400000000000001E-3</v>
      </c>
      <c r="AA317">
        <v>1.9400000000000001E-3</v>
      </c>
      <c r="AB317">
        <v>0.6550070038772372</v>
      </c>
      <c r="AC317">
        <v>8.4753763075481885</v>
      </c>
      <c r="AD317">
        <v>268.27199999999999</v>
      </c>
      <c r="AE317">
        <v>4.4999999999999998E-2</v>
      </c>
      <c r="AF317">
        <v>648</v>
      </c>
      <c r="AG317">
        <v>1074</v>
      </c>
      <c r="AH317">
        <v>1737</v>
      </c>
      <c r="AI317">
        <v>2407</v>
      </c>
    </row>
    <row r="318" spans="2:35">
      <c r="B318">
        <v>36</v>
      </c>
      <c r="C318">
        <v>32</v>
      </c>
      <c r="D318" t="s">
        <v>5</v>
      </c>
      <c r="E318" t="s">
        <v>9</v>
      </c>
      <c r="F318">
        <v>28</v>
      </c>
      <c r="G318">
        <v>28</v>
      </c>
      <c r="H318">
        <v>0.2</v>
      </c>
      <c r="I318">
        <v>5000</v>
      </c>
      <c r="J318">
        <v>60000</v>
      </c>
      <c r="K318">
        <v>17.75</v>
      </c>
      <c r="L318">
        <v>150</v>
      </c>
      <c r="M318">
        <v>0</v>
      </c>
      <c r="N318">
        <v>80</v>
      </c>
      <c r="O318">
        <v>11</v>
      </c>
      <c r="P318">
        <v>2.4199999999999998E-3</v>
      </c>
      <c r="Q318">
        <v>2.0100000000000001E-3</v>
      </c>
      <c r="R318">
        <v>4.1099999999999999E-3</v>
      </c>
      <c r="S318">
        <v>1.9300000000000001E-3</v>
      </c>
      <c r="T318">
        <v>1.9300000000000001E-3</v>
      </c>
      <c r="U318">
        <v>1.9300000000000001E-3</v>
      </c>
      <c r="V318">
        <v>1.9300000000000001E-3</v>
      </c>
      <c r="W318">
        <v>3.31E-3</v>
      </c>
      <c r="X318">
        <v>3.31E-3</v>
      </c>
      <c r="Y318">
        <v>1.9400000000000001E-3</v>
      </c>
      <c r="Z318">
        <v>1.9400000000000001E-3</v>
      </c>
      <c r="AA318">
        <v>1.9400000000000001E-3</v>
      </c>
      <c r="AB318">
        <v>0.6550070038772372</v>
      </c>
      <c r="AC318">
        <v>8.4753763075481885</v>
      </c>
      <c r="AD318">
        <v>268.27199999999999</v>
      </c>
      <c r="AE318">
        <v>0.05</v>
      </c>
      <c r="AF318">
        <v>602</v>
      </c>
      <c r="AG318">
        <v>1010</v>
      </c>
      <c r="AH318">
        <v>1606</v>
      </c>
      <c r="AI318">
        <v>2182</v>
      </c>
    </row>
    <row r="319" spans="2:35">
      <c r="B319">
        <v>36</v>
      </c>
      <c r="C319">
        <v>32</v>
      </c>
      <c r="D319" t="s">
        <v>5</v>
      </c>
      <c r="E319" t="s">
        <v>9</v>
      </c>
      <c r="F319">
        <v>28</v>
      </c>
      <c r="G319">
        <v>28</v>
      </c>
      <c r="H319">
        <v>0.2</v>
      </c>
      <c r="I319">
        <v>5000</v>
      </c>
      <c r="J319">
        <v>60000</v>
      </c>
      <c r="K319">
        <v>17.75</v>
      </c>
      <c r="L319">
        <v>150</v>
      </c>
      <c r="M319">
        <v>0</v>
      </c>
      <c r="N319">
        <v>80</v>
      </c>
      <c r="O319">
        <v>11</v>
      </c>
      <c r="P319">
        <v>2.4199999999999998E-3</v>
      </c>
      <c r="Q319">
        <v>2.0100000000000001E-3</v>
      </c>
      <c r="R319">
        <v>4.1099999999999999E-3</v>
      </c>
      <c r="S319">
        <v>1.9300000000000001E-3</v>
      </c>
      <c r="T319">
        <v>1.9300000000000001E-3</v>
      </c>
      <c r="U319">
        <v>1.9300000000000001E-3</v>
      </c>
      <c r="V319">
        <v>1.9300000000000001E-3</v>
      </c>
      <c r="W319">
        <v>3.31E-3</v>
      </c>
      <c r="X319">
        <v>3.31E-3</v>
      </c>
      <c r="Y319">
        <v>1.9400000000000001E-3</v>
      </c>
      <c r="Z319">
        <v>1.9400000000000001E-3</v>
      </c>
      <c r="AA319">
        <v>1.9400000000000001E-3</v>
      </c>
      <c r="AB319">
        <v>0.6550070038772372</v>
      </c>
      <c r="AC319">
        <v>8.4753763075481885</v>
      </c>
      <c r="AD319">
        <v>268.27199999999999</v>
      </c>
      <c r="AE319">
        <v>5.5E-2</v>
      </c>
      <c r="AF319">
        <v>562</v>
      </c>
      <c r="AG319">
        <v>951</v>
      </c>
      <c r="AH319">
        <v>1492</v>
      </c>
      <c r="AI319">
        <v>1996</v>
      </c>
    </row>
    <row r="320" spans="2:35">
      <c r="B320">
        <v>36</v>
      </c>
      <c r="C320">
        <v>32</v>
      </c>
      <c r="D320" t="s">
        <v>5</v>
      </c>
      <c r="E320" t="s">
        <v>9</v>
      </c>
      <c r="F320">
        <v>28</v>
      </c>
      <c r="G320">
        <v>28</v>
      </c>
      <c r="H320">
        <v>0.2</v>
      </c>
      <c r="I320">
        <v>5000</v>
      </c>
      <c r="J320">
        <v>60000</v>
      </c>
      <c r="K320">
        <v>17.75</v>
      </c>
      <c r="L320">
        <v>150</v>
      </c>
      <c r="M320">
        <v>0</v>
      </c>
      <c r="N320">
        <v>80</v>
      </c>
      <c r="O320">
        <v>11</v>
      </c>
      <c r="P320">
        <v>2.4199999999999998E-3</v>
      </c>
      <c r="Q320">
        <v>2.0100000000000001E-3</v>
      </c>
      <c r="R320">
        <v>4.1099999999999999E-3</v>
      </c>
      <c r="S320">
        <v>1.9300000000000001E-3</v>
      </c>
      <c r="T320">
        <v>1.9300000000000001E-3</v>
      </c>
      <c r="U320">
        <v>1.9300000000000001E-3</v>
      </c>
      <c r="V320">
        <v>1.9300000000000001E-3</v>
      </c>
      <c r="W320">
        <v>3.31E-3</v>
      </c>
      <c r="X320">
        <v>3.31E-3</v>
      </c>
      <c r="Y320">
        <v>1.9400000000000001E-3</v>
      </c>
      <c r="Z320">
        <v>1.9400000000000001E-3</v>
      </c>
      <c r="AA320">
        <v>1.9400000000000001E-3</v>
      </c>
      <c r="AB320">
        <v>0.6550070038772372</v>
      </c>
      <c r="AC320">
        <v>8.4753763075481885</v>
      </c>
      <c r="AD320">
        <v>268.27199999999999</v>
      </c>
      <c r="AE320">
        <v>0.06</v>
      </c>
      <c r="AF320">
        <v>525</v>
      </c>
      <c r="AG320">
        <v>897</v>
      </c>
      <c r="AH320">
        <v>1394</v>
      </c>
      <c r="AI320">
        <v>1839</v>
      </c>
    </row>
    <row r="321" spans="2:35">
      <c r="B321">
        <v>36</v>
      </c>
      <c r="C321">
        <v>32</v>
      </c>
      <c r="D321" t="s">
        <v>5</v>
      </c>
      <c r="E321" t="s">
        <v>9</v>
      </c>
      <c r="F321">
        <v>28</v>
      </c>
      <c r="G321">
        <v>28</v>
      </c>
      <c r="H321">
        <v>0.2</v>
      </c>
      <c r="I321">
        <v>5000</v>
      </c>
      <c r="J321">
        <v>60000</v>
      </c>
      <c r="K321">
        <v>17.75</v>
      </c>
      <c r="L321">
        <v>150</v>
      </c>
      <c r="M321">
        <v>0</v>
      </c>
      <c r="N321">
        <v>80</v>
      </c>
      <c r="O321">
        <v>11</v>
      </c>
      <c r="P321">
        <v>2.4199999999999998E-3</v>
      </c>
      <c r="Q321">
        <v>2.0100000000000001E-3</v>
      </c>
      <c r="R321">
        <v>4.1099999999999999E-3</v>
      </c>
      <c r="S321">
        <v>1.9300000000000001E-3</v>
      </c>
      <c r="T321">
        <v>1.9300000000000001E-3</v>
      </c>
      <c r="U321">
        <v>1.9300000000000001E-3</v>
      </c>
      <c r="V321">
        <v>1.9300000000000001E-3</v>
      </c>
      <c r="W321">
        <v>3.31E-3</v>
      </c>
      <c r="X321">
        <v>3.31E-3</v>
      </c>
      <c r="Y321">
        <v>1.9400000000000001E-3</v>
      </c>
      <c r="Z321">
        <v>1.9400000000000001E-3</v>
      </c>
      <c r="AA321">
        <v>1.9400000000000001E-3</v>
      </c>
      <c r="AB321">
        <v>0.6550070038772372</v>
      </c>
      <c r="AC321">
        <v>8.4753763075481885</v>
      </c>
      <c r="AD321">
        <v>268.27199999999999</v>
      </c>
      <c r="AE321">
        <v>6.5000000000000002E-2</v>
      </c>
      <c r="AF321">
        <v>493</v>
      </c>
      <c r="AG321">
        <v>848</v>
      </c>
      <c r="AH321">
        <v>1307</v>
      </c>
      <c r="AI321">
        <v>1705</v>
      </c>
    </row>
    <row r="322" spans="2:35">
      <c r="B322">
        <v>36</v>
      </c>
      <c r="C322">
        <v>32</v>
      </c>
      <c r="D322" t="s">
        <v>5</v>
      </c>
      <c r="E322" t="s">
        <v>9</v>
      </c>
      <c r="F322">
        <v>28</v>
      </c>
      <c r="G322">
        <v>28</v>
      </c>
      <c r="H322">
        <v>0.2</v>
      </c>
      <c r="I322">
        <v>5000</v>
      </c>
      <c r="J322">
        <v>60000</v>
      </c>
      <c r="K322">
        <v>17.75</v>
      </c>
      <c r="L322">
        <v>150</v>
      </c>
      <c r="M322">
        <v>0</v>
      </c>
      <c r="N322">
        <v>80</v>
      </c>
      <c r="O322">
        <v>11</v>
      </c>
      <c r="P322">
        <v>2.4199999999999998E-3</v>
      </c>
      <c r="Q322">
        <v>2.0100000000000001E-3</v>
      </c>
      <c r="R322">
        <v>4.1099999999999999E-3</v>
      </c>
      <c r="S322">
        <v>1.9300000000000001E-3</v>
      </c>
      <c r="T322">
        <v>1.9300000000000001E-3</v>
      </c>
      <c r="U322">
        <v>1.9300000000000001E-3</v>
      </c>
      <c r="V322">
        <v>1.9300000000000001E-3</v>
      </c>
      <c r="W322">
        <v>3.31E-3</v>
      </c>
      <c r="X322">
        <v>3.31E-3</v>
      </c>
      <c r="Y322">
        <v>1.9400000000000001E-3</v>
      </c>
      <c r="Z322">
        <v>1.9400000000000001E-3</v>
      </c>
      <c r="AA322">
        <v>1.9400000000000001E-3</v>
      </c>
      <c r="AB322">
        <v>0.6550070038772372</v>
      </c>
      <c r="AC322">
        <v>8.4753763075481885</v>
      </c>
      <c r="AD322">
        <v>268.27199999999999</v>
      </c>
      <c r="AE322">
        <v>7.0000000000000007E-2</v>
      </c>
      <c r="AF322">
        <v>463</v>
      </c>
      <c r="AG322">
        <v>803</v>
      </c>
      <c r="AH322">
        <v>1230</v>
      </c>
      <c r="AI322">
        <v>1589</v>
      </c>
    </row>
    <row r="323" spans="2:35">
      <c r="B323">
        <v>36</v>
      </c>
      <c r="C323">
        <v>32</v>
      </c>
      <c r="D323" t="s">
        <v>5</v>
      </c>
      <c r="E323" t="s">
        <v>9</v>
      </c>
      <c r="F323">
        <v>28</v>
      </c>
      <c r="G323">
        <v>28</v>
      </c>
      <c r="H323">
        <v>0.2</v>
      </c>
      <c r="I323">
        <v>5000</v>
      </c>
      <c r="J323">
        <v>60000</v>
      </c>
      <c r="K323">
        <v>18</v>
      </c>
      <c r="L323">
        <v>150</v>
      </c>
      <c r="M323">
        <v>0</v>
      </c>
      <c r="N323">
        <v>80</v>
      </c>
      <c r="O323">
        <v>11</v>
      </c>
      <c r="P323">
        <v>2.3700000000000001E-3</v>
      </c>
      <c r="Q323">
        <v>1.97E-3</v>
      </c>
      <c r="R323">
        <v>4.0299999999999997E-3</v>
      </c>
      <c r="S323">
        <v>1.9300000000000001E-3</v>
      </c>
      <c r="T323">
        <v>1.9300000000000001E-3</v>
      </c>
      <c r="U323">
        <v>1.9300000000000001E-3</v>
      </c>
      <c r="V323">
        <v>1.9300000000000001E-3</v>
      </c>
      <c r="W323">
        <v>3.2499999999999999E-3</v>
      </c>
      <c r="X323">
        <v>3.2499999999999999E-3</v>
      </c>
      <c r="Y323">
        <v>1.9400000000000001E-3</v>
      </c>
      <c r="Z323">
        <v>1.9400000000000001E-3</v>
      </c>
      <c r="AA323">
        <v>1.9400000000000001E-3</v>
      </c>
      <c r="AB323">
        <v>0.66805177317840714</v>
      </c>
      <c r="AC323">
        <v>8.6827587164018585</v>
      </c>
      <c r="AD323">
        <v>271.87200000000001</v>
      </c>
      <c r="AE323">
        <v>2.5000000000000001E-2</v>
      </c>
      <c r="AF323">
        <v>859</v>
      </c>
      <c r="AG323">
        <v>1351</v>
      </c>
      <c r="AH323">
        <v>2239</v>
      </c>
      <c r="AI323">
        <v>3801</v>
      </c>
    </row>
    <row r="324" spans="2:35">
      <c r="B324">
        <v>36</v>
      </c>
      <c r="C324">
        <v>32</v>
      </c>
      <c r="D324" t="s">
        <v>5</v>
      </c>
      <c r="E324" t="s">
        <v>9</v>
      </c>
      <c r="F324">
        <v>28</v>
      </c>
      <c r="G324">
        <v>28</v>
      </c>
      <c r="H324">
        <v>0.2</v>
      </c>
      <c r="I324">
        <v>5000</v>
      </c>
      <c r="J324">
        <v>60000</v>
      </c>
      <c r="K324">
        <v>18</v>
      </c>
      <c r="L324">
        <v>150</v>
      </c>
      <c r="M324">
        <v>0</v>
      </c>
      <c r="N324">
        <v>80</v>
      </c>
      <c r="O324">
        <v>11</v>
      </c>
      <c r="P324">
        <v>2.3700000000000001E-3</v>
      </c>
      <c r="Q324">
        <v>1.97E-3</v>
      </c>
      <c r="R324">
        <v>4.0299999999999997E-3</v>
      </c>
      <c r="S324">
        <v>1.9300000000000001E-3</v>
      </c>
      <c r="T324">
        <v>1.9300000000000001E-3</v>
      </c>
      <c r="U324">
        <v>1.9300000000000001E-3</v>
      </c>
      <c r="V324">
        <v>1.9300000000000001E-3</v>
      </c>
      <c r="W324">
        <v>3.2499999999999999E-3</v>
      </c>
      <c r="X324">
        <v>3.2499999999999999E-3</v>
      </c>
      <c r="Y324">
        <v>1.9400000000000001E-3</v>
      </c>
      <c r="Z324">
        <v>1.9400000000000001E-3</v>
      </c>
      <c r="AA324">
        <v>1.9400000000000001E-3</v>
      </c>
      <c r="AB324">
        <v>0.66805177317840714</v>
      </c>
      <c r="AC324">
        <v>8.6827587164018585</v>
      </c>
      <c r="AD324">
        <v>271.87200000000001</v>
      </c>
      <c r="AE324">
        <v>0.03</v>
      </c>
      <c r="AF324">
        <v>787</v>
      </c>
      <c r="AG324">
        <v>1257</v>
      </c>
      <c r="AH324">
        <v>2012</v>
      </c>
      <c r="AI324">
        <v>3234</v>
      </c>
    </row>
    <row r="325" spans="2:35">
      <c r="B325">
        <v>36</v>
      </c>
      <c r="C325">
        <v>32</v>
      </c>
      <c r="D325" t="s">
        <v>5</v>
      </c>
      <c r="E325" t="s">
        <v>9</v>
      </c>
      <c r="F325">
        <v>28</v>
      </c>
      <c r="G325">
        <v>28</v>
      </c>
      <c r="H325">
        <v>0.2</v>
      </c>
      <c r="I325">
        <v>5000</v>
      </c>
      <c r="J325">
        <v>60000</v>
      </c>
      <c r="K325">
        <v>18</v>
      </c>
      <c r="L325">
        <v>150</v>
      </c>
      <c r="M325">
        <v>0</v>
      </c>
      <c r="N325">
        <v>80</v>
      </c>
      <c r="O325">
        <v>11</v>
      </c>
      <c r="P325">
        <v>2.3700000000000001E-3</v>
      </c>
      <c r="Q325">
        <v>1.97E-3</v>
      </c>
      <c r="R325">
        <v>4.0299999999999997E-3</v>
      </c>
      <c r="S325">
        <v>1.9300000000000001E-3</v>
      </c>
      <c r="T325">
        <v>1.9300000000000001E-3</v>
      </c>
      <c r="U325">
        <v>1.9300000000000001E-3</v>
      </c>
      <c r="V325">
        <v>1.9300000000000001E-3</v>
      </c>
      <c r="W325">
        <v>3.2499999999999999E-3</v>
      </c>
      <c r="X325">
        <v>3.2499999999999999E-3</v>
      </c>
      <c r="Y325">
        <v>1.9400000000000001E-3</v>
      </c>
      <c r="Z325">
        <v>1.9400000000000001E-3</v>
      </c>
      <c r="AA325">
        <v>1.9400000000000001E-3</v>
      </c>
      <c r="AB325">
        <v>0.66805177317840714</v>
      </c>
      <c r="AC325">
        <v>8.6827587164018585</v>
      </c>
      <c r="AD325">
        <v>271.87200000000001</v>
      </c>
      <c r="AE325">
        <v>3.5000000000000003E-2</v>
      </c>
      <c r="AF325">
        <v>723</v>
      </c>
      <c r="AG325">
        <v>1173</v>
      </c>
      <c r="AH325">
        <v>1830</v>
      </c>
      <c r="AI325">
        <v>2820</v>
      </c>
    </row>
    <row r="326" spans="2:35">
      <c r="B326">
        <v>36</v>
      </c>
      <c r="C326">
        <v>32</v>
      </c>
      <c r="D326" t="s">
        <v>5</v>
      </c>
      <c r="E326" t="s">
        <v>9</v>
      </c>
      <c r="F326">
        <v>28</v>
      </c>
      <c r="G326">
        <v>28</v>
      </c>
      <c r="H326">
        <v>0.2</v>
      </c>
      <c r="I326">
        <v>5000</v>
      </c>
      <c r="J326">
        <v>60000</v>
      </c>
      <c r="K326">
        <v>18</v>
      </c>
      <c r="L326">
        <v>150</v>
      </c>
      <c r="M326">
        <v>0</v>
      </c>
      <c r="N326">
        <v>80</v>
      </c>
      <c r="O326">
        <v>11</v>
      </c>
      <c r="P326">
        <v>2.3700000000000001E-3</v>
      </c>
      <c r="Q326">
        <v>1.97E-3</v>
      </c>
      <c r="R326">
        <v>4.0299999999999997E-3</v>
      </c>
      <c r="S326">
        <v>1.9300000000000001E-3</v>
      </c>
      <c r="T326">
        <v>1.9300000000000001E-3</v>
      </c>
      <c r="U326">
        <v>1.9300000000000001E-3</v>
      </c>
      <c r="V326">
        <v>1.9300000000000001E-3</v>
      </c>
      <c r="W326">
        <v>3.2499999999999999E-3</v>
      </c>
      <c r="X326">
        <v>3.2499999999999999E-3</v>
      </c>
      <c r="Y326">
        <v>1.9400000000000001E-3</v>
      </c>
      <c r="Z326">
        <v>1.9400000000000001E-3</v>
      </c>
      <c r="AA326">
        <v>1.9400000000000001E-3</v>
      </c>
      <c r="AB326">
        <v>0.66805177317840714</v>
      </c>
      <c r="AC326">
        <v>8.6827587164018585</v>
      </c>
      <c r="AD326">
        <v>271.87200000000001</v>
      </c>
      <c r="AE326">
        <v>0.04</v>
      </c>
      <c r="AF326">
        <v>667</v>
      </c>
      <c r="AG326">
        <v>1096</v>
      </c>
      <c r="AH326">
        <v>1682</v>
      </c>
      <c r="AI326">
        <v>2504</v>
      </c>
    </row>
    <row r="327" spans="2:35">
      <c r="B327">
        <v>36</v>
      </c>
      <c r="C327">
        <v>32</v>
      </c>
      <c r="D327" t="s">
        <v>5</v>
      </c>
      <c r="E327" t="s">
        <v>9</v>
      </c>
      <c r="F327">
        <v>28</v>
      </c>
      <c r="G327">
        <v>28</v>
      </c>
      <c r="H327">
        <v>0.2</v>
      </c>
      <c r="I327">
        <v>5000</v>
      </c>
      <c r="J327">
        <v>60000</v>
      </c>
      <c r="K327">
        <v>18</v>
      </c>
      <c r="L327">
        <v>150</v>
      </c>
      <c r="M327">
        <v>0</v>
      </c>
      <c r="N327">
        <v>80</v>
      </c>
      <c r="O327">
        <v>11</v>
      </c>
      <c r="P327">
        <v>2.3700000000000001E-3</v>
      </c>
      <c r="Q327">
        <v>1.97E-3</v>
      </c>
      <c r="R327">
        <v>4.0299999999999997E-3</v>
      </c>
      <c r="S327">
        <v>1.9300000000000001E-3</v>
      </c>
      <c r="T327">
        <v>1.9300000000000001E-3</v>
      </c>
      <c r="U327">
        <v>1.9300000000000001E-3</v>
      </c>
      <c r="V327">
        <v>1.9300000000000001E-3</v>
      </c>
      <c r="W327">
        <v>3.2499999999999999E-3</v>
      </c>
      <c r="X327">
        <v>3.2499999999999999E-3</v>
      </c>
      <c r="Y327">
        <v>1.9400000000000001E-3</v>
      </c>
      <c r="Z327">
        <v>1.9400000000000001E-3</v>
      </c>
      <c r="AA327">
        <v>1.9400000000000001E-3</v>
      </c>
      <c r="AB327">
        <v>0.66805177317840714</v>
      </c>
      <c r="AC327">
        <v>8.6827587164018585</v>
      </c>
      <c r="AD327">
        <v>271.87200000000001</v>
      </c>
      <c r="AE327">
        <v>4.4999999999999998E-2</v>
      </c>
      <c r="AF327">
        <v>618</v>
      </c>
      <c r="AG327">
        <v>1027</v>
      </c>
      <c r="AH327">
        <v>1556</v>
      </c>
      <c r="AI327">
        <v>2254</v>
      </c>
    </row>
    <row r="328" spans="2:35">
      <c r="B328">
        <v>36</v>
      </c>
      <c r="C328">
        <v>32</v>
      </c>
      <c r="D328" t="s">
        <v>5</v>
      </c>
      <c r="E328" t="s">
        <v>9</v>
      </c>
      <c r="F328">
        <v>28</v>
      </c>
      <c r="G328">
        <v>28</v>
      </c>
      <c r="H328">
        <v>0.2</v>
      </c>
      <c r="I328">
        <v>5000</v>
      </c>
      <c r="J328">
        <v>60000</v>
      </c>
      <c r="K328">
        <v>18</v>
      </c>
      <c r="L328">
        <v>150</v>
      </c>
      <c r="M328">
        <v>0</v>
      </c>
      <c r="N328">
        <v>80</v>
      </c>
      <c r="O328">
        <v>11</v>
      </c>
      <c r="P328">
        <v>2.3700000000000001E-3</v>
      </c>
      <c r="Q328">
        <v>1.97E-3</v>
      </c>
      <c r="R328">
        <v>4.0299999999999997E-3</v>
      </c>
      <c r="S328">
        <v>1.9300000000000001E-3</v>
      </c>
      <c r="T328">
        <v>1.9300000000000001E-3</v>
      </c>
      <c r="U328">
        <v>1.9300000000000001E-3</v>
      </c>
      <c r="V328">
        <v>1.9300000000000001E-3</v>
      </c>
      <c r="W328">
        <v>3.2499999999999999E-3</v>
      </c>
      <c r="X328">
        <v>3.2499999999999999E-3</v>
      </c>
      <c r="Y328">
        <v>1.9400000000000001E-3</v>
      </c>
      <c r="Z328">
        <v>1.9400000000000001E-3</v>
      </c>
      <c r="AA328">
        <v>1.9400000000000001E-3</v>
      </c>
      <c r="AB328">
        <v>0.66805177317840714</v>
      </c>
      <c r="AC328">
        <v>8.6827587164018585</v>
      </c>
      <c r="AD328">
        <v>271.87200000000001</v>
      </c>
      <c r="AE328">
        <v>0.05</v>
      </c>
      <c r="AF328">
        <v>574</v>
      </c>
      <c r="AG328">
        <v>964</v>
      </c>
      <c r="AH328">
        <v>1448</v>
      </c>
      <c r="AI328">
        <v>2050</v>
      </c>
    </row>
    <row r="329" spans="2:35">
      <c r="B329">
        <v>36</v>
      </c>
      <c r="C329">
        <v>32</v>
      </c>
      <c r="D329" t="s">
        <v>5</v>
      </c>
      <c r="E329" t="s">
        <v>9</v>
      </c>
      <c r="F329">
        <v>28</v>
      </c>
      <c r="G329">
        <v>28</v>
      </c>
      <c r="H329">
        <v>0.2</v>
      </c>
      <c r="I329">
        <v>5000</v>
      </c>
      <c r="J329">
        <v>60000</v>
      </c>
      <c r="K329">
        <v>18</v>
      </c>
      <c r="L329">
        <v>150</v>
      </c>
      <c r="M329">
        <v>0</v>
      </c>
      <c r="N329">
        <v>80</v>
      </c>
      <c r="O329">
        <v>11</v>
      </c>
      <c r="P329">
        <v>2.3700000000000001E-3</v>
      </c>
      <c r="Q329">
        <v>1.97E-3</v>
      </c>
      <c r="R329">
        <v>4.0299999999999997E-3</v>
      </c>
      <c r="S329">
        <v>1.9300000000000001E-3</v>
      </c>
      <c r="T329">
        <v>1.9300000000000001E-3</v>
      </c>
      <c r="U329">
        <v>1.9300000000000001E-3</v>
      </c>
      <c r="V329">
        <v>1.9300000000000001E-3</v>
      </c>
      <c r="W329">
        <v>3.2499999999999999E-3</v>
      </c>
      <c r="X329">
        <v>3.2499999999999999E-3</v>
      </c>
      <c r="Y329">
        <v>1.9400000000000001E-3</v>
      </c>
      <c r="Z329">
        <v>1.9400000000000001E-3</v>
      </c>
      <c r="AA329">
        <v>1.9400000000000001E-3</v>
      </c>
      <c r="AB329">
        <v>0.66805177317840714</v>
      </c>
      <c r="AC329">
        <v>8.6827587164018585</v>
      </c>
      <c r="AD329">
        <v>271.87200000000001</v>
      </c>
      <c r="AE329">
        <v>5.5E-2</v>
      </c>
      <c r="AF329">
        <v>535</v>
      </c>
      <c r="AG329">
        <v>907</v>
      </c>
      <c r="AH329">
        <v>1353</v>
      </c>
      <c r="AI329">
        <v>1881</v>
      </c>
    </row>
    <row r="330" spans="2:35">
      <c r="B330">
        <v>36</v>
      </c>
      <c r="C330">
        <v>32</v>
      </c>
      <c r="D330" t="s">
        <v>5</v>
      </c>
      <c r="E330" t="s">
        <v>9</v>
      </c>
      <c r="F330">
        <v>28</v>
      </c>
      <c r="G330">
        <v>28</v>
      </c>
      <c r="H330">
        <v>0.2</v>
      </c>
      <c r="I330">
        <v>5000</v>
      </c>
      <c r="J330">
        <v>60000</v>
      </c>
      <c r="K330">
        <v>18</v>
      </c>
      <c r="L330">
        <v>150</v>
      </c>
      <c r="M330">
        <v>0</v>
      </c>
      <c r="N330">
        <v>80</v>
      </c>
      <c r="O330">
        <v>11</v>
      </c>
      <c r="P330">
        <v>2.3700000000000001E-3</v>
      </c>
      <c r="Q330">
        <v>1.97E-3</v>
      </c>
      <c r="R330">
        <v>4.0299999999999997E-3</v>
      </c>
      <c r="S330">
        <v>1.9300000000000001E-3</v>
      </c>
      <c r="T330">
        <v>1.9300000000000001E-3</v>
      </c>
      <c r="U330">
        <v>1.9300000000000001E-3</v>
      </c>
      <c r="V330">
        <v>1.9300000000000001E-3</v>
      </c>
      <c r="W330">
        <v>3.2499999999999999E-3</v>
      </c>
      <c r="X330">
        <v>3.2499999999999999E-3</v>
      </c>
      <c r="Y330">
        <v>1.9400000000000001E-3</v>
      </c>
      <c r="Z330">
        <v>1.9400000000000001E-3</v>
      </c>
      <c r="AA330">
        <v>1.9400000000000001E-3</v>
      </c>
      <c r="AB330">
        <v>0.66805177317840714</v>
      </c>
      <c r="AC330">
        <v>8.6827587164018585</v>
      </c>
      <c r="AD330">
        <v>271.87200000000001</v>
      </c>
      <c r="AE330">
        <v>0.06</v>
      </c>
      <c r="AF330">
        <v>500</v>
      </c>
      <c r="AG330">
        <v>855</v>
      </c>
      <c r="AH330">
        <v>1269</v>
      </c>
      <c r="AI330">
        <v>1738</v>
      </c>
    </row>
    <row r="331" spans="2:35">
      <c r="B331">
        <v>36</v>
      </c>
      <c r="C331">
        <v>32</v>
      </c>
      <c r="D331" t="s">
        <v>5</v>
      </c>
      <c r="E331" t="s">
        <v>9</v>
      </c>
      <c r="F331">
        <v>28</v>
      </c>
      <c r="G331">
        <v>28</v>
      </c>
      <c r="H331">
        <v>0.2</v>
      </c>
      <c r="I331">
        <v>5000</v>
      </c>
      <c r="J331">
        <v>60000</v>
      </c>
      <c r="K331">
        <v>18</v>
      </c>
      <c r="L331">
        <v>150</v>
      </c>
      <c r="M331">
        <v>0</v>
      </c>
      <c r="N331">
        <v>80</v>
      </c>
      <c r="O331">
        <v>11</v>
      </c>
      <c r="P331">
        <v>2.3700000000000001E-3</v>
      </c>
      <c r="Q331">
        <v>1.97E-3</v>
      </c>
      <c r="R331">
        <v>4.0299999999999997E-3</v>
      </c>
      <c r="S331">
        <v>1.9300000000000001E-3</v>
      </c>
      <c r="T331">
        <v>1.9300000000000001E-3</v>
      </c>
      <c r="U331">
        <v>1.9300000000000001E-3</v>
      </c>
      <c r="V331">
        <v>1.9300000000000001E-3</v>
      </c>
      <c r="W331">
        <v>3.2499999999999999E-3</v>
      </c>
      <c r="X331">
        <v>3.2499999999999999E-3</v>
      </c>
      <c r="Y331">
        <v>1.9400000000000001E-3</v>
      </c>
      <c r="Z331">
        <v>1.9400000000000001E-3</v>
      </c>
      <c r="AA331">
        <v>1.9400000000000001E-3</v>
      </c>
      <c r="AB331">
        <v>0.66805177317840714</v>
      </c>
      <c r="AC331">
        <v>8.6827587164018585</v>
      </c>
      <c r="AD331">
        <v>271.87200000000001</v>
      </c>
      <c r="AE331">
        <v>6.5000000000000002E-2</v>
      </c>
      <c r="AF331">
        <v>468</v>
      </c>
      <c r="AG331">
        <v>807</v>
      </c>
      <c r="AH331">
        <v>1195</v>
      </c>
      <c r="AI331">
        <v>1615</v>
      </c>
    </row>
    <row r="332" spans="2:35">
      <c r="B332">
        <v>36</v>
      </c>
      <c r="C332">
        <v>32</v>
      </c>
      <c r="D332" t="s">
        <v>5</v>
      </c>
      <c r="E332" t="s">
        <v>9</v>
      </c>
      <c r="F332">
        <v>28</v>
      </c>
      <c r="G332">
        <v>28</v>
      </c>
      <c r="H332">
        <v>0.2</v>
      </c>
      <c r="I332">
        <v>5000</v>
      </c>
      <c r="J332">
        <v>60000</v>
      </c>
      <c r="K332">
        <v>18</v>
      </c>
      <c r="L332">
        <v>150</v>
      </c>
      <c r="M332">
        <v>0</v>
      </c>
      <c r="N332">
        <v>80</v>
      </c>
      <c r="O332">
        <v>11</v>
      </c>
      <c r="P332">
        <v>2.3700000000000001E-3</v>
      </c>
      <c r="Q332">
        <v>1.97E-3</v>
      </c>
      <c r="R332">
        <v>4.0299999999999997E-3</v>
      </c>
      <c r="S332">
        <v>1.9300000000000001E-3</v>
      </c>
      <c r="T332">
        <v>1.9300000000000001E-3</v>
      </c>
      <c r="U332">
        <v>1.9300000000000001E-3</v>
      </c>
      <c r="V332">
        <v>1.9300000000000001E-3</v>
      </c>
      <c r="W332">
        <v>3.2499999999999999E-3</v>
      </c>
      <c r="X332">
        <v>3.2499999999999999E-3</v>
      </c>
      <c r="Y332">
        <v>1.9400000000000001E-3</v>
      </c>
      <c r="Z332">
        <v>1.9400000000000001E-3</v>
      </c>
      <c r="AA332">
        <v>1.9400000000000001E-3</v>
      </c>
      <c r="AB332">
        <v>0.66805177317840714</v>
      </c>
      <c r="AC332">
        <v>8.6827587164018585</v>
      </c>
      <c r="AD332">
        <v>271.87200000000001</v>
      </c>
      <c r="AE332">
        <v>7.0000000000000007E-2</v>
      </c>
      <c r="AF332">
        <v>440</v>
      </c>
      <c r="AG332">
        <v>764</v>
      </c>
      <c r="AH332">
        <v>1128</v>
      </c>
      <c r="AI332">
        <v>1508</v>
      </c>
    </row>
  </sheetData>
  <conditionalFormatting sqref="AF3:AI332">
    <cfRule type="cellIs" dxfId="10" priority="1" operator="lessThan">
      <formula>6000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47"/>
  <sheetViews>
    <sheetView zoomScale="70" zoomScaleNormal="70" workbookViewId="0">
      <selection sqref="A1:XFD2"/>
    </sheetView>
  </sheetViews>
  <sheetFormatPr defaultRowHeight="15"/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>
      <c r="B3">
        <v>36</v>
      </c>
      <c r="C3">
        <v>32</v>
      </c>
      <c r="D3" t="s">
        <v>9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3.0699999999999998E-3</v>
      </c>
      <c r="Q3">
        <v>7.3400000000000002E-3</v>
      </c>
      <c r="R3">
        <v>7.3400000000000002E-3</v>
      </c>
      <c r="S3">
        <v>2.0300000000000001E-3</v>
      </c>
      <c r="T3">
        <v>2.3600000000000001E-3</v>
      </c>
      <c r="U3">
        <v>2.3600000000000001E-3</v>
      </c>
      <c r="V3">
        <v>2.6800000000000001E-3</v>
      </c>
      <c r="W3">
        <v>6.3800000000000003E-3</v>
      </c>
      <c r="X3">
        <v>6.3800000000000003E-3</v>
      </c>
      <c r="Y3">
        <v>2.0100000000000001E-3</v>
      </c>
      <c r="Z3">
        <v>2.0100000000000001E-3</v>
      </c>
      <c r="AA3">
        <v>2.0100000000000001E-3</v>
      </c>
      <c r="AB3">
        <v>0.42798372821350772</v>
      </c>
      <c r="AC3">
        <v>4.1438762938268194</v>
      </c>
      <c r="AD3">
        <v>185.47200000000001</v>
      </c>
      <c r="AE3">
        <v>0.02</v>
      </c>
      <c r="AF3">
        <v>3059</v>
      </c>
      <c r="AG3">
        <v>15324</v>
      </c>
      <c r="AH3">
        <v>15972</v>
      </c>
      <c r="AI3">
        <v>16647</v>
      </c>
    </row>
    <row r="4" spans="1:35">
      <c r="B4">
        <v>36</v>
      </c>
      <c r="C4">
        <v>32</v>
      </c>
      <c r="D4" t="s">
        <v>9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3.0699999999999998E-3</v>
      </c>
      <c r="Q4">
        <v>7.3400000000000002E-3</v>
      </c>
      <c r="R4">
        <v>7.3400000000000002E-3</v>
      </c>
      <c r="S4">
        <v>2.0300000000000001E-3</v>
      </c>
      <c r="T4">
        <v>2.3600000000000001E-3</v>
      </c>
      <c r="U4">
        <v>2.3600000000000001E-3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2.0100000000000001E-3</v>
      </c>
      <c r="AA4">
        <v>2.0100000000000001E-3</v>
      </c>
      <c r="AB4">
        <v>0.42798372821350772</v>
      </c>
      <c r="AC4">
        <v>4.1438762938268194</v>
      </c>
      <c r="AD4">
        <v>185.47200000000001</v>
      </c>
      <c r="AE4">
        <v>2.5000000000000001E-2</v>
      </c>
      <c r="AF4">
        <v>2915</v>
      </c>
      <c r="AG4">
        <v>12259</v>
      </c>
      <c r="AH4">
        <v>12777</v>
      </c>
      <c r="AI4">
        <v>13317</v>
      </c>
    </row>
    <row r="5" spans="1:35">
      <c r="B5">
        <v>36</v>
      </c>
      <c r="C5">
        <v>32</v>
      </c>
      <c r="D5" t="s">
        <v>9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3.0699999999999998E-3</v>
      </c>
      <c r="Q5">
        <v>7.3400000000000002E-3</v>
      </c>
      <c r="R5">
        <v>7.3400000000000002E-3</v>
      </c>
      <c r="S5">
        <v>2.0300000000000001E-3</v>
      </c>
      <c r="T5">
        <v>2.3600000000000001E-3</v>
      </c>
      <c r="U5">
        <v>2.3600000000000001E-3</v>
      </c>
      <c r="V5">
        <v>2.6800000000000001E-3</v>
      </c>
      <c r="W5">
        <v>6.3800000000000003E-3</v>
      </c>
      <c r="X5">
        <v>6.3800000000000003E-3</v>
      </c>
      <c r="Y5">
        <v>2.0100000000000001E-3</v>
      </c>
      <c r="Z5">
        <v>2.0100000000000001E-3</v>
      </c>
      <c r="AA5">
        <v>2.0100000000000001E-3</v>
      </c>
      <c r="AB5">
        <v>0.42798372821350772</v>
      </c>
      <c r="AC5">
        <v>4.1438762938268194</v>
      </c>
      <c r="AD5">
        <v>185.47200000000001</v>
      </c>
      <c r="AE5">
        <v>0.03</v>
      </c>
      <c r="AF5">
        <v>2781</v>
      </c>
      <c r="AG5">
        <v>10216</v>
      </c>
      <c r="AH5">
        <v>10648</v>
      </c>
      <c r="AI5">
        <v>11098</v>
      </c>
    </row>
    <row r="6" spans="1:35">
      <c r="B6">
        <v>36</v>
      </c>
      <c r="C6">
        <v>32</v>
      </c>
      <c r="D6" t="s">
        <v>9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3.0699999999999998E-3</v>
      </c>
      <c r="Q6">
        <v>7.3400000000000002E-3</v>
      </c>
      <c r="R6">
        <v>7.3400000000000002E-3</v>
      </c>
      <c r="S6">
        <v>2.0300000000000001E-3</v>
      </c>
      <c r="T6">
        <v>2.3600000000000001E-3</v>
      </c>
      <c r="U6">
        <v>2.3600000000000001E-3</v>
      </c>
      <c r="V6">
        <v>2.6800000000000001E-3</v>
      </c>
      <c r="W6">
        <v>6.3800000000000003E-3</v>
      </c>
      <c r="X6">
        <v>6.3800000000000003E-3</v>
      </c>
      <c r="Y6">
        <v>2.0100000000000001E-3</v>
      </c>
      <c r="Z6">
        <v>2.0100000000000001E-3</v>
      </c>
      <c r="AA6">
        <v>2.0100000000000001E-3</v>
      </c>
      <c r="AB6">
        <v>0.42798372821350772</v>
      </c>
      <c r="AC6">
        <v>4.1438762938268194</v>
      </c>
      <c r="AD6">
        <v>185.47200000000001</v>
      </c>
      <c r="AE6">
        <v>3.5000000000000003E-2</v>
      </c>
      <c r="AF6">
        <v>2656</v>
      </c>
      <c r="AG6">
        <v>8756</v>
      </c>
      <c r="AH6">
        <v>9127</v>
      </c>
      <c r="AI6">
        <v>9512</v>
      </c>
    </row>
    <row r="7" spans="1:35">
      <c r="B7">
        <v>36</v>
      </c>
      <c r="C7">
        <v>32</v>
      </c>
      <c r="D7" t="s">
        <v>9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3.0699999999999998E-3</v>
      </c>
      <c r="Q7">
        <v>7.3400000000000002E-3</v>
      </c>
      <c r="R7">
        <v>7.3400000000000002E-3</v>
      </c>
      <c r="S7">
        <v>2.0300000000000001E-3</v>
      </c>
      <c r="T7">
        <v>2.3600000000000001E-3</v>
      </c>
      <c r="U7">
        <v>2.3600000000000001E-3</v>
      </c>
      <c r="V7">
        <v>2.6800000000000001E-3</v>
      </c>
      <c r="W7">
        <v>6.3800000000000003E-3</v>
      </c>
      <c r="X7">
        <v>6.3800000000000003E-3</v>
      </c>
      <c r="Y7">
        <v>2.0100000000000001E-3</v>
      </c>
      <c r="Z7">
        <v>2.0100000000000001E-3</v>
      </c>
      <c r="AA7">
        <v>2.0100000000000001E-3</v>
      </c>
      <c r="AB7">
        <v>0.42798372821350772</v>
      </c>
      <c r="AC7">
        <v>4.1438762938268194</v>
      </c>
      <c r="AD7">
        <v>185.47200000000001</v>
      </c>
      <c r="AE7">
        <v>0.04</v>
      </c>
      <c r="AF7">
        <v>2538</v>
      </c>
      <c r="AG7">
        <v>7662</v>
      </c>
      <c r="AH7">
        <v>7986</v>
      </c>
      <c r="AI7">
        <v>8323</v>
      </c>
    </row>
    <row r="8" spans="1:35">
      <c r="B8">
        <v>36</v>
      </c>
      <c r="C8">
        <v>32</v>
      </c>
      <c r="D8" t="s">
        <v>9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3.0699999999999998E-3</v>
      </c>
      <c r="Q8">
        <v>7.3400000000000002E-3</v>
      </c>
      <c r="R8">
        <v>7.3400000000000002E-3</v>
      </c>
      <c r="S8">
        <v>2.0300000000000001E-3</v>
      </c>
      <c r="T8">
        <v>2.3600000000000001E-3</v>
      </c>
      <c r="U8">
        <v>2.3600000000000001E-3</v>
      </c>
      <c r="V8">
        <v>2.6800000000000001E-3</v>
      </c>
      <c r="W8">
        <v>6.3800000000000003E-3</v>
      </c>
      <c r="X8">
        <v>6.3800000000000003E-3</v>
      </c>
      <c r="Y8">
        <v>2.0100000000000001E-3</v>
      </c>
      <c r="Z8">
        <v>2.0100000000000001E-3</v>
      </c>
      <c r="AA8">
        <v>2.0100000000000001E-3</v>
      </c>
      <c r="AB8">
        <v>0.42798372821350772</v>
      </c>
      <c r="AC8">
        <v>4.1438762938268194</v>
      </c>
      <c r="AD8">
        <v>185.47200000000001</v>
      </c>
      <c r="AE8">
        <v>4.4999999999999998E-2</v>
      </c>
      <c r="AF8">
        <v>2428</v>
      </c>
      <c r="AG8">
        <v>6811</v>
      </c>
      <c r="AH8">
        <v>7098</v>
      </c>
      <c r="AI8">
        <v>7398</v>
      </c>
    </row>
    <row r="9" spans="1:35">
      <c r="B9">
        <v>36</v>
      </c>
      <c r="C9">
        <v>32</v>
      </c>
      <c r="D9" t="s">
        <v>9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3.0699999999999998E-3</v>
      </c>
      <c r="Q9">
        <v>7.3400000000000002E-3</v>
      </c>
      <c r="R9">
        <v>7.3400000000000002E-3</v>
      </c>
      <c r="S9">
        <v>2.0300000000000001E-3</v>
      </c>
      <c r="T9">
        <v>2.3600000000000001E-3</v>
      </c>
      <c r="U9">
        <v>2.3600000000000001E-3</v>
      </c>
      <c r="V9">
        <v>2.6800000000000001E-3</v>
      </c>
      <c r="W9">
        <v>6.3800000000000003E-3</v>
      </c>
      <c r="X9">
        <v>6.3800000000000003E-3</v>
      </c>
      <c r="Y9">
        <v>2.0100000000000001E-3</v>
      </c>
      <c r="Z9">
        <v>2.0100000000000001E-3</v>
      </c>
      <c r="AA9">
        <v>2.0100000000000001E-3</v>
      </c>
      <c r="AB9">
        <v>0.42798372821350772</v>
      </c>
      <c r="AC9">
        <v>4.1438762938268194</v>
      </c>
      <c r="AD9">
        <v>185.47200000000001</v>
      </c>
      <c r="AE9">
        <v>0.05</v>
      </c>
      <c r="AF9">
        <v>2324</v>
      </c>
      <c r="AG9">
        <v>6130</v>
      </c>
      <c r="AH9">
        <v>6389</v>
      </c>
      <c r="AI9">
        <v>6659</v>
      </c>
    </row>
    <row r="10" spans="1:35">
      <c r="B10">
        <v>36</v>
      </c>
      <c r="C10">
        <v>32</v>
      </c>
      <c r="D10" t="s">
        <v>9</v>
      </c>
      <c r="E10" t="s">
        <v>9</v>
      </c>
      <c r="F10">
        <v>26</v>
      </c>
      <c r="G10">
        <v>26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3.0300000000000001E-3</v>
      </c>
      <c r="Q10">
        <v>7.26E-3</v>
      </c>
      <c r="R10">
        <v>7.26E-3</v>
      </c>
      <c r="S10">
        <v>2.0100000000000001E-3</v>
      </c>
      <c r="T10">
        <v>2.3400000000000001E-3</v>
      </c>
      <c r="U10">
        <v>2.3400000000000001E-3</v>
      </c>
      <c r="V10">
        <v>2.65E-3</v>
      </c>
      <c r="W10">
        <v>6.3E-3</v>
      </c>
      <c r="X10">
        <v>6.3E-3</v>
      </c>
      <c r="Y10">
        <v>2.0100000000000001E-3</v>
      </c>
      <c r="Z10">
        <v>2.0100000000000001E-3</v>
      </c>
      <c r="AA10">
        <v>2.0100000000000001E-3</v>
      </c>
      <c r="AB10">
        <v>0.42869093818082787</v>
      </c>
      <c r="AC10">
        <v>4.5838563451266507</v>
      </c>
      <c r="AD10">
        <v>185.47200000000001</v>
      </c>
      <c r="AE10">
        <v>0.02</v>
      </c>
      <c r="AF10">
        <v>2764</v>
      </c>
      <c r="AG10">
        <v>13942</v>
      </c>
      <c r="AH10">
        <v>14595</v>
      </c>
      <c r="AI10">
        <v>15279</v>
      </c>
    </row>
    <row r="11" spans="1:35">
      <c r="B11">
        <v>36</v>
      </c>
      <c r="C11">
        <v>32</v>
      </c>
      <c r="D11" t="s">
        <v>9</v>
      </c>
      <c r="E11" t="s">
        <v>9</v>
      </c>
      <c r="F11">
        <v>26</v>
      </c>
      <c r="G11">
        <v>26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3.0300000000000001E-3</v>
      </c>
      <c r="Q11">
        <v>7.26E-3</v>
      </c>
      <c r="R11">
        <v>7.26E-3</v>
      </c>
      <c r="S11">
        <v>2.0100000000000001E-3</v>
      </c>
      <c r="T11">
        <v>2.3400000000000001E-3</v>
      </c>
      <c r="U11">
        <v>2.3400000000000001E-3</v>
      </c>
      <c r="V11">
        <v>2.65E-3</v>
      </c>
      <c r="W11">
        <v>6.3E-3</v>
      </c>
      <c r="X11">
        <v>6.3E-3</v>
      </c>
      <c r="Y11">
        <v>2.0100000000000001E-3</v>
      </c>
      <c r="Z11">
        <v>2.0100000000000001E-3</v>
      </c>
      <c r="AA11">
        <v>2.0100000000000001E-3</v>
      </c>
      <c r="AB11">
        <v>0.42869093818082787</v>
      </c>
      <c r="AC11">
        <v>4.5838563451266507</v>
      </c>
      <c r="AD11">
        <v>185.47200000000001</v>
      </c>
      <c r="AE11">
        <v>2.5000000000000001E-2</v>
      </c>
      <c r="AF11">
        <v>2622</v>
      </c>
      <c r="AG11">
        <v>11154</v>
      </c>
      <c r="AH11">
        <v>11676</v>
      </c>
      <c r="AI11">
        <v>12224</v>
      </c>
    </row>
    <row r="12" spans="1:35">
      <c r="B12">
        <v>36</v>
      </c>
      <c r="C12">
        <v>32</v>
      </c>
      <c r="D12" t="s">
        <v>9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3.0300000000000001E-3</v>
      </c>
      <c r="Q12">
        <v>7.26E-3</v>
      </c>
      <c r="R12">
        <v>7.26E-3</v>
      </c>
      <c r="S12">
        <v>2.0100000000000001E-3</v>
      </c>
      <c r="T12">
        <v>2.3400000000000001E-3</v>
      </c>
      <c r="U12">
        <v>2.3400000000000001E-3</v>
      </c>
      <c r="V12">
        <v>2.65E-3</v>
      </c>
      <c r="W12">
        <v>6.3E-3</v>
      </c>
      <c r="X12">
        <v>6.3E-3</v>
      </c>
      <c r="Y12">
        <v>2.0100000000000001E-3</v>
      </c>
      <c r="Z12">
        <v>2.0100000000000001E-3</v>
      </c>
      <c r="AA12">
        <v>2.0100000000000001E-3</v>
      </c>
      <c r="AB12">
        <v>0.42869093818082787</v>
      </c>
      <c r="AC12">
        <v>4.5838563451266507</v>
      </c>
      <c r="AD12">
        <v>185.47200000000001</v>
      </c>
      <c r="AE12">
        <v>0.03</v>
      </c>
      <c r="AF12">
        <v>2491</v>
      </c>
      <c r="AG12">
        <v>9295</v>
      </c>
      <c r="AH12">
        <v>9730</v>
      </c>
      <c r="AI12">
        <v>10186</v>
      </c>
    </row>
    <row r="13" spans="1:35">
      <c r="B13">
        <v>36</v>
      </c>
      <c r="C13">
        <v>32</v>
      </c>
      <c r="D13" t="s">
        <v>9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3.0300000000000001E-3</v>
      </c>
      <c r="Q13">
        <v>7.26E-3</v>
      </c>
      <c r="R13">
        <v>7.26E-3</v>
      </c>
      <c r="S13">
        <v>2.0100000000000001E-3</v>
      </c>
      <c r="T13">
        <v>2.3400000000000001E-3</v>
      </c>
      <c r="U13">
        <v>2.3400000000000001E-3</v>
      </c>
      <c r="V13">
        <v>2.65E-3</v>
      </c>
      <c r="W13">
        <v>6.3E-3</v>
      </c>
      <c r="X13">
        <v>6.3E-3</v>
      </c>
      <c r="Y13">
        <v>2.0100000000000001E-3</v>
      </c>
      <c r="Z13">
        <v>2.0100000000000001E-3</v>
      </c>
      <c r="AA13">
        <v>2.0100000000000001E-3</v>
      </c>
      <c r="AB13">
        <v>0.42869093818082787</v>
      </c>
      <c r="AC13">
        <v>4.5838563451266507</v>
      </c>
      <c r="AD13">
        <v>185.47200000000001</v>
      </c>
      <c r="AE13">
        <v>3.5000000000000003E-2</v>
      </c>
      <c r="AF13">
        <v>2368</v>
      </c>
      <c r="AG13">
        <v>7967</v>
      </c>
      <c r="AH13">
        <v>8340</v>
      </c>
      <c r="AI13">
        <v>8731</v>
      </c>
    </row>
    <row r="14" spans="1:35">
      <c r="B14">
        <v>36</v>
      </c>
      <c r="C14">
        <v>32</v>
      </c>
      <c r="D14" t="s">
        <v>9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3.0300000000000001E-3</v>
      </c>
      <c r="Q14">
        <v>7.26E-3</v>
      </c>
      <c r="R14">
        <v>7.26E-3</v>
      </c>
      <c r="S14">
        <v>2.0100000000000001E-3</v>
      </c>
      <c r="T14">
        <v>2.3400000000000001E-3</v>
      </c>
      <c r="U14">
        <v>2.3400000000000001E-3</v>
      </c>
      <c r="V14">
        <v>2.65E-3</v>
      </c>
      <c r="W14">
        <v>6.3E-3</v>
      </c>
      <c r="X14">
        <v>6.3E-3</v>
      </c>
      <c r="Y14">
        <v>2.0100000000000001E-3</v>
      </c>
      <c r="Z14">
        <v>2.0100000000000001E-3</v>
      </c>
      <c r="AA14">
        <v>2.0100000000000001E-3</v>
      </c>
      <c r="AB14">
        <v>0.42869093818082787</v>
      </c>
      <c r="AC14">
        <v>4.5838563451266507</v>
      </c>
      <c r="AD14">
        <v>185.47200000000001</v>
      </c>
      <c r="AE14">
        <v>0.04</v>
      </c>
      <c r="AF14">
        <v>2254</v>
      </c>
      <c r="AG14">
        <v>6971</v>
      </c>
      <c r="AH14">
        <v>7298</v>
      </c>
      <c r="AI14">
        <v>7640</v>
      </c>
    </row>
    <row r="15" spans="1:35">
      <c r="B15">
        <v>36</v>
      </c>
      <c r="C15">
        <v>32</v>
      </c>
      <c r="D15" t="s">
        <v>9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3.0300000000000001E-3</v>
      </c>
      <c r="Q15">
        <v>7.26E-3</v>
      </c>
      <c r="R15">
        <v>7.26E-3</v>
      </c>
      <c r="S15">
        <v>2.0100000000000001E-3</v>
      </c>
      <c r="T15">
        <v>2.3400000000000001E-3</v>
      </c>
      <c r="U15">
        <v>2.3400000000000001E-3</v>
      </c>
      <c r="V15">
        <v>2.65E-3</v>
      </c>
      <c r="W15">
        <v>6.3E-3</v>
      </c>
      <c r="X15">
        <v>6.3E-3</v>
      </c>
      <c r="Y15">
        <v>2.0100000000000001E-3</v>
      </c>
      <c r="Z15">
        <v>2.0100000000000001E-3</v>
      </c>
      <c r="AA15">
        <v>2.0100000000000001E-3</v>
      </c>
      <c r="AB15">
        <v>0.42869093818082787</v>
      </c>
      <c r="AC15">
        <v>4.5838563451266507</v>
      </c>
      <c r="AD15">
        <v>185.47200000000001</v>
      </c>
      <c r="AE15">
        <v>4.4999999999999998E-2</v>
      </c>
      <c r="AF15">
        <v>2148</v>
      </c>
      <c r="AG15">
        <v>6196</v>
      </c>
      <c r="AH15">
        <v>6487</v>
      </c>
      <c r="AI15">
        <v>6791</v>
      </c>
    </row>
    <row r="16" spans="1:35">
      <c r="B16">
        <v>36</v>
      </c>
      <c r="C16">
        <v>32</v>
      </c>
      <c r="D16" t="s">
        <v>9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3.0300000000000001E-3</v>
      </c>
      <c r="Q16">
        <v>7.26E-3</v>
      </c>
      <c r="R16">
        <v>7.26E-3</v>
      </c>
      <c r="S16">
        <v>2.0100000000000001E-3</v>
      </c>
      <c r="T16">
        <v>2.3400000000000001E-3</v>
      </c>
      <c r="U16">
        <v>2.3400000000000001E-3</v>
      </c>
      <c r="V16">
        <v>2.65E-3</v>
      </c>
      <c r="W16">
        <v>6.3E-3</v>
      </c>
      <c r="X16">
        <v>6.3E-3</v>
      </c>
      <c r="Y16">
        <v>2.0100000000000001E-3</v>
      </c>
      <c r="Z16">
        <v>2.0100000000000001E-3</v>
      </c>
      <c r="AA16">
        <v>2.0100000000000001E-3</v>
      </c>
      <c r="AB16">
        <v>0.42869093818082787</v>
      </c>
      <c r="AC16">
        <v>4.5838563451266507</v>
      </c>
      <c r="AD16">
        <v>185.47200000000001</v>
      </c>
      <c r="AE16">
        <v>0.05</v>
      </c>
      <c r="AF16">
        <v>2048</v>
      </c>
      <c r="AG16">
        <v>5577</v>
      </c>
      <c r="AH16">
        <v>5838</v>
      </c>
      <c r="AI16">
        <v>6112</v>
      </c>
    </row>
    <row r="17" spans="2:35">
      <c r="B17">
        <v>36</v>
      </c>
      <c r="C17">
        <v>32</v>
      </c>
      <c r="D17" t="s">
        <v>9</v>
      </c>
      <c r="E17" t="s">
        <v>9</v>
      </c>
      <c r="F17">
        <v>28</v>
      </c>
      <c r="G17">
        <v>28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3.0000000000000001E-3</v>
      </c>
      <c r="Q17">
        <v>7.1900000000000002E-3</v>
      </c>
      <c r="R17">
        <v>7.1900000000000002E-3</v>
      </c>
      <c r="S17">
        <v>2.0100000000000001E-3</v>
      </c>
      <c r="T17">
        <v>2.32E-3</v>
      </c>
      <c r="U17">
        <v>2.32E-3</v>
      </c>
      <c r="V17">
        <v>2.6199999999999999E-3</v>
      </c>
      <c r="W17">
        <v>6.2300000000000003E-3</v>
      </c>
      <c r="X17">
        <v>6.2300000000000003E-3</v>
      </c>
      <c r="Y17">
        <v>2.0100000000000001E-3</v>
      </c>
      <c r="Z17">
        <v>2.0100000000000001E-3</v>
      </c>
      <c r="AA17">
        <v>2.0100000000000001E-3</v>
      </c>
      <c r="AB17">
        <v>0.42992153458605659</v>
      </c>
      <c r="AC17">
        <v>4.5904308190369827</v>
      </c>
      <c r="AD17">
        <v>185.47200000000001</v>
      </c>
      <c r="AE17">
        <v>0.02</v>
      </c>
      <c r="AF17">
        <v>2758</v>
      </c>
      <c r="AG17">
        <v>13913</v>
      </c>
      <c r="AH17">
        <v>14566</v>
      </c>
      <c r="AI17">
        <v>15251</v>
      </c>
    </row>
    <row r="18" spans="2:35">
      <c r="B18">
        <v>36</v>
      </c>
      <c r="C18">
        <v>32</v>
      </c>
      <c r="D18" t="s">
        <v>9</v>
      </c>
      <c r="E18" t="s">
        <v>9</v>
      </c>
      <c r="F18">
        <v>28</v>
      </c>
      <c r="G18">
        <v>28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3.0000000000000001E-3</v>
      </c>
      <c r="Q18">
        <v>7.1900000000000002E-3</v>
      </c>
      <c r="R18">
        <v>7.1900000000000002E-3</v>
      </c>
      <c r="S18">
        <v>2.0100000000000001E-3</v>
      </c>
      <c r="T18">
        <v>2.32E-3</v>
      </c>
      <c r="U18">
        <v>2.32E-3</v>
      </c>
      <c r="V18">
        <v>2.6199999999999999E-3</v>
      </c>
      <c r="W18">
        <v>6.2300000000000003E-3</v>
      </c>
      <c r="X18">
        <v>6.2300000000000003E-3</v>
      </c>
      <c r="Y18">
        <v>2.0100000000000001E-3</v>
      </c>
      <c r="Z18">
        <v>2.0100000000000001E-3</v>
      </c>
      <c r="AA18">
        <v>2.0100000000000001E-3</v>
      </c>
      <c r="AB18">
        <v>0.42992153458605659</v>
      </c>
      <c r="AC18">
        <v>4.5904308190369827</v>
      </c>
      <c r="AD18">
        <v>185.47200000000001</v>
      </c>
      <c r="AE18">
        <v>2.5000000000000001E-2</v>
      </c>
      <c r="AF18">
        <v>2616</v>
      </c>
      <c r="AG18">
        <v>11130</v>
      </c>
      <c r="AH18">
        <v>11653</v>
      </c>
      <c r="AI18">
        <v>12200</v>
      </c>
    </row>
    <row r="19" spans="2:35">
      <c r="B19">
        <v>36</v>
      </c>
      <c r="C19">
        <v>32</v>
      </c>
      <c r="D19" t="s">
        <v>9</v>
      </c>
      <c r="E19" t="s">
        <v>9</v>
      </c>
      <c r="F19">
        <v>28</v>
      </c>
      <c r="G19">
        <v>28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3.0000000000000001E-3</v>
      </c>
      <c r="Q19">
        <v>7.1900000000000002E-3</v>
      </c>
      <c r="R19">
        <v>7.1900000000000002E-3</v>
      </c>
      <c r="S19">
        <v>2.0100000000000001E-3</v>
      </c>
      <c r="T19">
        <v>2.32E-3</v>
      </c>
      <c r="U19">
        <v>2.32E-3</v>
      </c>
      <c r="V19">
        <v>2.6199999999999999E-3</v>
      </c>
      <c r="W19">
        <v>6.2300000000000003E-3</v>
      </c>
      <c r="X19">
        <v>6.2300000000000003E-3</v>
      </c>
      <c r="Y19">
        <v>2.0100000000000001E-3</v>
      </c>
      <c r="Z19">
        <v>2.0100000000000001E-3</v>
      </c>
      <c r="AA19">
        <v>2.0100000000000001E-3</v>
      </c>
      <c r="AB19">
        <v>0.42992153458605659</v>
      </c>
      <c r="AC19">
        <v>4.5904308190369827</v>
      </c>
      <c r="AD19">
        <v>185.47200000000001</v>
      </c>
      <c r="AE19">
        <v>0.03</v>
      </c>
      <c r="AF19">
        <v>2485</v>
      </c>
      <c r="AG19">
        <v>9275</v>
      </c>
      <c r="AH19">
        <v>9711</v>
      </c>
      <c r="AI19">
        <v>10167</v>
      </c>
    </row>
    <row r="20" spans="2:35">
      <c r="B20">
        <v>36</v>
      </c>
      <c r="C20">
        <v>32</v>
      </c>
      <c r="D20" t="s">
        <v>9</v>
      </c>
      <c r="E20" t="s">
        <v>9</v>
      </c>
      <c r="F20">
        <v>28</v>
      </c>
      <c r="G20">
        <v>28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3.0000000000000001E-3</v>
      </c>
      <c r="Q20">
        <v>7.1900000000000002E-3</v>
      </c>
      <c r="R20">
        <v>7.1900000000000002E-3</v>
      </c>
      <c r="S20">
        <v>2.0100000000000001E-3</v>
      </c>
      <c r="T20">
        <v>2.32E-3</v>
      </c>
      <c r="U20">
        <v>2.32E-3</v>
      </c>
      <c r="V20">
        <v>2.6199999999999999E-3</v>
      </c>
      <c r="W20">
        <v>6.2300000000000003E-3</v>
      </c>
      <c r="X20">
        <v>6.2300000000000003E-3</v>
      </c>
      <c r="Y20">
        <v>2.0100000000000001E-3</v>
      </c>
      <c r="Z20">
        <v>2.0100000000000001E-3</v>
      </c>
      <c r="AA20">
        <v>2.0100000000000001E-3</v>
      </c>
      <c r="AB20">
        <v>0.42992153458605659</v>
      </c>
      <c r="AC20">
        <v>4.5904308190369827</v>
      </c>
      <c r="AD20">
        <v>185.47200000000001</v>
      </c>
      <c r="AE20">
        <v>3.5000000000000003E-2</v>
      </c>
      <c r="AF20">
        <v>2362</v>
      </c>
      <c r="AG20">
        <v>7950</v>
      </c>
      <c r="AH20">
        <v>8324</v>
      </c>
      <c r="AI20">
        <v>8715</v>
      </c>
    </row>
    <row r="21" spans="2:35">
      <c r="B21">
        <v>36</v>
      </c>
      <c r="C21">
        <v>32</v>
      </c>
      <c r="D21" t="s">
        <v>9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3.0000000000000001E-3</v>
      </c>
      <c r="Q21">
        <v>7.1900000000000002E-3</v>
      </c>
      <c r="R21">
        <v>7.1900000000000002E-3</v>
      </c>
      <c r="S21">
        <v>2.0100000000000001E-3</v>
      </c>
      <c r="T21">
        <v>2.32E-3</v>
      </c>
      <c r="U21">
        <v>2.32E-3</v>
      </c>
      <c r="V21">
        <v>2.6199999999999999E-3</v>
      </c>
      <c r="W21">
        <v>6.2300000000000003E-3</v>
      </c>
      <c r="X21">
        <v>6.2300000000000003E-3</v>
      </c>
      <c r="Y21">
        <v>2.0100000000000001E-3</v>
      </c>
      <c r="Z21">
        <v>2.0100000000000001E-3</v>
      </c>
      <c r="AA21">
        <v>2.0100000000000001E-3</v>
      </c>
      <c r="AB21">
        <v>0.42992153458605659</v>
      </c>
      <c r="AC21">
        <v>4.5904308190369827</v>
      </c>
      <c r="AD21">
        <v>185.47200000000001</v>
      </c>
      <c r="AE21">
        <v>0.04</v>
      </c>
      <c r="AF21">
        <v>2248</v>
      </c>
      <c r="AG21">
        <v>6956</v>
      </c>
      <c r="AH21">
        <v>7283</v>
      </c>
      <c r="AI21">
        <v>7625</v>
      </c>
    </row>
    <row r="22" spans="2:35">
      <c r="B22">
        <v>36</v>
      </c>
      <c r="C22">
        <v>32</v>
      </c>
      <c r="D22" t="s">
        <v>9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3.0000000000000001E-3</v>
      </c>
      <c r="Q22">
        <v>7.1900000000000002E-3</v>
      </c>
      <c r="R22">
        <v>7.1900000000000002E-3</v>
      </c>
      <c r="S22">
        <v>2.0100000000000001E-3</v>
      </c>
      <c r="T22">
        <v>2.32E-3</v>
      </c>
      <c r="U22">
        <v>2.32E-3</v>
      </c>
      <c r="V22">
        <v>2.6199999999999999E-3</v>
      </c>
      <c r="W22">
        <v>6.2300000000000003E-3</v>
      </c>
      <c r="X22">
        <v>6.2300000000000003E-3</v>
      </c>
      <c r="Y22">
        <v>2.0100000000000001E-3</v>
      </c>
      <c r="Z22">
        <v>2.0100000000000001E-3</v>
      </c>
      <c r="AA22">
        <v>2.0100000000000001E-3</v>
      </c>
      <c r="AB22">
        <v>0.42992153458605659</v>
      </c>
      <c r="AC22">
        <v>4.5904308190369827</v>
      </c>
      <c r="AD22">
        <v>185.47200000000001</v>
      </c>
      <c r="AE22">
        <v>4.4999999999999998E-2</v>
      </c>
      <c r="AF22">
        <v>2142</v>
      </c>
      <c r="AG22">
        <v>6183</v>
      </c>
      <c r="AH22">
        <v>6474</v>
      </c>
      <c r="AI22">
        <v>6778</v>
      </c>
    </row>
    <row r="23" spans="2:35">
      <c r="B23">
        <v>36</v>
      </c>
      <c r="C23">
        <v>32</v>
      </c>
      <c r="D23" t="s">
        <v>9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3.0000000000000001E-3</v>
      </c>
      <c r="Q23">
        <v>7.1900000000000002E-3</v>
      </c>
      <c r="R23">
        <v>7.1900000000000002E-3</v>
      </c>
      <c r="S23">
        <v>2.0100000000000001E-3</v>
      </c>
      <c r="T23">
        <v>2.32E-3</v>
      </c>
      <c r="U23">
        <v>2.32E-3</v>
      </c>
      <c r="V23">
        <v>2.6199999999999999E-3</v>
      </c>
      <c r="W23">
        <v>6.2300000000000003E-3</v>
      </c>
      <c r="X23">
        <v>6.2300000000000003E-3</v>
      </c>
      <c r="Y23">
        <v>2.0100000000000001E-3</v>
      </c>
      <c r="Z23">
        <v>2.0100000000000001E-3</v>
      </c>
      <c r="AA23">
        <v>2.0100000000000001E-3</v>
      </c>
      <c r="AB23">
        <v>0.42992153458605659</v>
      </c>
      <c r="AC23">
        <v>4.5904308190369827</v>
      </c>
      <c r="AD23">
        <v>185.47200000000001</v>
      </c>
      <c r="AE23">
        <v>0.05</v>
      </c>
      <c r="AF23">
        <v>2043</v>
      </c>
      <c r="AG23">
        <v>5565</v>
      </c>
      <c r="AH23">
        <v>5827</v>
      </c>
      <c r="AI23">
        <v>6100</v>
      </c>
    </row>
    <row r="24" spans="2:35">
      <c r="B24">
        <v>36</v>
      </c>
      <c r="C24">
        <v>32</v>
      </c>
      <c r="D24" t="s">
        <v>9</v>
      </c>
      <c r="E24" t="s">
        <v>9</v>
      </c>
      <c r="F24">
        <v>30</v>
      </c>
      <c r="G24">
        <v>30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2.97E-3</v>
      </c>
      <c r="Q24">
        <v>7.11E-3</v>
      </c>
      <c r="R24">
        <v>7.11E-3</v>
      </c>
      <c r="S24">
        <v>2.0100000000000001E-3</v>
      </c>
      <c r="T24">
        <v>2.2899999999999999E-3</v>
      </c>
      <c r="U24">
        <v>2.2899999999999999E-3</v>
      </c>
      <c r="V24">
        <v>2.5899999999999999E-3</v>
      </c>
      <c r="W24">
        <v>6.1500000000000001E-3</v>
      </c>
      <c r="X24">
        <v>6.1500000000000001E-3</v>
      </c>
      <c r="Y24">
        <v>2.0100000000000001E-3</v>
      </c>
      <c r="Z24">
        <v>2.0100000000000001E-3</v>
      </c>
      <c r="AA24">
        <v>2.0100000000000001E-3</v>
      </c>
      <c r="AB24">
        <v>0.43120234204793029</v>
      </c>
      <c r="AC24">
        <v>4.5972635607287549</v>
      </c>
      <c r="AD24">
        <v>185.47200000000001</v>
      </c>
      <c r="AE24">
        <v>0.02</v>
      </c>
      <c r="AF24">
        <v>2752</v>
      </c>
      <c r="AG24">
        <v>13884</v>
      </c>
      <c r="AH24">
        <v>14537</v>
      </c>
      <c r="AI24">
        <v>15222</v>
      </c>
    </row>
    <row r="25" spans="2:35">
      <c r="B25">
        <v>36</v>
      </c>
      <c r="C25">
        <v>32</v>
      </c>
      <c r="D25" t="s">
        <v>9</v>
      </c>
      <c r="E25" t="s">
        <v>9</v>
      </c>
      <c r="F25">
        <v>30</v>
      </c>
      <c r="G25">
        <v>30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2.97E-3</v>
      </c>
      <c r="Q25">
        <v>7.11E-3</v>
      </c>
      <c r="R25">
        <v>7.11E-3</v>
      </c>
      <c r="S25">
        <v>2.0100000000000001E-3</v>
      </c>
      <c r="T25">
        <v>2.2899999999999999E-3</v>
      </c>
      <c r="U25">
        <v>2.2899999999999999E-3</v>
      </c>
      <c r="V25">
        <v>2.5899999999999999E-3</v>
      </c>
      <c r="W25">
        <v>6.1500000000000001E-3</v>
      </c>
      <c r="X25">
        <v>6.1500000000000001E-3</v>
      </c>
      <c r="Y25">
        <v>2.0100000000000001E-3</v>
      </c>
      <c r="Z25">
        <v>2.0100000000000001E-3</v>
      </c>
      <c r="AA25">
        <v>2.0100000000000001E-3</v>
      </c>
      <c r="AB25">
        <v>0.43120234204793029</v>
      </c>
      <c r="AC25">
        <v>4.5972635607287549</v>
      </c>
      <c r="AD25">
        <v>185.47200000000001</v>
      </c>
      <c r="AE25">
        <v>2.5000000000000001E-2</v>
      </c>
      <c r="AF25">
        <v>2610</v>
      </c>
      <c r="AG25">
        <v>11107</v>
      </c>
      <c r="AH25">
        <v>11630</v>
      </c>
      <c r="AI25">
        <v>12177</v>
      </c>
    </row>
    <row r="26" spans="2:35">
      <c r="B26">
        <v>36</v>
      </c>
      <c r="C26">
        <v>32</v>
      </c>
      <c r="D26" t="s">
        <v>9</v>
      </c>
      <c r="E26" t="s">
        <v>9</v>
      </c>
      <c r="F26">
        <v>30</v>
      </c>
      <c r="G26">
        <v>30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2.97E-3</v>
      </c>
      <c r="Q26">
        <v>7.11E-3</v>
      </c>
      <c r="R26">
        <v>7.11E-3</v>
      </c>
      <c r="S26">
        <v>2.0100000000000001E-3</v>
      </c>
      <c r="T26">
        <v>2.2899999999999999E-3</v>
      </c>
      <c r="U26">
        <v>2.2899999999999999E-3</v>
      </c>
      <c r="V26">
        <v>2.5899999999999999E-3</v>
      </c>
      <c r="W26">
        <v>6.1500000000000001E-3</v>
      </c>
      <c r="X26">
        <v>6.1500000000000001E-3</v>
      </c>
      <c r="Y26">
        <v>2.0100000000000001E-3</v>
      </c>
      <c r="Z26">
        <v>2.0100000000000001E-3</v>
      </c>
      <c r="AA26">
        <v>2.0100000000000001E-3</v>
      </c>
      <c r="AB26">
        <v>0.43120234204793029</v>
      </c>
      <c r="AC26">
        <v>4.5972635607287549</v>
      </c>
      <c r="AD26">
        <v>185.47200000000001</v>
      </c>
      <c r="AE26">
        <v>0.03</v>
      </c>
      <c r="AF26">
        <v>2479</v>
      </c>
      <c r="AG26">
        <v>9256</v>
      </c>
      <c r="AH26">
        <v>9692</v>
      </c>
      <c r="AI26">
        <v>10148</v>
      </c>
    </row>
    <row r="27" spans="2:35">
      <c r="B27">
        <v>36</v>
      </c>
      <c r="C27">
        <v>32</v>
      </c>
      <c r="D27" t="s">
        <v>9</v>
      </c>
      <c r="E27" t="s">
        <v>9</v>
      </c>
      <c r="F27">
        <v>30</v>
      </c>
      <c r="G27">
        <v>30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2.97E-3</v>
      </c>
      <c r="Q27">
        <v>7.11E-3</v>
      </c>
      <c r="R27">
        <v>7.11E-3</v>
      </c>
      <c r="S27">
        <v>2.0100000000000001E-3</v>
      </c>
      <c r="T27">
        <v>2.2899999999999999E-3</v>
      </c>
      <c r="U27">
        <v>2.2899999999999999E-3</v>
      </c>
      <c r="V27">
        <v>2.5899999999999999E-3</v>
      </c>
      <c r="W27">
        <v>6.1500000000000001E-3</v>
      </c>
      <c r="X27">
        <v>6.1500000000000001E-3</v>
      </c>
      <c r="Y27">
        <v>2.0100000000000001E-3</v>
      </c>
      <c r="Z27">
        <v>2.0100000000000001E-3</v>
      </c>
      <c r="AA27">
        <v>2.0100000000000001E-3</v>
      </c>
      <c r="AB27">
        <v>0.43120234204793029</v>
      </c>
      <c r="AC27">
        <v>4.5972635607287549</v>
      </c>
      <c r="AD27">
        <v>185.47200000000001</v>
      </c>
      <c r="AE27">
        <v>3.5000000000000003E-2</v>
      </c>
      <c r="AF27">
        <v>2356</v>
      </c>
      <c r="AG27">
        <v>7934</v>
      </c>
      <c r="AH27">
        <v>8307</v>
      </c>
      <c r="AI27">
        <v>8698</v>
      </c>
    </row>
    <row r="28" spans="2:35">
      <c r="B28">
        <v>36</v>
      </c>
      <c r="C28">
        <v>32</v>
      </c>
      <c r="D28" t="s">
        <v>9</v>
      </c>
      <c r="E28" t="s">
        <v>9</v>
      </c>
      <c r="F28">
        <v>30</v>
      </c>
      <c r="G28">
        <v>30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2.97E-3</v>
      </c>
      <c r="Q28">
        <v>7.11E-3</v>
      </c>
      <c r="R28">
        <v>7.11E-3</v>
      </c>
      <c r="S28">
        <v>2.0100000000000001E-3</v>
      </c>
      <c r="T28">
        <v>2.2899999999999999E-3</v>
      </c>
      <c r="U28">
        <v>2.2899999999999999E-3</v>
      </c>
      <c r="V28">
        <v>2.5899999999999999E-3</v>
      </c>
      <c r="W28">
        <v>6.1500000000000001E-3</v>
      </c>
      <c r="X28">
        <v>6.1500000000000001E-3</v>
      </c>
      <c r="Y28">
        <v>2.0100000000000001E-3</v>
      </c>
      <c r="Z28">
        <v>2.0100000000000001E-3</v>
      </c>
      <c r="AA28">
        <v>2.0100000000000001E-3</v>
      </c>
      <c r="AB28">
        <v>0.43120234204793029</v>
      </c>
      <c r="AC28">
        <v>4.5972635607287549</v>
      </c>
      <c r="AD28">
        <v>185.47200000000001</v>
      </c>
      <c r="AE28">
        <v>0.04</v>
      </c>
      <c r="AF28">
        <v>2242</v>
      </c>
      <c r="AG28">
        <v>6942</v>
      </c>
      <c r="AH28">
        <v>7269</v>
      </c>
      <c r="AI28">
        <v>7611</v>
      </c>
    </row>
    <row r="29" spans="2:35">
      <c r="B29">
        <v>36</v>
      </c>
      <c r="C29">
        <v>32</v>
      </c>
      <c r="D29" t="s">
        <v>9</v>
      </c>
      <c r="E29" t="s">
        <v>9</v>
      </c>
      <c r="F29">
        <v>30</v>
      </c>
      <c r="G29">
        <v>30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2.97E-3</v>
      </c>
      <c r="Q29">
        <v>7.11E-3</v>
      </c>
      <c r="R29">
        <v>7.11E-3</v>
      </c>
      <c r="S29">
        <v>2.0100000000000001E-3</v>
      </c>
      <c r="T29">
        <v>2.2899999999999999E-3</v>
      </c>
      <c r="U29">
        <v>2.2899999999999999E-3</v>
      </c>
      <c r="V29">
        <v>2.5899999999999999E-3</v>
      </c>
      <c r="W29">
        <v>6.1500000000000001E-3</v>
      </c>
      <c r="X29">
        <v>6.1500000000000001E-3</v>
      </c>
      <c r="Y29">
        <v>2.0100000000000001E-3</v>
      </c>
      <c r="Z29">
        <v>2.0100000000000001E-3</v>
      </c>
      <c r="AA29">
        <v>2.0100000000000001E-3</v>
      </c>
      <c r="AB29">
        <v>0.43120234204793029</v>
      </c>
      <c r="AC29">
        <v>4.5972635607287549</v>
      </c>
      <c r="AD29">
        <v>185.47200000000001</v>
      </c>
      <c r="AE29">
        <v>4.4999999999999998E-2</v>
      </c>
      <c r="AF29">
        <v>2136</v>
      </c>
      <c r="AG29">
        <v>6171</v>
      </c>
      <c r="AH29">
        <v>6461</v>
      </c>
      <c r="AI29">
        <v>6765</v>
      </c>
    </row>
    <row r="30" spans="2:35">
      <c r="B30">
        <v>36</v>
      </c>
      <c r="C30">
        <v>32</v>
      </c>
      <c r="D30" t="s">
        <v>9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2.97E-3</v>
      </c>
      <c r="Q30">
        <v>7.11E-3</v>
      </c>
      <c r="R30">
        <v>7.11E-3</v>
      </c>
      <c r="S30">
        <v>2.0100000000000001E-3</v>
      </c>
      <c r="T30">
        <v>2.2899999999999999E-3</v>
      </c>
      <c r="U30">
        <v>2.2899999999999999E-3</v>
      </c>
      <c r="V30">
        <v>2.5899999999999999E-3</v>
      </c>
      <c r="W30">
        <v>6.1500000000000001E-3</v>
      </c>
      <c r="X30">
        <v>6.1500000000000001E-3</v>
      </c>
      <c r="Y30">
        <v>2.0100000000000001E-3</v>
      </c>
      <c r="Z30">
        <v>2.0100000000000001E-3</v>
      </c>
      <c r="AA30">
        <v>2.0100000000000001E-3</v>
      </c>
      <c r="AB30">
        <v>0.43120234204793029</v>
      </c>
      <c r="AC30">
        <v>4.5972635607287549</v>
      </c>
      <c r="AD30">
        <v>185.47200000000001</v>
      </c>
      <c r="AE30">
        <v>0.05</v>
      </c>
      <c r="AF30">
        <v>2037</v>
      </c>
      <c r="AG30">
        <v>5554</v>
      </c>
      <c r="AH30">
        <v>5815</v>
      </c>
      <c r="AI30">
        <v>6089</v>
      </c>
    </row>
    <row r="31" spans="2:35">
      <c r="B31">
        <v>36</v>
      </c>
      <c r="C31">
        <v>32</v>
      </c>
      <c r="D31" t="s">
        <v>9</v>
      </c>
      <c r="E31" t="s">
        <v>9</v>
      </c>
      <c r="F31">
        <v>32</v>
      </c>
      <c r="G31">
        <v>32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2.9499999999999999E-3</v>
      </c>
      <c r="Q31">
        <v>7.0299999999999998E-3</v>
      </c>
      <c r="R31">
        <v>7.0299999999999998E-3</v>
      </c>
      <c r="S31">
        <v>2.0100000000000001E-3</v>
      </c>
      <c r="T31">
        <v>2.2699999999999999E-3</v>
      </c>
      <c r="U31">
        <v>2.2699999999999999E-3</v>
      </c>
      <c r="V31">
        <v>2.5600000000000002E-3</v>
      </c>
      <c r="W31">
        <v>6.0800000000000003E-3</v>
      </c>
      <c r="X31">
        <v>6.0800000000000003E-3</v>
      </c>
      <c r="Y31">
        <v>2.0100000000000001E-3</v>
      </c>
      <c r="Z31">
        <v>2.0100000000000001E-3</v>
      </c>
      <c r="AA31">
        <v>2.0100000000000001E-3</v>
      </c>
      <c r="AB31">
        <v>0.43276484204793031</v>
      </c>
      <c r="AC31">
        <v>4.6055853253785672</v>
      </c>
      <c r="AD31">
        <v>185.47200000000001</v>
      </c>
      <c r="AE31">
        <v>0.02</v>
      </c>
      <c r="AF31">
        <v>2746</v>
      </c>
      <c r="AG31">
        <v>13855</v>
      </c>
      <c r="AH31">
        <v>14509</v>
      </c>
      <c r="AI31">
        <v>15193</v>
      </c>
    </row>
    <row r="32" spans="2:35">
      <c r="B32">
        <v>36</v>
      </c>
      <c r="C32">
        <v>32</v>
      </c>
      <c r="D32" t="s">
        <v>9</v>
      </c>
      <c r="E32" t="s">
        <v>9</v>
      </c>
      <c r="F32">
        <v>32</v>
      </c>
      <c r="G32">
        <v>32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2.9499999999999999E-3</v>
      </c>
      <c r="Q32">
        <v>7.0299999999999998E-3</v>
      </c>
      <c r="R32">
        <v>7.0299999999999998E-3</v>
      </c>
      <c r="S32">
        <v>2.0100000000000001E-3</v>
      </c>
      <c r="T32">
        <v>2.2699999999999999E-3</v>
      </c>
      <c r="U32">
        <v>2.2699999999999999E-3</v>
      </c>
      <c r="V32">
        <v>2.5600000000000002E-3</v>
      </c>
      <c r="W32">
        <v>6.0800000000000003E-3</v>
      </c>
      <c r="X32">
        <v>6.0800000000000003E-3</v>
      </c>
      <c r="Y32">
        <v>2.0100000000000001E-3</v>
      </c>
      <c r="Z32">
        <v>2.0100000000000001E-3</v>
      </c>
      <c r="AA32">
        <v>2.0100000000000001E-3</v>
      </c>
      <c r="AB32">
        <v>0.43276484204793031</v>
      </c>
      <c r="AC32">
        <v>4.6055853253785672</v>
      </c>
      <c r="AD32">
        <v>185.47200000000001</v>
      </c>
      <c r="AE32">
        <v>2.5000000000000001E-2</v>
      </c>
      <c r="AF32">
        <v>2604</v>
      </c>
      <c r="AG32">
        <v>11084</v>
      </c>
      <c r="AH32">
        <v>11607</v>
      </c>
      <c r="AI32">
        <v>12154</v>
      </c>
    </row>
    <row r="33" spans="2:35">
      <c r="B33">
        <v>36</v>
      </c>
      <c r="C33">
        <v>32</v>
      </c>
      <c r="D33" t="s">
        <v>9</v>
      </c>
      <c r="E33" t="s">
        <v>9</v>
      </c>
      <c r="F33">
        <v>32</v>
      </c>
      <c r="G33">
        <v>32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2.9499999999999999E-3</v>
      </c>
      <c r="Q33">
        <v>7.0299999999999998E-3</v>
      </c>
      <c r="R33">
        <v>7.0299999999999998E-3</v>
      </c>
      <c r="S33">
        <v>2.0100000000000001E-3</v>
      </c>
      <c r="T33">
        <v>2.2699999999999999E-3</v>
      </c>
      <c r="U33">
        <v>2.2699999999999999E-3</v>
      </c>
      <c r="V33">
        <v>2.5600000000000002E-3</v>
      </c>
      <c r="W33">
        <v>6.0800000000000003E-3</v>
      </c>
      <c r="X33">
        <v>6.0800000000000003E-3</v>
      </c>
      <c r="Y33">
        <v>2.0100000000000001E-3</v>
      </c>
      <c r="Z33">
        <v>2.0100000000000001E-3</v>
      </c>
      <c r="AA33">
        <v>2.0100000000000001E-3</v>
      </c>
      <c r="AB33">
        <v>0.43276484204793031</v>
      </c>
      <c r="AC33">
        <v>4.6055853253785672</v>
      </c>
      <c r="AD33">
        <v>185.47200000000001</v>
      </c>
      <c r="AE33">
        <v>0.03</v>
      </c>
      <c r="AF33">
        <v>2473</v>
      </c>
      <c r="AG33">
        <v>9237</v>
      </c>
      <c r="AH33">
        <v>9672</v>
      </c>
      <c r="AI33">
        <v>10129</v>
      </c>
    </row>
    <row r="34" spans="2:35">
      <c r="B34">
        <v>36</v>
      </c>
      <c r="C34">
        <v>32</v>
      </c>
      <c r="D34" t="s">
        <v>9</v>
      </c>
      <c r="E34" t="s">
        <v>9</v>
      </c>
      <c r="F34">
        <v>32</v>
      </c>
      <c r="G34">
        <v>32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2.9499999999999999E-3</v>
      </c>
      <c r="Q34">
        <v>7.0299999999999998E-3</v>
      </c>
      <c r="R34">
        <v>7.0299999999999998E-3</v>
      </c>
      <c r="S34">
        <v>2.0100000000000001E-3</v>
      </c>
      <c r="T34">
        <v>2.2699999999999999E-3</v>
      </c>
      <c r="U34">
        <v>2.2699999999999999E-3</v>
      </c>
      <c r="V34">
        <v>2.5600000000000002E-3</v>
      </c>
      <c r="W34">
        <v>6.0800000000000003E-3</v>
      </c>
      <c r="X34">
        <v>6.0800000000000003E-3</v>
      </c>
      <c r="Y34">
        <v>2.0100000000000001E-3</v>
      </c>
      <c r="Z34">
        <v>2.0100000000000001E-3</v>
      </c>
      <c r="AA34">
        <v>2.0100000000000001E-3</v>
      </c>
      <c r="AB34">
        <v>0.43276484204793031</v>
      </c>
      <c r="AC34">
        <v>4.6055853253785672</v>
      </c>
      <c r="AD34">
        <v>185.47200000000001</v>
      </c>
      <c r="AE34">
        <v>3.5000000000000003E-2</v>
      </c>
      <c r="AF34">
        <v>2350</v>
      </c>
      <c r="AG34">
        <v>7917</v>
      </c>
      <c r="AH34">
        <v>8291</v>
      </c>
      <c r="AI34">
        <v>8682</v>
      </c>
    </row>
    <row r="35" spans="2:35">
      <c r="B35">
        <v>36</v>
      </c>
      <c r="C35">
        <v>32</v>
      </c>
      <c r="D35" t="s">
        <v>9</v>
      </c>
      <c r="E35" t="s">
        <v>9</v>
      </c>
      <c r="F35">
        <v>32</v>
      </c>
      <c r="G35">
        <v>32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2.9499999999999999E-3</v>
      </c>
      <c r="Q35">
        <v>7.0299999999999998E-3</v>
      </c>
      <c r="R35">
        <v>7.0299999999999998E-3</v>
      </c>
      <c r="S35">
        <v>2.0100000000000001E-3</v>
      </c>
      <c r="T35">
        <v>2.2699999999999999E-3</v>
      </c>
      <c r="U35">
        <v>2.2699999999999999E-3</v>
      </c>
      <c r="V35">
        <v>2.5600000000000002E-3</v>
      </c>
      <c r="W35">
        <v>6.0800000000000003E-3</v>
      </c>
      <c r="X35">
        <v>6.0800000000000003E-3</v>
      </c>
      <c r="Y35">
        <v>2.0100000000000001E-3</v>
      </c>
      <c r="Z35">
        <v>2.0100000000000001E-3</v>
      </c>
      <c r="AA35">
        <v>2.0100000000000001E-3</v>
      </c>
      <c r="AB35">
        <v>0.43276484204793031</v>
      </c>
      <c r="AC35">
        <v>4.6055853253785672</v>
      </c>
      <c r="AD35">
        <v>185.47200000000001</v>
      </c>
      <c r="AE35">
        <v>0.04</v>
      </c>
      <c r="AF35">
        <v>2236</v>
      </c>
      <c r="AG35">
        <v>6927</v>
      </c>
      <c r="AH35">
        <v>7254</v>
      </c>
      <c r="AI35">
        <v>7597</v>
      </c>
    </row>
    <row r="36" spans="2:35">
      <c r="B36">
        <v>36</v>
      </c>
      <c r="C36">
        <v>32</v>
      </c>
      <c r="D36" t="s">
        <v>9</v>
      </c>
      <c r="E36" t="s">
        <v>9</v>
      </c>
      <c r="F36">
        <v>32</v>
      </c>
      <c r="G36">
        <v>32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2.9499999999999999E-3</v>
      </c>
      <c r="Q36">
        <v>7.0299999999999998E-3</v>
      </c>
      <c r="R36">
        <v>7.0299999999999998E-3</v>
      </c>
      <c r="S36">
        <v>2.0100000000000001E-3</v>
      </c>
      <c r="T36">
        <v>2.2699999999999999E-3</v>
      </c>
      <c r="U36">
        <v>2.2699999999999999E-3</v>
      </c>
      <c r="V36">
        <v>2.5600000000000002E-3</v>
      </c>
      <c r="W36">
        <v>6.0800000000000003E-3</v>
      </c>
      <c r="X36">
        <v>6.0800000000000003E-3</v>
      </c>
      <c r="Y36">
        <v>2.0100000000000001E-3</v>
      </c>
      <c r="Z36">
        <v>2.0100000000000001E-3</v>
      </c>
      <c r="AA36">
        <v>2.0100000000000001E-3</v>
      </c>
      <c r="AB36">
        <v>0.43276484204793031</v>
      </c>
      <c r="AC36">
        <v>4.6055853253785672</v>
      </c>
      <c r="AD36">
        <v>185.47200000000001</v>
      </c>
      <c r="AE36">
        <v>4.4999999999999998E-2</v>
      </c>
      <c r="AF36">
        <v>2130</v>
      </c>
      <c r="AG36">
        <v>6158</v>
      </c>
      <c r="AH36">
        <v>6448</v>
      </c>
      <c r="AI36">
        <v>6752</v>
      </c>
    </row>
    <row r="37" spans="2:35">
      <c r="B37">
        <v>36</v>
      </c>
      <c r="C37">
        <v>32</v>
      </c>
      <c r="D37" t="s">
        <v>9</v>
      </c>
      <c r="E37" t="s">
        <v>9</v>
      </c>
      <c r="F37">
        <v>32</v>
      </c>
      <c r="G37">
        <v>32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2.9499999999999999E-3</v>
      </c>
      <c r="Q37">
        <v>7.0299999999999998E-3</v>
      </c>
      <c r="R37">
        <v>7.0299999999999998E-3</v>
      </c>
      <c r="S37">
        <v>2.0100000000000001E-3</v>
      </c>
      <c r="T37">
        <v>2.2699999999999999E-3</v>
      </c>
      <c r="U37">
        <v>2.2699999999999999E-3</v>
      </c>
      <c r="V37">
        <v>2.5600000000000002E-3</v>
      </c>
      <c r="W37">
        <v>6.0800000000000003E-3</v>
      </c>
      <c r="X37">
        <v>6.0800000000000003E-3</v>
      </c>
      <c r="Y37">
        <v>2.0100000000000001E-3</v>
      </c>
      <c r="Z37">
        <v>2.0100000000000001E-3</v>
      </c>
      <c r="AA37">
        <v>2.0100000000000001E-3</v>
      </c>
      <c r="AB37">
        <v>0.43276484204793031</v>
      </c>
      <c r="AC37">
        <v>4.6055853253785672</v>
      </c>
      <c r="AD37">
        <v>185.47200000000001</v>
      </c>
      <c r="AE37">
        <v>0.05</v>
      </c>
      <c r="AF37">
        <v>2032</v>
      </c>
      <c r="AG37">
        <v>5542</v>
      </c>
      <c r="AH37">
        <v>5803</v>
      </c>
      <c r="AI37">
        <v>6077</v>
      </c>
    </row>
    <row r="38" spans="2:35">
      <c r="B38">
        <v>36</v>
      </c>
      <c r="C38">
        <v>32</v>
      </c>
      <c r="D38" t="s">
        <v>9</v>
      </c>
      <c r="E38" t="s">
        <v>9</v>
      </c>
      <c r="F38">
        <v>24</v>
      </c>
      <c r="G38">
        <v>24</v>
      </c>
      <c r="H38">
        <v>0.2</v>
      </c>
      <c r="I38">
        <v>5000</v>
      </c>
      <c r="J38">
        <v>60000</v>
      </c>
      <c r="K38">
        <v>13</v>
      </c>
      <c r="L38">
        <v>150</v>
      </c>
      <c r="M38">
        <v>0</v>
      </c>
      <c r="N38">
        <v>80</v>
      </c>
      <c r="O38">
        <v>11</v>
      </c>
      <c r="P38">
        <v>2.6900000000000001E-3</v>
      </c>
      <c r="Q38">
        <v>6.3899999999999998E-3</v>
      </c>
      <c r="R38">
        <v>6.3899999999999998E-3</v>
      </c>
      <c r="S38">
        <v>1.99E-3</v>
      </c>
      <c r="T38">
        <v>2.0699999999999998E-3</v>
      </c>
      <c r="U38">
        <v>2.0699999999999998E-3</v>
      </c>
      <c r="V38">
        <v>2.3400000000000001E-3</v>
      </c>
      <c r="W38">
        <v>5.5700000000000003E-3</v>
      </c>
      <c r="X38">
        <v>5.5700000000000003E-3</v>
      </c>
      <c r="Y38">
        <v>1.99E-3</v>
      </c>
      <c r="Z38">
        <v>1.99E-3</v>
      </c>
      <c r="AA38">
        <v>1.99E-3</v>
      </c>
      <c r="AB38">
        <v>0.45146991887332988</v>
      </c>
      <c r="AC38">
        <v>4.6228938409203577</v>
      </c>
      <c r="AD38">
        <v>199.87200000000001</v>
      </c>
      <c r="AE38">
        <v>0.02</v>
      </c>
      <c r="AF38">
        <v>2542</v>
      </c>
      <c r="AG38">
        <v>12830</v>
      </c>
      <c r="AH38">
        <v>13437</v>
      </c>
      <c r="AI38">
        <v>14072</v>
      </c>
    </row>
    <row r="39" spans="2:35">
      <c r="B39">
        <v>36</v>
      </c>
      <c r="C39">
        <v>32</v>
      </c>
      <c r="D39" t="s">
        <v>9</v>
      </c>
      <c r="E39" t="s">
        <v>9</v>
      </c>
      <c r="F39">
        <v>24</v>
      </c>
      <c r="G39">
        <v>24</v>
      </c>
      <c r="H39">
        <v>0.2</v>
      </c>
      <c r="I39">
        <v>5000</v>
      </c>
      <c r="J39">
        <v>60000</v>
      </c>
      <c r="K39">
        <v>13</v>
      </c>
      <c r="L39">
        <v>150</v>
      </c>
      <c r="M39">
        <v>0</v>
      </c>
      <c r="N39">
        <v>80</v>
      </c>
      <c r="O39">
        <v>11</v>
      </c>
      <c r="P39">
        <v>2.6900000000000001E-3</v>
      </c>
      <c r="Q39">
        <v>6.3899999999999998E-3</v>
      </c>
      <c r="R39">
        <v>6.3899999999999998E-3</v>
      </c>
      <c r="S39">
        <v>1.99E-3</v>
      </c>
      <c r="T39">
        <v>2.0699999999999998E-3</v>
      </c>
      <c r="U39">
        <v>2.0699999999999998E-3</v>
      </c>
      <c r="V39">
        <v>2.3400000000000001E-3</v>
      </c>
      <c r="W39">
        <v>5.5700000000000003E-3</v>
      </c>
      <c r="X39">
        <v>5.5700000000000003E-3</v>
      </c>
      <c r="Y39">
        <v>1.99E-3</v>
      </c>
      <c r="Z39">
        <v>1.99E-3</v>
      </c>
      <c r="AA39">
        <v>1.99E-3</v>
      </c>
      <c r="AB39">
        <v>0.45146991887332988</v>
      </c>
      <c r="AC39">
        <v>4.6228938409203577</v>
      </c>
      <c r="AD39">
        <v>199.87200000000001</v>
      </c>
      <c r="AE39">
        <v>2.5000000000000001E-2</v>
      </c>
      <c r="AF39">
        <v>2411</v>
      </c>
      <c r="AG39">
        <v>10264</v>
      </c>
      <c r="AH39">
        <v>10749</v>
      </c>
      <c r="AI39">
        <v>11258</v>
      </c>
    </row>
    <row r="40" spans="2:35">
      <c r="B40">
        <v>36</v>
      </c>
      <c r="C40">
        <v>32</v>
      </c>
      <c r="D40" t="s">
        <v>9</v>
      </c>
      <c r="E40" t="s">
        <v>9</v>
      </c>
      <c r="F40">
        <v>24</v>
      </c>
      <c r="G40">
        <v>24</v>
      </c>
      <c r="H40">
        <v>0.2</v>
      </c>
      <c r="I40">
        <v>5000</v>
      </c>
      <c r="J40">
        <v>60000</v>
      </c>
      <c r="K40">
        <v>13</v>
      </c>
      <c r="L40">
        <v>150</v>
      </c>
      <c r="M40">
        <v>0</v>
      </c>
      <c r="N40">
        <v>80</v>
      </c>
      <c r="O40">
        <v>11</v>
      </c>
      <c r="P40">
        <v>2.6900000000000001E-3</v>
      </c>
      <c r="Q40">
        <v>6.3899999999999998E-3</v>
      </c>
      <c r="R40">
        <v>6.3899999999999998E-3</v>
      </c>
      <c r="S40">
        <v>1.99E-3</v>
      </c>
      <c r="T40">
        <v>2.0699999999999998E-3</v>
      </c>
      <c r="U40">
        <v>2.0699999999999998E-3</v>
      </c>
      <c r="V40">
        <v>2.3400000000000001E-3</v>
      </c>
      <c r="W40">
        <v>5.5700000000000003E-3</v>
      </c>
      <c r="X40">
        <v>5.5700000000000003E-3</v>
      </c>
      <c r="Y40">
        <v>1.99E-3</v>
      </c>
      <c r="Z40">
        <v>1.99E-3</v>
      </c>
      <c r="AA40">
        <v>1.99E-3</v>
      </c>
      <c r="AB40">
        <v>0.45146991887332988</v>
      </c>
      <c r="AC40">
        <v>4.6228938409203577</v>
      </c>
      <c r="AD40">
        <v>199.87200000000001</v>
      </c>
      <c r="AE40">
        <v>0.03</v>
      </c>
      <c r="AF40">
        <v>2289</v>
      </c>
      <c r="AG40">
        <v>8553</v>
      </c>
      <c r="AH40">
        <v>8958</v>
      </c>
      <c r="AI40">
        <v>9381</v>
      </c>
    </row>
    <row r="41" spans="2:35">
      <c r="B41">
        <v>36</v>
      </c>
      <c r="C41">
        <v>32</v>
      </c>
      <c r="D41" t="s">
        <v>9</v>
      </c>
      <c r="E41" t="s">
        <v>9</v>
      </c>
      <c r="F41">
        <v>24</v>
      </c>
      <c r="G41">
        <v>24</v>
      </c>
      <c r="H41">
        <v>0.2</v>
      </c>
      <c r="I41">
        <v>5000</v>
      </c>
      <c r="J41">
        <v>60000</v>
      </c>
      <c r="K41">
        <v>13</v>
      </c>
      <c r="L41">
        <v>150</v>
      </c>
      <c r="M41">
        <v>0</v>
      </c>
      <c r="N41">
        <v>80</v>
      </c>
      <c r="O41">
        <v>11</v>
      </c>
      <c r="P41">
        <v>2.6900000000000001E-3</v>
      </c>
      <c r="Q41">
        <v>6.3899999999999998E-3</v>
      </c>
      <c r="R41">
        <v>6.3899999999999998E-3</v>
      </c>
      <c r="S41">
        <v>1.99E-3</v>
      </c>
      <c r="T41">
        <v>2.0699999999999998E-3</v>
      </c>
      <c r="U41">
        <v>2.0699999999999998E-3</v>
      </c>
      <c r="V41">
        <v>2.3400000000000001E-3</v>
      </c>
      <c r="W41">
        <v>5.5700000000000003E-3</v>
      </c>
      <c r="X41">
        <v>5.5700000000000003E-3</v>
      </c>
      <c r="Y41">
        <v>1.99E-3</v>
      </c>
      <c r="Z41">
        <v>1.99E-3</v>
      </c>
      <c r="AA41">
        <v>1.99E-3</v>
      </c>
      <c r="AB41">
        <v>0.45146991887332988</v>
      </c>
      <c r="AC41">
        <v>4.6228938409203577</v>
      </c>
      <c r="AD41">
        <v>199.87200000000001</v>
      </c>
      <c r="AE41">
        <v>3.5000000000000003E-2</v>
      </c>
      <c r="AF41">
        <v>2176</v>
      </c>
      <c r="AG41">
        <v>7331</v>
      </c>
      <c r="AH41">
        <v>7678</v>
      </c>
      <c r="AI41">
        <v>8041</v>
      </c>
    </row>
    <row r="42" spans="2:35">
      <c r="B42">
        <v>36</v>
      </c>
      <c r="C42">
        <v>32</v>
      </c>
      <c r="D42" t="s">
        <v>9</v>
      </c>
      <c r="E42" t="s">
        <v>9</v>
      </c>
      <c r="F42">
        <v>24</v>
      </c>
      <c r="G42">
        <v>24</v>
      </c>
      <c r="H42">
        <v>0.2</v>
      </c>
      <c r="I42">
        <v>5000</v>
      </c>
      <c r="J42">
        <v>60000</v>
      </c>
      <c r="K42">
        <v>13</v>
      </c>
      <c r="L42">
        <v>150</v>
      </c>
      <c r="M42">
        <v>0</v>
      </c>
      <c r="N42">
        <v>80</v>
      </c>
      <c r="O42">
        <v>11</v>
      </c>
      <c r="P42">
        <v>2.6900000000000001E-3</v>
      </c>
      <c r="Q42">
        <v>6.3899999999999998E-3</v>
      </c>
      <c r="R42">
        <v>6.3899999999999998E-3</v>
      </c>
      <c r="S42">
        <v>1.99E-3</v>
      </c>
      <c r="T42">
        <v>2.0699999999999998E-3</v>
      </c>
      <c r="U42">
        <v>2.0699999999999998E-3</v>
      </c>
      <c r="V42">
        <v>2.3400000000000001E-3</v>
      </c>
      <c r="W42">
        <v>5.5700000000000003E-3</v>
      </c>
      <c r="X42">
        <v>5.5700000000000003E-3</v>
      </c>
      <c r="Y42">
        <v>1.99E-3</v>
      </c>
      <c r="Z42">
        <v>1.99E-3</v>
      </c>
      <c r="AA42">
        <v>1.99E-3</v>
      </c>
      <c r="AB42">
        <v>0.45146991887332988</v>
      </c>
      <c r="AC42">
        <v>4.6228938409203577</v>
      </c>
      <c r="AD42">
        <v>199.87200000000001</v>
      </c>
      <c r="AE42">
        <v>0.04</v>
      </c>
      <c r="AF42">
        <v>2070</v>
      </c>
      <c r="AG42">
        <v>6415</v>
      </c>
      <c r="AH42">
        <v>6718</v>
      </c>
      <c r="AI42">
        <v>7036</v>
      </c>
    </row>
    <row r="43" spans="2:35">
      <c r="B43">
        <v>36</v>
      </c>
      <c r="C43">
        <v>32</v>
      </c>
      <c r="D43" t="s">
        <v>9</v>
      </c>
      <c r="E43" t="s">
        <v>9</v>
      </c>
      <c r="F43">
        <v>24</v>
      </c>
      <c r="G43">
        <v>24</v>
      </c>
      <c r="H43">
        <v>0.2</v>
      </c>
      <c r="I43">
        <v>5000</v>
      </c>
      <c r="J43">
        <v>60000</v>
      </c>
      <c r="K43">
        <v>13</v>
      </c>
      <c r="L43">
        <v>150</v>
      </c>
      <c r="M43">
        <v>0</v>
      </c>
      <c r="N43">
        <v>80</v>
      </c>
      <c r="O43">
        <v>11</v>
      </c>
      <c r="P43">
        <v>2.6900000000000001E-3</v>
      </c>
      <c r="Q43">
        <v>6.3899999999999998E-3</v>
      </c>
      <c r="R43">
        <v>6.3899999999999998E-3</v>
      </c>
      <c r="S43">
        <v>1.99E-3</v>
      </c>
      <c r="T43">
        <v>2.0699999999999998E-3</v>
      </c>
      <c r="U43">
        <v>2.0699999999999998E-3</v>
      </c>
      <c r="V43">
        <v>2.3400000000000001E-3</v>
      </c>
      <c r="W43">
        <v>5.5700000000000003E-3</v>
      </c>
      <c r="X43">
        <v>5.5700000000000003E-3</v>
      </c>
      <c r="Y43">
        <v>1.99E-3</v>
      </c>
      <c r="Z43">
        <v>1.99E-3</v>
      </c>
      <c r="AA43">
        <v>1.99E-3</v>
      </c>
      <c r="AB43">
        <v>0.45146991887332988</v>
      </c>
      <c r="AC43">
        <v>4.6228938409203577</v>
      </c>
      <c r="AD43">
        <v>199.87200000000001</v>
      </c>
      <c r="AE43">
        <v>4.4999999999999998E-2</v>
      </c>
      <c r="AF43">
        <v>1972</v>
      </c>
      <c r="AG43">
        <v>5702</v>
      </c>
      <c r="AH43">
        <v>5972</v>
      </c>
      <c r="AI43">
        <v>6254</v>
      </c>
    </row>
    <row r="44" spans="2:35">
      <c r="B44">
        <v>36</v>
      </c>
      <c r="C44">
        <v>32</v>
      </c>
      <c r="D44" t="s">
        <v>9</v>
      </c>
      <c r="E44" t="s">
        <v>9</v>
      </c>
      <c r="F44">
        <v>24</v>
      </c>
      <c r="G44">
        <v>24</v>
      </c>
      <c r="H44">
        <v>0.2</v>
      </c>
      <c r="I44">
        <v>5000</v>
      </c>
      <c r="J44">
        <v>60000</v>
      </c>
      <c r="K44">
        <v>13</v>
      </c>
      <c r="L44">
        <v>150</v>
      </c>
      <c r="M44">
        <v>0</v>
      </c>
      <c r="N44">
        <v>80</v>
      </c>
      <c r="O44">
        <v>11</v>
      </c>
      <c r="P44">
        <v>2.6900000000000001E-3</v>
      </c>
      <c r="Q44">
        <v>6.3899999999999998E-3</v>
      </c>
      <c r="R44">
        <v>6.3899999999999998E-3</v>
      </c>
      <c r="S44">
        <v>1.99E-3</v>
      </c>
      <c r="T44">
        <v>2.0699999999999998E-3</v>
      </c>
      <c r="U44">
        <v>2.0699999999999998E-3</v>
      </c>
      <c r="V44">
        <v>2.3400000000000001E-3</v>
      </c>
      <c r="W44">
        <v>5.5700000000000003E-3</v>
      </c>
      <c r="X44">
        <v>5.5700000000000003E-3</v>
      </c>
      <c r="Y44">
        <v>1.99E-3</v>
      </c>
      <c r="Z44">
        <v>1.99E-3</v>
      </c>
      <c r="AA44">
        <v>1.99E-3</v>
      </c>
      <c r="AB44">
        <v>0.45146991887332988</v>
      </c>
      <c r="AC44">
        <v>4.6228938409203577</v>
      </c>
      <c r="AD44">
        <v>199.87200000000001</v>
      </c>
      <c r="AE44">
        <v>0.05</v>
      </c>
      <c r="AF44">
        <v>1880</v>
      </c>
      <c r="AG44">
        <v>5132</v>
      </c>
      <c r="AH44">
        <v>5375</v>
      </c>
      <c r="AI44">
        <v>5629</v>
      </c>
    </row>
    <row r="45" spans="2:35">
      <c r="B45">
        <v>36</v>
      </c>
      <c r="C45">
        <v>32</v>
      </c>
      <c r="D45" t="s">
        <v>9</v>
      </c>
      <c r="E45" t="s">
        <v>9</v>
      </c>
      <c r="F45">
        <v>26</v>
      </c>
      <c r="G45">
        <v>26</v>
      </c>
      <c r="H45">
        <v>0.2</v>
      </c>
      <c r="I45">
        <v>5000</v>
      </c>
      <c r="J45">
        <v>60000</v>
      </c>
      <c r="K45">
        <v>13</v>
      </c>
      <c r="L45">
        <v>150</v>
      </c>
      <c r="M45">
        <v>0</v>
      </c>
      <c r="N45">
        <v>80</v>
      </c>
      <c r="O45">
        <v>11</v>
      </c>
      <c r="P45">
        <v>2.66E-3</v>
      </c>
      <c r="Q45">
        <v>6.3299999999999997E-3</v>
      </c>
      <c r="R45">
        <v>6.3299999999999997E-3</v>
      </c>
      <c r="S45">
        <v>1.99E-3</v>
      </c>
      <c r="T45">
        <v>2.0500000000000002E-3</v>
      </c>
      <c r="U45">
        <v>2.0500000000000002E-3</v>
      </c>
      <c r="V45">
        <v>2.32E-3</v>
      </c>
      <c r="W45">
        <v>5.5100000000000001E-3</v>
      </c>
      <c r="X45">
        <v>5.5100000000000001E-3</v>
      </c>
      <c r="Y45">
        <v>1.99E-3</v>
      </c>
      <c r="Z45">
        <v>1.99E-3</v>
      </c>
      <c r="AA45">
        <v>1.99E-3</v>
      </c>
      <c r="AB45">
        <v>0.45568422179978041</v>
      </c>
      <c r="AC45">
        <v>5.1333065538545739</v>
      </c>
      <c r="AD45">
        <v>199.87200000000001</v>
      </c>
      <c r="AE45">
        <v>0.02</v>
      </c>
      <c r="AF45">
        <v>2284</v>
      </c>
      <c r="AG45">
        <v>11570</v>
      </c>
      <c r="AH45">
        <v>12179</v>
      </c>
      <c r="AI45">
        <v>12820</v>
      </c>
    </row>
    <row r="46" spans="2:35">
      <c r="B46">
        <v>36</v>
      </c>
      <c r="C46">
        <v>32</v>
      </c>
      <c r="D46" t="s">
        <v>9</v>
      </c>
      <c r="E46" t="s">
        <v>9</v>
      </c>
      <c r="F46">
        <v>26</v>
      </c>
      <c r="G46">
        <v>26</v>
      </c>
      <c r="H46">
        <v>0.2</v>
      </c>
      <c r="I46">
        <v>5000</v>
      </c>
      <c r="J46">
        <v>60000</v>
      </c>
      <c r="K46">
        <v>13</v>
      </c>
      <c r="L46">
        <v>150</v>
      </c>
      <c r="M46">
        <v>0</v>
      </c>
      <c r="N46">
        <v>80</v>
      </c>
      <c r="O46">
        <v>11</v>
      </c>
      <c r="P46">
        <v>2.66E-3</v>
      </c>
      <c r="Q46">
        <v>6.3299999999999997E-3</v>
      </c>
      <c r="R46">
        <v>6.3299999999999997E-3</v>
      </c>
      <c r="S46">
        <v>1.99E-3</v>
      </c>
      <c r="T46">
        <v>2.0500000000000002E-3</v>
      </c>
      <c r="U46">
        <v>2.0500000000000002E-3</v>
      </c>
      <c r="V46">
        <v>2.32E-3</v>
      </c>
      <c r="W46">
        <v>5.5100000000000001E-3</v>
      </c>
      <c r="X46">
        <v>5.5100000000000001E-3</v>
      </c>
      <c r="Y46">
        <v>1.99E-3</v>
      </c>
      <c r="Z46">
        <v>1.99E-3</v>
      </c>
      <c r="AA46">
        <v>1.99E-3</v>
      </c>
      <c r="AB46">
        <v>0.45568422179978041</v>
      </c>
      <c r="AC46">
        <v>5.1333065538545739</v>
      </c>
      <c r="AD46">
        <v>199.87200000000001</v>
      </c>
      <c r="AE46">
        <v>2.5000000000000001E-2</v>
      </c>
      <c r="AF46">
        <v>2154</v>
      </c>
      <c r="AG46">
        <v>9256</v>
      </c>
      <c r="AH46">
        <v>9743</v>
      </c>
      <c r="AI46">
        <v>10256</v>
      </c>
    </row>
    <row r="47" spans="2:35">
      <c r="B47">
        <v>36</v>
      </c>
      <c r="C47">
        <v>32</v>
      </c>
      <c r="D47" t="s">
        <v>9</v>
      </c>
      <c r="E47" t="s">
        <v>9</v>
      </c>
      <c r="F47">
        <v>26</v>
      </c>
      <c r="G47">
        <v>26</v>
      </c>
      <c r="H47">
        <v>0.2</v>
      </c>
      <c r="I47">
        <v>5000</v>
      </c>
      <c r="J47">
        <v>60000</v>
      </c>
      <c r="K47">
        <v>13</v>
      </c>
      <c r="L47">
        <v>150</v>
      </c>
      <c r="M47">
        <v>0</v>
      </c>
      <c r="N47">
        <v>80</v>
      </c>
      <c r="O47">
        <v>11</v>
      </c>
      <c r="P47">
        <v>2.66E-3</v>
      </c>
      <c r="Q47">
        <v>6.3299999999999997E-3</v>
      </c>
      <c r="R47">
        <v>6.3299999999999997E-3</v>
      </c>
      <c r="S47">
        <v>1.99E-3</v>
      </c>
      <c r="T47">
        <v>2.0500000000000002E-3</v>
      </c>
      <c r="U47">
        <v>2.0500000000000002E-3</v>
      </c>
      <c r="V47">
        <v>2.32E-3</v>
      </c>
      <c r="W47">
        <v>5.5100000000000001E-3</v>
      </c>
      <c r="X47">
        <v>5.5100000000000001E-3</v>
      </c>
      <c r="Y47">
        <v>1.99E-3</v>
      </c>
      <c r="Z47">
        <v>1.99E-3</v>
      </c>
      <c r="AA47">
        <v>1.99E-3</v>
      </c>
      <c r="AB47">
        <v>0.45568422179978041</v>
      </c>
      <c r="AC47">
        <v>5.1333065538545739</v>
      </c>
      <c r="AD47">
        <v>199.87200000000001</v>
      </c>
      <c r="AE47">
        <v>0.03</v>
      </c>
      <c r="AF47">
        <v>2035</v>
      </c>
      <c r="AG47">
        <v>7714</v>
      </c>
      <c r="AH47">
        <v>8120</v>
      </c>
      <c r="AI47">
        <v>8547</v>
      </c>
    </row>
    <row r="48" spans="2:35">
      <c r="B48">
        <v>36</v>
      </c>
      <c r="C48">
        <v>32</v>
      </c>
      <c r="D48" t="s">
        <v>9</v>
      </c>
      <c r="E48" t="s">
        <v>9</v>
      </c>
      <c r="F48">
        <v>26</v>
      </c>
      <c r="G48">
        <v>26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2.66E-3</v>
      </c>
      <c r="Q48">
        <v>6.3299999999999997E-3</v>
      </c>
      <c r="R48">
        <v>6.3299999999999997E-3</v>
      </c>
      <c r="S48">
        <v>1.99E-3</v>
      </c>
      <c r="T48">
        <v>2.0500000000000002E-3</v>
      </c>
      <c r="U48">
        <v>2.0500000000000002E-3</v>
      </c>
      <c r="V48">
        <v>2.32E-3</v>
      </c>
      <c r="W48">
        <v>5.5100000000000001E-3</v>
      </c>
      <c r="X48">
        <v>5.5100000000000001E-3</v>
      </c>
      <c r="Y48">
        <v>1.99E-3</v>
      </c>
      <c r="Z48">
        <v>1.99E-3</v>
      </c>
      <c r="AA48">
        <v>1.99E-3</v>
      </c>
      <c r="AB48">
        <v>0.45568422179978041</v>
      </c>
      <c r="AC48">
        <v>5.1333065538545739</v>
      </c>
      <c r="AD48">
        <v>199.87200000000001</v>
      </c>
      <c r="AE48">
        <v>3.5000000000000003E-2</v>
      </c>
      <c r="AF48">
        <v>1925</v>
      </c>
      <c r="AG48">
        <v>6612</v>
      </c>
      <c r="AH48">
        <v>6960</v>
      </c>
      <c r="AI48">
        <v>7326</v>
      </c>
    </row>
    <row r="49" spans="2:35">
      <c r="B49">
        <v>36</v>
      </c>
      <c r="C49">
        <v>32</v>
      </c>
      <c r="D49" t="s">
        <v>9</v>
      </c>
      <c r="E49" t="s">
        <v>9</v>
      </c>
      <c r="F49">
        <v>26</v>
      </c>
      <c r="G49">
        <v>26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2.66E-3</v>
      </c>
      <c r="Q49">
        <v>6.3299999999999997E-3</v>
      </c>
      <c r="R49">
        <v>6.3299999999999997E-3</v>
      </c>
      <c r="S49">
        <v>1.99E-3</v>
      </c>
      <c r="T49">
        <v>2.0500000000000002E-3</v>
      </c>
      <c r="U49">
        <v>2.0500000000000002E-3</v>
      </c>
      <c r="V49">
        <v>2.32E-3</v>
      </c>
      <c r="W49">
        <v>5.5100000000000001E-3</v>
      </c>
      <c r="X49">
        <v>5.5100000000000001E-3</v>
      </c>
      <c r="Y49">
        <v>1.99E-3</v>
      </c>
      <c r="Z49">
        <v>1.99E-3</v>
      </c>
      <c r="AA49">
        <v>1.99E-3</v>
      </c>
      <c r="AB49">
        <v>0.45568422179978041</v>
      </c>
      <c r="AC49">
        <v>5.1333065538545739</v>
      </c>
      <c r="AD49">
        <v>199.87200000000001</v>
      </c>
      <c r="AE49">
        <v>0.04</v>
      </c>
      <c r="AF49">
        <v>1823</v>
      </c>
      <c r="AG49">
        <v>5785</v>
      </c>
      <c r="AH49">
        <v>6090</v>
      </c>
      <c r="AI49">
        <v>6410</v>
      </c>
    </row>
    <row r="50" spans="2:35">
      <c r="B50">
        <v>36</v>
      </c>
      <c r="C50">
        <v>32</v>
      </c>
      <c r="D50" t="s">
        <v>9</v>
      </c>
      <c r="E50" t="s">
        <v>9</v>
      </c>
      <c r="F50">
        <v>26</v>
      </c>
      <c r="G50">
        <v>26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2.66E-3</v>
      </c>
      <c r="Q50">
        <v>6.3299999999999997E-3</v>
      </c>
      <c r="R50">
        <v>6.3299999999999997E-3</v>
      </c>
      <c r="S50">
        <v>1.99E-3</v>
      </c>
      <c r="T50">
        <v>2.0500000000000002E-3</v>
      </c>
      <c r="U50">
        <v>2.0500000000000002E-3</v>
      </c>
      <c r="V50">
        <v>2.32E-3</v>
      </c>
      <c r="W50">
        <v>5.5100000000000001E-3</v>
      </c>
      <c r="X50">
        <v>5.5100000000000001E-3</v>
      </c>
      <c r="Y50">
        <v>1.99E-3</v>
      </c>
      <c r="Z50">
        <v>1.99E-3</v>
      </c>
      <c r="AA50">
        <v>1.99E-3</v>
      </c>
      <c r="AB50">
        <v>0.45568422179978041</v>
      </c>
      <c r="AC50">
        <v>5.1333065538545739</v>
      </c>
      <c r="AD50">
        <v>199.87200000000001</v>
      </c>
      <c r="AE50">
        <v>4.4999999999999998E-2</v>
      </c>
      <c r="AF50">
        <v>1729</v>
      </c>
      <c r="AG50">
        <v>5142</v>
      </c>
      <c r="AH50">
        <v>5413</v>
      </c>
      <c r="AI50">
        <v>5698</v>
      </c>
    </row>
    <row r="51" spans="2:35">
      <c r="B51">
        <v>36</v>
      </c>
      <c r="C51">
        <v>32</v>
      </c>
      <c r="D51" t="s">
        <v>9</v>
      </c>
      <c r="E51" t="s">
        <v>9</v>
      </c>
      <c r="F51">
        <v>26</v>
      </c>
      <c r="G51">
        <v>26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2.66E-3</v>
      </c>
      <c r="Q51">
        <v>6.3299999999999997E-3</v>
      </c>
      <c r="R51">
        <v>6.3299999999999997E-3</v>
      </c>
      <c r="S51">
        <v>1.99E-3</v>
      </c>
      <c r="T51">
        <v>2.0500000000000002E-3</v>
      </c>
      <c r="U51">
        <v>2.0500000000000002E-3</v>
      </c>
      <c r="V51">
        <v>2.32E-3</v>
      </c>
      <c r="W51">
        <v>5.5100000000000001E-3</v>
      </c>
      <c r="X51">
        <v>5.5100000000000001E-3</v>
      </c>
      <c r="Y51">
        <v>1.99E-3</v>
      </c>
      <c r="Z51">
        <v>1.99E-3</v>
      </c>
      <c r="AA51">
        <v>1.99E-3</v>
      </c>
      <c r="AB51">
        <v>0.45568422179978041</v>
      </c>
      <c r="AC51">
        <v>5.1333065538545739</v>
      </c>
      <c r="AD51">
        <v>199.87200000000001</v>
      </c>
      <c r="AE51">
        <v>0.05</v>
      </c>
      <c r="AF51">
        <v>1642</v>
      </c>
      <c r="AG51">
        <v>4628</v>
      </c>
      <c r="AH51">
        <v>4872</v>
      </c>
      <c r="AI51">
        <v>5128</v>
      </c>
    </row>
    <row r="52" spans="2:35">
      <c r="B52">
        <v>36</v>
      </c>
      <c r="C52">
        <v>32</v>
      </c>
      <c r="D52" t="s">
        <v>9</v>
      </c>
      <c r="E52" t="s">
        <v>9</v>
      </c>
      <c r="F52">
        <v>28</v>
      </c>
      <c r="G52">
        <v>28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2.63E-3</v>
      </c>
      <c r="Q52">
        <v>6.2599999999999999E-3</v>
      </c>
      <c r="R52">
        <v>6.2599999999999999E-3</v>
      </c>
      <c r="S52">
        <v>1.99E-3</v>
      </c>
      <c r="T52">
        <v>2.0300000000000001E-3</v>
      </c>
      <c r="U52">
        <v>2.0300000000000001E-3</v>
      </c>
      <c r="V52">
        <v>2.3E-3</v>
      </c>
      <c r="W52">
        <v>5.4400000000000004E-3</v>
      </c>
      <c r="X52">
        <v>5.4400000000000004E-3</v>
      </c>
      <c r="Y52">
        <v>1.99E-3</v>
      </c>
      <c r="Z52">
        <v>1.99E-3</v>
      </c>
      <c r="AA52">
        <v>1.99E-3</v>
      </c>
      <c r="AB52">
        <v>0.46099092345176568</v>
      </c>
      <c r="AC52">
        <v>5.1631101706129519</v>
      </c>
      <c r="AD52">
        <v>199.87200000000001</v>
      </c>
      <c r="AE52">
        <v>0.02</v>
      </c>
      <c r="AF52">
        <v>2270</v>
      </c>
      <c r="AG52">
        <v>11502</v>
      </c>
      <c r="AH52">
        <v>12111</v>
      </c>
      <c r="AI52">
        <v>12752</v>
      </c>
    </row>
    <row r="53" spans="2:35">
      <c r="B53">
        <v>36</v>
      </c>
      <c r="C53">
        <v>32</v>
      </c>
      <c r="D53" t="s">
        <v>9</v>
      </c>
      <c r="E53" t="s">
        <v>9</v>
      </c>
      <c r="F53">
        <v>28</v>
      </c>
      <c r="G53">
        <v>28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2.63E-3</v>
      </c>
      <c r="Q53">
        <v>6.2599999999999999E-3</v>
      </c>
      <c r="R53">
        <v>6.2599999999999999E-3</v>
      </c>
      <c r="S53">
        <v>1.99E-3</v>
      </c>
      <c r="T53">
        <v>2.0300000000000001E-3</v>
      </c>
      <c r="U53">
        <v>2.0300000000000001E-3</v>
      </c>
      <c r="V53">
        <v>2.3E-3</v>
      </c>
      <c r="W53">
        <v>5.4400000000000004E-3</v>
      </c>
      <c r="X53">
        <v>5.4400000000000004E-3</v>
      </c>
      <c r="Y53">
        <v>1.99E-3</v>
      </c>
      <c r="Z53">
        <v>1.99E-3</v>
      </c>
      <c r="AA53">
        <v>1.99E-3</v>
      </c>
      <c r="AB53">
        <v>0.46099092345176568</v>
      </c>
      <c r="AC53">
        <v>5.1631101706129519</v>
      </c>
      <c r="AD53">
        <v>199.87200000000001</v>
      </c>
      <c r="AE53">
        <v>2.5000000000000001E-2</v>
      </c>
      <c r="AF53">
        <v>2141</v>
      </c>
      <c r="AG53">
        <v>9202</v>
      </c>
      <c r="AH53">
        <v>9689</v>
      </c>
      <c r="AI53">
        <v>10202</v>
      </c>
    </row>
    <row r="54" spans="2:35">
      <c r="B54">
        <v>36</v>
      </c>
      <c r="C54">
        <v>32</v>
      </c>
      <c r="D54" t="s">
        <v>9</v>
      </c>
      <c r="E54" t="s">
        <v>9</v>
      </c>
      <c r="F54">
        <v>28</v>
      </c>
      <c r="G54">
        <v>28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2.63E-3</v>
      </c>
      <c r="Q54">
        <v>6.2599999999999999E-3</v>
      </c>
      <c r="R54">
        <v>6.2599999999999999E-3</v>
      </c>
      <c r="S54">
        <v>1.99E-3</v>
      </c>
      <c r="T54">
        <v>2.0300000000000001E-3</v>
      </c>
      <c r="U54">
        <v>2.0300000000000001E-3</v>
      </c>
      <c r="V54">
        <v>2.3E-3</v>
      </c>
      <c r="W54">
        <v>5.4400000000000004E-3</v>
      </c>
      <c r="X54">
        <v>5.4400000000000004E-3</v>
      </c>
      <c r="Y54">
        <v>1.99E-3</v>
      </c>
      <c r="Z54">
        <v>1.99E-3</v>
      </c>
      <c r="AA54">
        <v>1.99E-3</v>
      </c>
      <c r="AB54">
        <v>0.46099092345176568</v>
      </c>
      <c r="AC54">
        <v>5.1631101706129519</v>
      </c>
      <c r="AD54">
        <v>199.87200000000001</v>
      </c>
      <c r="AE54">
        <v>0.03</v>
      </c>
      <c r="AF54">
        <v>2022</v>
      </c>
      <c r="AG54">
        <v>7668</v>
      </c>
      <c r="AH54">
        <v>8074</v>
      </c>
      <c r="AI54">
        <v>8502</v>
      </c>
    </row>
    <row r="55" spans="2:35">
      <c r="B55">
        <v>36</v>
      </c>
      <c r="C55">
        <v>32</v>
      </c>
      <c r="D55" t="s">
        <v>9</v>
      </c>
      <c r="E55" t="s">
        <v>9</v>
      </c>
      <c r="F55">
        <v>28</v>
      </c>
      <c r="G55">
        <v>28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2.63E-3</v>
      </c>
      <c r="Q55">
        <v>6.2599999999999999E-3</v>
      </c>
      <c r="R55">
        <v>6.2599999999999999E-3</v>
      </c>
      <c r="S55">
        <v>1.99E-3</v>
      </c>
      <c r="T55">
        <v>2.0300000000000001E-3</v>
      </c>
      <c r="U55">
        <v>2.0300000000000001E-3</v>
      </c>
      <c r="V55">
        <v>2.3E-3</v>
      </c>
      <c r="W55">
        <v>5.4400000000000004E-3</v>
      </c>
      <c r="X55">
        <v>5.4400000000000004E-3</v>
      </c>
      <c r="Y55">
        <v>1.99E-3</v>
      </c>
      <c r="Z55">
        <v>1.99E-3</v>
      </c>
      <c r="AA55">
        <v>1.99E-3</v>
      </c>
      <c r="AB55">
        <v>0.46099092345176568</v>
      </c>
      <c r="AC55">
        <v>5.1631101706129519</v>
      </c>
      <c r="AD55">
        <v>199.87200000000001</v>
      </c>
      <c r="AE55">
        <v>3.5000000000000003E-2</v>
      </c>
      <c r="AF55">
        <v>1912</v>
      </c>
      <c r="AG55">
        <v>6573</v>
      </c>
      <c r="AH55">
        <v>6921</v>
      </c>
      <c r="AI55">
        <v>7287</v>
      </c>
    </row>
    <row r="56" spans="2:35">
      <c r="B56">
        <v>36</v>
      </c>
      <c r="C56">
        <v>32</v>
      </c>
      <c r="D56" t="s">
        <v>9</v>
      </c>
      <c r="E56" t="s">
        <v>9</v>
      </c>
      <c r="F56">
        <v>28</v>
      </c>
      <c r="G56">
        <v>28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2.63E-3</v>
      </c>
      <c r="Q56">
        <v>6.2599999999999999E-3</v>
      </c>
      <c r="R56">
        <v>6.2599999999999999E-3</v>
      </c>
      <c r="S56">
        <v>1.99E-3</v>
      </c>
      <c r="T56">
        <v>2.0300000000000001E-3</v>
      </c>
      <c r="U56">
        <v>2.0300000000000001E-3</v>
      </c>
      <c r="V56">
        <v>2.3E-3</v>
      </c>
      <c r="W56">
        <v>5.4400000000000004E-3</v>
      </c>
      <c r="X56">
        <v>5.4400000000000004E-3</v>
      </c>
      <c r="Y56">
        <v>1.99E-3</v>
      </c>
      <c r="Z56">
        <v>1.99E-3</v>
      </c>
      <c r="AA56">
        <v>1.99E-3</v>
      </c>
      <c r="AB56">
        <v>0.46099092345176568</v>
      </c>
      <c r="AC56">
        <v>5.1631101706129519</v>
      </c>
      <c r="AD56">
        <v>199.87200000000001</v>
      </c>
      <c r="AE56">
        <v>0.04</v>
      </c>
      <c r="AF56">
        <v>1810</v>
      </c>
      <c r="AG56">
        <v>5751</v>
      </c>
      <c r="AH56">
        <v>6056</v>
      </c>
      <c r="AI56">
        <v>6376</v>
      </c>
    </row>
    <row r="57" spans="2:35">
      <c r="B57">
        <v>36</v>
      </c>
      <c r="C57">
        <v>32</v>
      </c>
      <c r="D57" t="s">
        <v>9</v>
      </c>
      <c r="E57" t="s">
        <v>9</v>
      </c>
      <c r="F57">
        <v>28</v>
      </c>
      <c r="G57">
        <v>28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2.63E-3</v>
      </c>
      <c r="Q57">
        <v>6.2599999999999999E-3</v>
      </c>
      <c r="R57">
        <v>6.2599999999999999E-3</v>
      </c>
      <c r="S57">
        <v>1.99E-3</v>
      </c>
      <c r="T57">
        <v>2.0300000000000001E-3</v>
      </c>
      <c r="U57">
        <v>2.0300000000000001E-3</v>
      </c>
      <c r="V57">
        <v>2.3E-3</v>
      </c>
      <c r="W57">
        <v>5.4400000000000004E-3</v>
      </c>
      <c r="X57">
        <v>5.4400000000000004E-3</v>
      </c>
      <c r="Y57">
        <v>1.99E-3</v>
      </c>
      <c r="Z57">
        <v>1.99E-3</v>
      </c>
      <c r="AA57">
        <v>1.99E-3</v>
      </c>
      <c r="AB57">
        <v>0.46099092345176568</v>
      </c>
      <c r="AC57">
        <v>5.1631101706129519</v>
      </c>
      <c r="AD57">
        <v>199.87200000000001</v>
      </c>
      <c r="AE57">
        <v>4.4999999999999998E-2</v>
      </c>
      <c r="AF57">
        <v>1717</v>
      </c>
      <c r="AG57">
        <v>5112</v>
      </c>
      <c r="AH57">
        <v>5383</v>
      </c>
      <c r="AI57">
        <v>5668</v>
      </c>
    </row>
    <row r="58" spans="2:35">
      <c r="B58">
        <v>36</v>
      </c>
      <c r="C58">
        <v>32</v>
      </c>
      <c r="D58" t="s">
        <v>9</v>
      </c>
      <c r="E58" t="s">
        <v>9</v>
      </c>
      <c r="F58">
        <v>28</v>
      </c>
      <c r="G58">
        <v>28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2.63E-3</v>
      </c>
      <c r="Q58">
        <v>6.2599999999999999E-3</v>
      </c>
      <c r="R58">
        <v>6.2599999999999999E-3</v>
      </c>
      <c r="S58">
        <v>1.99E-3</v>
      </c>
      <c r="T58">
        <v>2.0300000000000001E-3</v>
      </c>
      <c r="U58">
        <v>2.0300000000000001E-3</v>
      </c>
      <c r="V58">
        <v>2.3E-3</v>
      </c>
      <c r="W58">
        <v>5.4400000000000004E-3</v>
      </c>
      <c r="X58">
        <v>5.4400000000000004E-3</v>
      </c>
      <c r="Y58">
        <v>1.99E-3</v>
      </c>
      <c r="Z58">
        <v>1.99E-3</v>
      </c>
      <c r="AA58">
        <v>1.99E-3</v>
      </c>
      <c r="AB58">
        <v>0.46099092345176568</v>
      </c>
      <c r="AC58">
        <v>5.1631101706129519</v>
      </c>
      <c r="AD58">
        <v>199.87200000000001</v>
      </c>
      <c r="AE58">
        <v>0.05</v>
      </c>
      <c r="AF58">
        <v>1630</v>
      </c>
      <c r="AG58">
        <v>4601</v>
      </c>
      <c r="AH58">
        <v>4844</v>
      </c>
      <c r="AI58">
        <v>5101</v>
      </c>
    </row>
    <row r="59" spans="2:35">
      <c r="B59">
        <v>36</v>
      </c>
      <c r="C59">
        <v>32</v>
      </c>
      <c r="D59" t="s">
        <v>9</v>
      </c>
      <c r="E59" t="s">
        <v>9</v>
      </c>
      <c r="F59">
        <v>30</v>
      </c>
      <c r="G59">
        <v>30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2.6099999999999999E-3</v>
      </c>
      <c r="Q59">
        <v>6.1999999999999998E-3</v>
      </c>
      <c r="R59">
        <v>6.1999999999999998E-3</v>
      </c>
      <c r="S59">
        <v>1.99E-3</v>
      </c>
      <c r="T59">
        <v>2.0100000000000001E-3</v>
      </c>
      <c r="U59">
        <v>2.0100000000000001E-3</v>
      </c>
      <c r="V59">
        <v>2.2699999999999999E-3</v>
      </c>
      <c r="W59">
        <v>5.3800000000000002E-3</v>
      </c>
      <c r="X59">
        <v>5.3800000000000002E-3</v>
      </c>
      <c r="Y59">
        <v>1.99E-3</v>
      </c>
      <c r="Z59">
        <v>1.99E-3</v>
      </c>
      <c r="AA59">
        <v>1.99E-3</v>
      </c>
      <c r="AB59">
        <v>0.46699978580417151</v>
      </c>
      <c r="AC59">
        <v>5.1966509325860066</v>
      </c>
      <c r="AD59">
        <v>199.87200000000001</v>
      </c>
      <c r="AE59">
        <v>0.02</v>
      </c>
      <c r="AF59">
        <v>2252</v>
      </c>
      <c r="AG59">
        <v>11412</v>
      </c>
      <c r="AH59">
        <v>12021</v>
      </c>
      <c r="AI59">
        <v>12663</v>
      </c>
    </row>
    <row r="60" spans="2:35">
      <c r="B60">
        <v>36</v>
      </c>
      <c r="C60">
        <v>32</v>
      </c>
      <c r="D60" t="s">
        <v>9</v>
      </c>
      <c r="E60" t="s">
        <v>9</v>
      </c>
      <c r="F60">
        <v>30</v>
      </c>
      <c r="G60">
        <v>30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2.6099999999999999E-3</v>
      </c>
      <c r="Q60">
        <v>6.1999999999999998E-3</v>
      </c>
      <c r="R60">
        <v>6.1999999999999998E-3</v>
      </c>
      <c r="S60">
        <v>1.99E-3</v>
      </c>
      <c r="T60">
        <v>2.0100000000000001E-3</v>
      </c>
      <c r="U60">
        <v>2.0100000000000001E-3</v>
      </c>
      <c r="V60">
        <v>2.2699999999999999E-3</v>
      </c>
      <c r="W60">
        <v>5.3800000000000002E-3</v>
      </c>
      <c r="X60">
        <v>5.3800000000000002E-3</v>
      </c>
      <c r="Y60">
        <v>1.99E-3</v>
      </c>
      <c r="Z60">
        <v>1.99E-3</v>
      </c>
      <c r="AA60">
        <v>1.99E-3</v>
      </c>
      <c r="AB60">
        <v>0.46699978580417151</v>
      </c>
      <c r="AC60">
        <v>5.1966509325860066</v>
      </c>
      <c r="AD60">
        <v>199.87200000000001</v>
      </c>
      <c r="AE60">
        <v>2.5000000000000001E-2</v>
      </c>
      <c r="AF60">
        <v>2123</v>
      </c>
      <c r="AG60">
        <v>9130</v>
      </c>
      <c r="AH60">
        <v>9617</v>
      </c>
      <c r="AI60">
        <v>10130</v>
      </c>
    </row>
    <row r="61" spans="2:35">
      <c r="B61">
        <v>36</v>
      </c>
      <c r="C61">
        <v>32</v>
      </c>
      <c r="D61" t="s">
        <v>9</v>
      </c>
      <c r="E61" t="s">
        <v>9</v>
      </c>
      <c r="F61">
        <v>30</v>
      </c>
      <c r="G61">
        <v>30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2.6099999999999999E-3</v>
      </c>
      <c r="Q61">
        <v>6.1999999999999998E-3</v>
      </c>
      <c r="R61">
        <v>6.1999999999999998E-3</v>
      </c>
      <c r="S61">
        <v>1.99E-3</v>
      </c>
      <c r="T61">
        <v>2.0100000000000001E-3</v>
      </c>
      <c r="U61">
        <v>2.0100000000000001E-3</v>
      </c>
      <c r="V61">
        <v>2.2699999999999999E-3</v>
      </c>
      <c r="W61">
        <v>5.3800000000000002E-3</v>
      </c>
      <c r="X61">
        <v>5.3800000000000002E-3</v>
      </c>
      <c r="Y61">
        <v>1.99E-3</v>
      </c>
      <c r="Z61">
        <v>1.99E-3</v>
      </c>
      <c r="AA61">
        <v>1.99E-3</v>
      </c>
      <c r="AB61">
        <v>0.46699978580417151</v>
      </c>
      <c r="AC61">
        <v>5.1966509325860066</v>
      </c>
      <c r="AD61">
        <v>199.87200000000001</v>
      </c>
      <c r="AE61">
        <v>0.03</v>
      </c>
      <c r="AF61">
        <v>2004</v>
      </c>
      <c r="AG61">
        <v>7608</v>
      </c>
      <c r="AH61">
        <v>8014</v>
      </c>
      <c r="AI61">
        <v>8442</v>
      </c>
    </row>
    <row r="62" spans="2:35">
      <c r="B62">
        <v>36</v>
      </c>
      <c r="C62">
        <v>32</v>
      </c>
      <c r="D62" t="s">
        <v>9</v>
      </c>
      <c r="E62" t="s">
        <v>9</v>
      </c>
      <c r="F62">
        <v>30</v>
      </c>
      <c r="G62">
        <v>30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2.6099999999999999E-3</v>
      </c>
      <c r="Q62">
        <v>6.1999999999999998E-3</v>
      </c>
      <c r="R62">
        <v>6.1999999999999998E-3</v>
      </c>
      <c r="S62">
        <v>1.99E-3</v>
      </c>
      <c r="T62">
        <v>2.0100000000000001E-3</v>
      </c>
      <c r="U62">
        <v>2.0100000000000001E-3</v>
      </c>
      <c r="V62">
        <v>2.2699999999999999E-3</v>
      </c>
      <c r="W62">
        <v>5.3800000000000002E-3</v>
      </c>
      <c r="X62">
        <v>5.3800000000000002E-3</v>
      </c>
      <c r="Y62">
        <v>1.99E-3</v>
      </c>
      <c r="Z62">
        <v>1.99E-3</v>
      </c>
      <c r="AA62">
        <v>1.99E-3</v>
      </c>
      <c r="AB62">
        <v>0.46699978580417151</v>
      </c>
      <c r="AC62">
        <v>5.1966509325860066</v>
      </c>
      <c r="AD62">
        <v>199.87200000000001</v>
      </c>
      <c r="AE62">
        <v>3.5000000000000003E-2</v>
      </c>
      <c r="AF62">
        <v>1894</v>
      </c>
      <c r="AG62">
        <v>6521</v>
      </c>
      <c r="AH62">
        <v>6869</v>
      </c>
      <c r="AI62">
        <v>7236</v>
      </c>
    </row>
    <row r="63" spans="2:35">
      <c r="B63">
        <v>36</v>
      </c>
      <c r="C63">
        <v>32</v>
      </c>
      <c r="D63" t="s">
        <v>9</v>
      </c>
      <c r="E63" t="s">
        <v>9</v>
      </c>
      <c r="F63">
        <v>30</v>
      </c>
      <c r="G63">
        <v>30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2.6099999999999999E-3</v>
      </c>
      <c r="Q63">
        <v>6.1999999999999998E-3</v>
      </c>
      <c r="R63">
        <v>6.1999999999999998E-3</v>
      </c>
      <c r="S63">
        <v>1.99E-3</v>
      </c>
      <c r="T63">
        <v>2.0100000000000001E-3</v>
      </c>
      <c r="U63">
        <v>2.0100000000000001E-3</v>
      </c>
      <c r="V63">
        <v>2.2699999999999999E-3</v>
      </c>
      <c r="W63">
        <v>5.3800000000000002E-3</v>
      </c>
      <c r="X63">
        <v>5.3800000000000002E-3</v>
      </c>
      <c r="Y63">
        <v>1.99E-3</v>
      </c>
      <c r="Z63">
        <v>1.99E-3</v>
      </c>
      <c r="AA63">
        <v>1.99E-3</v>
      </c>
      <c r="AB63">
        <v>0.46699978580417151</v>
      </c>
      <c r="AC63">
        <v>5.1966509325860066</v>
      </c>
      <c r="AD63">
        <v>199.87200000000001</v>
      </c>
      <c r="AE63">
        <v>0.04</v>
      </c>
      <c r="AF63">
        <v>1793</v>
      </c>
      <c r="AG63">
        <v>5706</v>
      </c>
      <c r="AH63">
        <v>6011</v>
      </c>
      <c r="AI63">
        <v>6331</v>
      </c>
    </row>
    <row r="64" spans="2:35">
      <c r="B64">
        <v>36</v>
      </c>
      <c r="C64">
        <v>32</v>
      </c>
      <c r="D64" t="s">
        <v>9</v>
      </c>
      <c r="E64" t="s">
        <v>9</v>
      </c>
      <c r="F64">
        <v>30</v>
      </c>
      <c r="G64">
        <v>30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2.6099999999999999E-3</v>
      </c>
      <c r="Q64">
        <v>6.1999999999999998E-3</v>
      </c>
      <c r="R64">
        <v>6.1999999999999998E-3</v>
      </c>
      <c r="S64">
        <v>1.99E-3</v>
      </c>
      <c r="T64">
        <v>2.0100000000000001E-3</v>
      </c>
      <c r="U64">
        <v>2.0100000000000001E-3</v>
      </c>
      <c r="V64">
        <v>2.2699999999999999E-3</v>
      </c>
      <c r="W64">
        <v>5.3800000000000002E-3</v>
      </c>
      <c r="X64">
        <v>5.3800000000000002E-3</v>
      </c>
      <c r="Y64">
        <v>1.99E-3</v>
      </c>
      <c r="Z64">
        <v>1.99E-3</v>
      </c>
      <c r="AA64">
        <v>1.99E-3</v>
      </c>
      <c r="AB64">
        <v>0.46699978580417151</v>
      </c>
      <c r="AC64">
        <v>5.1966509325860066</v>
      </c>
      <c r="AD64">
        <v>199.87200000000001</v>
      </c>
      <c r="AE64">
        <v>4.4999999999999998E-2</v>
      </c>
      <c r="AF64">
        <v>1700</v>
      </c>
      <c r="AG64">
        <v>5072</v>
      </c>
      <c r="AH64">
        <v>5343</v>
      </c>
      <c r="AI64">
        <v>5628</v>
      </c>
    </row>
    <row r="65" spans="2:35">
      <c r="B65">
        <v>36</v>
      </c>
      <c r="C65">
        <v>32</v>
      </c>
      <c r="D65" t="s">
        <v>9</v>
      </c>
      <c r="E65" t="s">
        <v>9</v>
      </c>
      <c r="F65">
        <v>30</v>
      </c>
      <c r="G65">
        <v>30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2.6099999999999999E-3</v>
      </c>
      <c r="Q65">
        <v>6.1999999999999998E-3</v>
      </c>
      <c r="R65">
        <v>6.1999999999999998E-3</v>
      </c>
      <c r="S65">
        <v>1.99E-3</v>
      </c>
      <c r="T65">
        <v>2.0100000000000001E-3</v>
      </c>
      <c r="U65">
        <v>2.0100000000000001E-3</v>
      </c>
      <c r="V65">
        <v>2.2699999999999999E-3</v>
      </c>
      <c r="W65">
        <v>5.3800000000000002E-3</v>
      </c>
      <c r="X65">
        <v>5.3800000000000002E-3</v>
      </c>
      <c r="Y65">
        <v>1.99E-3</v>
      </c>
      <c r="Z65">
        <v>1.99E-3</v>
      </c>
      <c r="AA65">
        <v>1.99E-3</v>
      </c>
      <c r="AB65">
        <v>0.46699978580417151</v>
      </c>
      <c r="AC65">
        <v>5.1966509325860066</v>
      </c>
      <c r="AD65">
        <v>199.87200000000001</v>
      </c>
      <c r="AE65">
        <v>0.05</v>
      </c>
      <c r="AF65">
        <v>1614</v>
      </c>
      <c r="AG65">
        <v>4565</v>
      </c>
      <c r="AH65">
        <v>4808</v>
      </c>
      <c r="AI65">
        <v>5065</v>
      </c>
    </row>
    <row r="66" spans="2:35">
      <c r="B66">
        <v>36</v>
      </c>
      <c r="C66">
        <v>32</v>
      </c>
      <c r="D66" t="s">
        <v>9</v>
      </c>
      <c r="E66" t="s">
        <v>9</v>
      </c>
      <c r="F66">
        <v>32</v>
      </c>
      <c r="G66">
        <v>32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2.5799999999999998E-3</v>
      </c>
      <c r="Q66">
        <v>6.13E-3</v>
      </c>
      <c r="R66">
        <v>6.13E-3</v>
      </c>
      <c r="S66">
        <v>1.99E-3</v>
      </c>
      <c r="T66">
        <v>1.99E-3</v>
      </c>
      <c r="U66">
        <v>1.99E-3</v>
      </c>
      <c r="V66">
        <v>2.2399999999999998E-3</v>
      </c>
      <c r="W66">
        <v>5.3099999999999996E-3</v>
      </c>
      <c r="X66">
        <v>5.3099999999999996E-3</v>
      </c>
      <c r="Y66">
        <v>1.99E-3</v>
      </c>
      <c r="Z66">
        <v>1.99E-3</v>
      </c>
      <c r="AA66">
        <v>1.99E-3</v>
      </c>
      <c r="AB66">
        <v>0.47433867037939431</v>
      </c>
      <c r="AC66">
        <v>5.2373243499688149</v>
      </c>
      <c r="AD66">
        <v>199.87200000000001</v>
      </c>
      <c r="AE66">
        <v>0.02</v>
      </c>
      <c r="AF66">
        <v>2234</v>
      </c>
      <c r="AG66">
        <v>11323</v>
      </c>
      <c r="AH66">
        <v>11932</v>
      </c>
      <c r="AI66">
        <v>12574</v>
      </c>
    </row>
    <row r="67" spans="2:35">
      <c r="B67">
        <v>36</v>
      </c>
      <c r="C67">
        <v>32</v>
      </c>
      <c r="D67" t="s">
        <v>9</v>
      </c>
      <c r="E67" t="s">
        <v>9</v>
      </c>
      <c r="F67">
        <v>32</v>
      </c>
      <c r="G67">
        <v>32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2.5799999999999998E-3</v>
      </c>
      <c r="Q67">
        <v>6.13E-3</v>
      </c>
      <c r="R67">
        <v>6.13E-3</v>
      </c>
      <c r="S67">
        <v>1.99E-3</v>
      </c>
      <c r="T67">
        <v>1.99E-3</v>
      </c>
      <c r="U67">
        <v>1.99E-3</v>
      </c>
      <c r="V67">
        <v>2.2399999999999998E-3</v>
      </c>
      <c r="W67">
        <v>5.3099999999999996E-3</v>
      </c>
      <c r="X67">
        <v>5.3099999999999996E-3</v>
      </c>
      <c r="Y67">
        <v>1.99E-3</v>
      </c>
      <c r="Z67">
        <v>1.99E-3</v>
      </c>
      <c r="AA67">
        <v>1.99E-3</v>
      </c>
      <c r="AB67">
        <v>0.47433867037939431</v>
      </c>
      <c r="AC67">
        <v>5.2373243499688149</v>
      </c>
      <c r="AD67">
        <v>199.87200000000001</v>
      </c>
      <c r="AE67">
        <v>2.5000000000000001E-2</v>
      </c>
      <c r="AF67">
        <v>2105</v>
      </c>
      <c r="AG67">
        <v>9058</v>
      </c>
      <c r="AH67">
        <v>9546</v>
      </c>
      <c r="AI67">
        <v>10059</v>
      </c>
    </row>
    <row r="68" spans="2:35">
      <c r="B68">
        <v>36</v>
      </c>
      <c r="C68">
        <v>32</v>
      </c>
      <c r="D68" t="s">
        <v>9</v>
      </c>
      <c r="E68" t="s">
        <v>9</v>
      </c>
      <c r="F68">
        <v>32</v>
      </c>
      <c r="G68">
        <v>32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2.5799999999999998E-3</v>
      </c>
      <c r="Q68">
        <v>6.13E-3</v>
      </c>
      <c r="R68">
        <v>6.13E-3</v>
      </c>
      <c r="S68">
        <v>1.99E-3</v>
      </c>
      <c r="T68">
        <v>1.99E-3</v>
      </c>
      <c r="U68">
        <v>1.99E-3</v>
      </c>
      <c r="V68">
        <v>2.2399999999999998E-3</v>
      </c>
      <c r="W68">
        <v>5.3099999999999996E-3</v>
      </c>
      <c r="X68">
        <v>5.3099999999999996E-3</v>
      </c>
      <c r="Y68">
        <v>1.99E-3</v>
      </c>
      <c r="Z68">
        <v>1.99E-3</v>
      </c>
      <c r="AA68">
        <v>1.99E-3</v>
      </c>
      <c r="AB68">
        <v>0.47433867037939431</v>
      </c>
      <c r="AC68">
        <v>5.2373243499688149</v>
      </c>
      <c r="AD68">
        <v>199.87200000000001</v>
      </c>
      <c r="AE68">
        <v>0.03</v>
      </c>
      <c r="AF68">
        <v>1986</v>
      </c>
      <c r="AG68">
        <v>7549</v>
      </c>
      <c r="AH68">
        <v>7955</v>
      </c>
      <c r="AI68">
        <v>8383</v>
      </c>
    </row>
    <row r="69" spans="2:35">
      <c r="B69">
        <v>36</v>
      </c>
      <c r="C69">
        <v>32</v>
      </c>
      <c r="D69" t="s">
        <v>9</v>
      </c>
      <c r="E69" t="s">
        <v>9</v>
      </c>
      <c r="F69">
        <v>32</v>
      </c>
      <c r="G69">
        <v>32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2.5799999999999998E-3</v>
      </c>
      <c r="Q69">
        <v>6.13E-3</v>
      </c>
      <c r="R69">
        <v>6.13E-3</v>
      </c>
      <c r="S69">
        <v>1.99E-3</v>
      </c>
      <c r="T69">
        <v>1.99E-3</v>
      </c>
      <c r="U69">
        <v>1.99E-3</v>
      </c>
      <c r="V69">
        <v>2.2399999999999998E-3</v>
      </c>
      <c r="W69">
        <v>5.3099999999999996E-3</v>
      </c>
      <c r="X69">
        <v>5.3099999999999996E-3</v>
      </c>
      <c r="Y69">
        <v>1.99E-3</v>
      </c>
      <c r="Z69">
        <v>1.99E-3</v>
      </c>
      <c r="AA69">
        <v>1.99E-3</v>
      </c>
      <c r="AB69">
        <v>0.47433867037939431</v>
      </c>
      <c r="AC69">
        <v>5.2373243499688149</v>
      </c>
      <c r="AD69">
        <v>199.87200000000001</v>
      </c>
      <c r="AE69">
        <v>3.5000000000000003E-2</v>
      </c>
      <c r="AF69">
        <v>1877</v>
      </c>
      <c r="AG69">
        <v>6470</v>
      </c>
      <c r="AH69">
        <v>6818</v>
      </c>
      <c r="AI69">
        <v>7185</v>
      </c>
    </row>
    <row r="70" spans="2:35">
      <c r="B70">
        <v>36</v>
      </c>
      <c r="C70">
        <v>32</v>
      </c>
      <c r="D70" t="s">
        <v>9</v>
      </c>
      <c r="E70" t="s">
        <v>9</v>
      </c>
      <c r="F70">
        <v>32</v>
      </c>
      <c r="G70">
        <v>32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2.5799999999999998E-3</v>
      </c>
      <c r="Q70">
        <v>6.13E-3</v>
      </c>
      <c r="R70">
        <v>6.13E-3</v>
      </c>
      <c r="S70">
        <v>1.99E-3</v>
      </c>
      <c r="T70">
        <v>1.99E-3</v>
      </c>
      <c r="U70">
        <v>1.99E-3</v>
      </c>
      <c r="V70">
        <v>2.2399999999999998E-3</v>
      </c>
      <c r="W70">
        <v>5.3099999999999996E-3</v>
      </c>
      <c r="X70">
        <v>5.3099999999999996E-3</v>
      </c>
      <c r="Y70">
        <v>1.99E-3</v>
      </c>
      <c r="Z70">
        <v>1.99E-3</v>
      </c>
      <c r="AA70">
        <v>1.99E-3</v>
      </c>
      <c r="AB70">
        <v>0.47433867037939431</v>
      </c>
      <c r="AC70">
        <v>5.2373243499688149</v>
      </c>
      <c r="AD70">
        <v>199.87200000000001</v>
      </c>
      <c r="AE70">
        <v>0.04</v>
      </c>
      <c r="AF70">
        <v>1776</v>
      </c>
      <c r="AG70">
        <v>5661</v>
      </c>
      <c r="AH70">
        <v>5966</v>
      </c>
      <c r="AI70">
        <v>6287</v>
      </c>
    </row>
    <row r="71" spans="2:35">
      <c r="B71">
        <v>36</v>
      </c>
      <c r="C71">
        <v>32</v>
      </c>
      <c r="D71" t="s">
        <v>9</v>
      </c>
      <c r="E71" t="s">
        <v>9</v>
      </c>
      <c r="F71">
        <v>32</v>
      </c>
      <c r="G71">
        <v>32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2.5799999999999998E-3</v>
      </c>
      <c r="Q71">
        <v>6.13E-3</v>
      </c>
      <c r="R71">
        <v>6.13E-3</v>
      </c>
      <c r="S71">
        <v>1.99E-3</v>
      </c>
      <c r="T71">
        <v>1.99E-3</v>
      </c>
      <c r="U71">
        <v>1.99E-3</v>
      </c>
      <c r="V71">
        <v>2.2399999999999998E-3</v>
      </c>
      <c r="W71">
        <v>5.3099999999999996E-3</v>
      </c>
      <c r="X71">
        <v>5.3099999999999996E-3</v>
      </c>
      <c r="Y71">
        <v>1.99E-3</v>
      </c>
      <c r="Z71">
        <v>1.99E-3</v>
      </c>
      <c r="AA71">
        <v>1.99E-3</v>
      </c>
      <c r="AB71">
        <v>0.47433867037939431</v>
      </c>
      <c r="AC71">
        <v>5.2373243499688149</v>
      </c>
      <c r="AD71">
        <v>199.87200000000001</v>
      </c>
      <c r="AE71">
        <v>4.4999999999999998E-2</v>
      </c>
      <c r="AF71">
        <v>1683</v>
      </c>
      <c r="AG71">
        <v>5032</v>
      </c>
      <c r="AH71">
        <v>5303</v>
      </c>
      <c r="AI71">
        <v>5588</v>
      </c>
    </row>
    <row r="72" spans="2:35">
      <c r="B72">
        <v>36</v>
      </c>
      <c r="C72">
        <v>32</v>
      </c>
      <c r="D72" t="s">
        <v>9</v>
      </c>
      <c r="E72" t="s">
        <v>9</v>
      </c>
      <c r="F72">
        <v>32</v>
      </c>
      <c r="G72">
        <v>32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2.5799999999999998E-3</v>
      </c>
      <c r="Q72">
        <v>6.13E-3</v>
      </c>
      <c r="R72">
        <v>6.13E-3</v>
      </c>
      <c r="S72">
        <v>1.99E-3</v>
      </c>
      <c r="T72">
        <v>1.99E-3</v>
      </c>
      <c r="U72">
        <v>1.99E-3</v>
      </c>
      <c r="V72">
        <v>2.2399999999999998E-3</v>
      </c>
      <c r="W72">
        <v>5.3099999999999996E-3</v>
      </c>
      <c r="X72">
        <v>5.3099999999999996E-3</v>
      </c>
      <c r="Y72">
        <v>1.99E-3</v>
      </c>
      <c r="Z72">
        <v>1.99E-3</v>
      </c>
      <c r="AA72">
        <v>1.99E-3</v>
      </c>
      <c r="AB72">
        <v>0.47433867037939431</v>
      </c>
      <c r="AC72">
        <v>5.2373243499688149</v>
      </c>
      <c r="AD72">
        <v>199.87200000000001</v>
      </c>
      <c r="AE72">
        <v>0.05</v>
      </c>
      <c r="AF72">
        <v>1597</v>
      </c>
      <c r="AG72">
        <v>4529</v>
      </c>
      <c r="AH72">
        <v>4773</v>
      </c>
      <c r="AI72">
        <v>5030</v>
      </c>
    </row>
    <row r="73" spans="2:35">
      <c r="B73">
        <v>36</v>
      </c>
      <c r="C73">
        <v>32</v>
      </c>
      <c r="D73" t="s">
        <v>9</v>
      </c>
      <c r="E73" t="s">
        <v>9</v>
      </c>
      <c r="F73">
        <v>24</v>
      </c>
      <c r="G73">
        <v>24</v>
      </c>
      <c r="H73">
        <v>0.2</v>
      </c>
      <c r="I73">
        <v>5000</v>
      </c>
      <c r="J73">
        <v>60000</v>
      </c>
      <c r="K73">
        <v>14</v>
      </c>
      <c r="L73">
        <v>150</v>
      </c>
      <c r="M73">
        <v>0</v>
      </c>
      <c r="N73">
        <v>80</v>
      </c>
      <c r="O73">
        <v>11</v>
      </c>
      <c r="P73">
        <v>2.3800000000000002E-3</v>
      </c>
      <c r="Q73">
        <v>5.6499999999999996E-3</v>
      </c>
      <c r="R73">
        <v>5.6499999999999996E-3</v>
      </c>
      <c r="S73">
        <v>1.98E-3</v>
      </c>
      <c r="T73">
        <v>1.98E-3</v>
      </c>
      <c r="U73">
        <v>1.98E-3</v>
      </c>
      <c r="V73">
        <v>2.0799999999999998E-3</v>
      </c>
      <c r="W73">
        <v>4.9300000000000004E-3</v>
      </c>
      <c r="X73">
        <v>4.9300000000000004E-3</v>
      </c>
      <c r="Y73">
        <v>1.98E-3</v>
      </c>
      <c r="Z73">
        <v>1.98E-3</v>
      </c>
      <c r="AA73">
        <v>1.98E-3</v>
      </c>
      <c r="AB73">
        <v>0.56605963814097071</v>
      </c>
      <c r="AC73">
        <v>5.5872859466165483</v>
      </c>
      <c r="AD73">
        <v>214.27199999999999</v>
      </c>
      <c r="AE73">
        <v>0.02</v>
      </c>
      <c r="AF73">
        <v>1947</v>
      </c>
      <c r="AG73">
        <v>9874</v>
      </c>
      <c r="AH73">
        <v>10442</v>
      </c>
      <c r="AI73">
        <v>11042</v>
      </c>
    </row>
    <row r="74" spans="2:35">
      <c r="B74">
        <v>36</v>
      </c>
      <c r="C74">
        <v>32</v>
      </c>
      <c r="D74" t="s">
        <v>9</v>
      </c>
      <c r="E74" t="s">
        <v>9</v>
      </c>
      <c r="F74">
        <v>24</v>
      </c>
      <c r="G74">
        <v>24</v>
      </c>
      <c r="H74">
        <v>0.2</v>
      </c>
      <c r="I74">
        <v>5000</v>
      </c>
      <c r="J74">
        <v>60000</v>
      </c>
      <c r="K74">
        <v>14</v>
      </c>
      <c r="L74">
        <v>150</v>
      </c>
      <c r="M74">
        <v>0</v>
      </c>
      <c r="N74">
        <v>80</v>
      </c>
      <c r="O74">
        <v>11</v>
      </c>
      <c r="P74">
        <v>2.3800000000000002E-3</v>
      </c>
      <c r="Q74">
        <v>5.6499999999999996E-3</v>
      </c>
      <c r="R74">
        <v>5.6499999999999996E-3</v>
      </c>
      <c r="S74">
        <v>1.98E-3</v>
      </c>
      <c r="T74">
        <v>1.98E-3</v>
      </c>
      <c r="U74">
        <v>1.98E-3</v>
      </c>
      <c r="V74">
        <v>2.0799999999999998E-3</v>
      </c>
      <c r="W74">
        <v>4.9300000000000004E-3</v>
      </c>
      <c r="X74">
        <v>4.9300000000000004E-3</v>
      </c>
      <c r="Y74">
        <v>1.98E-3</v>
      </c>
      <c r="Z74">
        <v>1.98E-3</v>
      </c>
      <c r="AA74">
        <v>1.98E-3</v>
      </c>
      <c r="AB74">
        <v>0.56605963814097071</v>
      </c>
      <c r="AC74">
        <v>5.5872859466165483</v>
      </c>
      <c r="AD74">
        <v>214.27199999999999</v>
      </c>
      <c r="AE74">
        <v>2.5000000000000001E-2</v>
      </c>
      <c r="AF74">
        <v>1829</v>
      </c>
      <c r="AG74">
        <v>7899</v>
      </c>
      <c r="AH74">
        <v>8354</v>
      </c>
      <c r="AI74">
        <v>8834</v>
      </c>
    </row>
    <row r="75" spans="2:35">
      <c r="B75">
        <v>36</v>
      </c>
      <c r="C75">
        <v>32</v>
      </c>
      <c r="D75" t="s">
        <v>9</v>
      </c>
      <c r="E75" t="s">
        <v>9</v>
      </c>
      <c r="F75">
        <v>24</v>
      </c>
      <c r="G75">
        <v>24</v>
      </c>
      <c r="H75">
        <v>0.2</v>
      </c>
      <c r="I75">
        <v>5000</v>
      </c>
      <c r="J75">
        <v>60000</v>
      </c>
      <c r="K75">
        <v>14</v>
      </c>
      <c r="L75">
        <v>150</v>
      </c>
      <c r="M75">
        <v>0</v>
      </c>
      <c r="N75">
        <v>80</v>
      </c>
      <c r="O75">
        <v>11</v>
      </c>
      <c r="P75">
        <v>2.3800000000000002E-3</v>
      </c>
      <c r="Q75">
        <v>5.6499999999999996E-3</v>
      </c>
      <c r="R75">
        <v>5.6499999999999996E-3</v>
      </c>
      <c r="S75">
        <v>1.98E-3</v>
      </c>
      <c r="T75">
        <v>1.98E-3</v>
      </c>
      <c r="U75">
        <v>1.98E-3</v>
      </c>
      <c r="V75">
        <v>2.0799999999999998E-3</v>
      </c>
      <c r="W75">
        <v>4.9300000000000004E-3</v>
      </c>
      <c r="X75">
        <v>4.9300000000000004E-3</v>
      </c>
      <c r="Y75">
        <v>1.98E-3</v>
      </c>
      <c r="Z75">
        <v>1.98E-3</v>
      </c>
      <c r="AA75">
        <v>1.98E-3</v>
      </c>
      <c r="AB75">
        <v>0.56605963814097071</v>
      </c>
      <c r="AC75">
        <v>5.5872859466165483</v>
      </c>
      <c r="AD75">
        <v>214.27199999999999</v>
      </c>
      <c r="AE75">
        <v>0.03</v>
      </c>
      <c r="AF75">
        <v>1720</v>
      </c>
      <c r="AG75">
        <v>6583</v>
      </c>
      <c r="AH75">
        <v>6961</v>
      </c>
      <c r="AI75">
        <v>7362</v>
      </c>
    </row>
    <row r="76" spans="2:35">
      <c r="B76">
        <v>36</v>
      </c>
      <c r="C76">
        <v>32</v>
      </c>
      <c r="D76" t="s">
        <v>9</v>
      </c>
      <c r="E76" t="s">
        <v>9</v>
      </c>
      <c r="F76">
        <v>24</v>
      </c>
      <c r="G76">
        <v>24</v>
      </c>
      <c r="H76">
        <v>0.2</v>
      </c>
      <c r="I76">
        <v>5000</v>
      </c>
      <c r="J76">
        <v>60000</v>
      </c>
      <c r="K76">
        <v>14</v>
      </c>
      <c r="L76">
        <v>150</v>
      </c>
      <c r="M76">
        <v>0</v>
      </c>
      <c r="N76">
        <v>80</v>
      </c>
      <c r="O76">
        <v>11</v>
      </c>
      <c r="P76">
        <v>2.3800000000000002E-3</v>
      </c>
      <c r="Q76">
        <v>5.6499999999999996E-3</v>
      </c>
      <c r="R76">
        <v>5.6499999999999996E-3</v>
      </c>
      <c r="S76">
        <v>1.98E-3</v>
      </c>
      <c r="T76">
        <v>1.98E-3</v>
      </c>
      <c r="U76">
        <v>1.98E-3</v>
      </c>
      <c r="V76">
        <v>2.0799999999999998E-3</v>
      </c>
      <c r="W76">
        <v>4.9300000000000004E-3</v>
      </c>
      <c r="X76">
        <v>4.9300000000000004E-3</v>
      </c>
      <c r="Y76">
        <v>1.98E-3</v>
      </c>
      <c r="Z76">
        <v>1.98E-3</v>
      </c>
      <c r="AA76">
        <v>1.98E-3</v>
      </c>
      <c r="AB76">
        <v>0.56605963814097071</v>
      </c>
      <c r="AC76">
        <v>5.5872859466165483</v>
      </c>
      <c r="AD76">
        <v>214.27199999999999</v>
      </c>
      <c r="AE76">
        <v>3.5000000000000003E-2</v>
      </c>
      <c r="AF76">
        <v>1620</v>
      </c>
      <c r="AG76">
        <v>5642</v>
      </c>
      <c r="AH76">
        <v>5967</v>
      </c>
      <c r="AI76">
        <v>6310</v>
      </c>
    </row>
    <row r="77" spans="2:35">
      <c r="B77">
        <v>36</v>
      </c>
      <c r="C77">
        <v>32</v>
      </c>
      <c r="D77" t="s">
        <v>9</v>
      </c>
      <c r="E77" t="s">
        <v>9</v>
      </c>
      <c r="F77">
        <v>24</v>
      </c>
      <c r="G77">
        <v>24</v>
      </c>
      <c r="H77">
        <v>0.2</v>
      </c>
      <c r="I77">
        <v>5000</v>
      </c>
      <c r="J77">
        <v>60000</v>
      </c>
      <c r="K77">
        <v>14</v>
      </c>
      <c r="L77">
        <v>150</v>
      </c>
      <c r="M77">
        <v>0</v>
      </c>
      <c r="N77">
        <v>80</v>
      </c>
      <c r="O77">
        <v>11</v>
      </c>
      <c r="P77">
        <v>2.3800000000000002E-3</v>
      </c>
      <c r="Q77">
        <v>5.6499999999999996E-3</v>
      </c>
      <c r="R77">
        <v>5.6499999999999996E-3</v>
      </c>
      <c r="S77">
        <v>1.98E-3</v>
      </c>
      <c r="T77">
        <v>1.98E-3</v>
      </c>
      <c r="U77">
        <v>1.98E-3</v>
      </c>
      <c r="V77">
        <v>2.0799999999999998E-3</v>
      </c>
      <c r="W77">
        <v>4.9300000000000004E-3</v>
      </c>
      <c r="X77">
        <v>4.9300000000000004E-3</v>
      </c>
      <c r="Y77">
        <v>1.98E-3</v>
      </c>
      <c r="Z77">
        <v>1.98E-3</v>
      </c>
      <c r="AA77">
        <v>1.98E-3</v>
      </c>
      <c r="AB77">
        <v>0.56605963814097071</v>
      </c>
      <c r="AC77">
        <v>5.5872859466165483</v>
      </c>
      <c r="AD77">
        <v>214.27199999999999</v>
      </c>
      <c r="AE77">
        <v>0.04</v>
      </c>
      <c r="AF77">
        <v>1529</v>
      </c>
      <c r="AG77">
        <v>4937</v>
      </c>
      <c r="AH77">
        <v>5221</v>
      </c>
      <c r="AI77">
        <v>5521</v>
      </c>
    </row>
    <row r="78" spans="2:35">
      <c r="B78">
        <v>36</v>
      </c>
      <c r="C78">
        <v>32</v>
      </c>
      <c r="D78" t="s">
        <v>9</v>
      </c>
      <c r="E78" t="s">
        <v>9</v>
      </c>
      <c r="F78">
        <v>24</v>
      </c>
      <c r="G78">
        <v>24</v>
      </c>
      <c r="H78">
        <v>0.2</v>
      </c>
      <c r="I78">
        <v>5000</v>
      </c>
      <c r="J78">
        <v>60000</v>
      </c>
      <c r="K78">
        <v>14</v>
      </c>
      <c r="L78">
        <v>150</v>
      </c>
      <c r="M78">
        <v>0</v>
      </c>
      <c r="N78">
        <v>80</v>
      </c>
      <c r="O78">
        <v>11</v>
      </c>
      <c r="P78">
        <v>2.3800000000000002E-3</v>
      </c>
      <c r="Q78">
        <v>5.6499999999999996E-3</v>
      </c>
      <c r="R78">
        <v>5.6499999999999996E-3</v>
      </c>
      <c r="S78">
        <v>1.98E-3</v>
      </c>
      <c r="T78">
        <v>1.98E-3</v>
      </c>
      <c r="U78">
        <v>1.98E-3</v>
      </c>
      <c r="V78">
        <v>2.0799999999999998E-3</v>
      </c>
      <c r="W78">
        <v>4.9300000000000004E-3</v>
      </c>
      <c r="X78">
        <v>4.9300000000000004E-3</v>
      </c>
      <c r="Y78">
        <v>1.98E-3</v>
      </c>
      <c r="Z78">
        <v>1.98E-3</v>
      </c>
      <c r="AA78">
        <v>1.98E-3</v>
      </c>
      <c r="AB78">
        <v>0.56605963814097071</v>
      </c>
      <c r="AC78">
        <v>5.5872859466165483</v>
      </c>
      <c r="AD78">
        <v>214.27199999999999</v>
      </c>
      <c r="AE78">
        <v>4.4999999999999998E-2</v>
      </c>
      <c r="AF78">
        <v>1445</v>
      </c>
      <c r="AG78">
        <v>4389</v>
      </c>
      <c r="AH78">
        <v>4641</v>
      </c>
      <c r="AI78">
        <v>4908</v>
      </c>
    </row>
    <row r="79" spans="2:35">
      <c r="B79">
        <v>36</v>
      </c>
      <c r="C79">
        <v>32</v>
      </c>
      <c r="D79" t="s">
        <v>9</v>
      </c>
      <c r="E79" t="s">
        <v>9</v>
      </c>
      <c r="F79">
        <v>24</v>
      </c>
      <c r="G79">
        <v>24</v>
      </c>
      <c r="H79">
        <v>0.2</v>
      </c>
      <c r="I79">
        <v>5000</v>
      </c>
      <c r="J79">
        <v>60000</v>
      </c>
      <c r="K79">
        <v>14</v>
      </c>
      <c r="L79">
        <v>150</v>
      </c>
      <c r="M79">
        <v>0</v>
      </c>
      <c r="N79">
        <v>80</v>
      </c>
      <c r="O79">
        <v>11</v>
      </c>
      <c r="P79">
        <v>2.3800000000000002E-3</v>
      </c>
      <c r="Q79">
        <v>5.6499999999999996E-3</v>
      </c>
      <c r="R79">
        <v>5.6499999999999996E-3</v>
      </c>
      <c r="S79">
        <v>1.98E-3</v>
      </c>
      <c r="T79">
        <v>1.98E-3</v>
      </c>
      <c r="U79">
        <v>1.98E-3</v>
      </c>
      <c r="V79">
        <v>2.0799999999999998E-3</v>
      </c>
      <c r="W79">
        <v>4.9300000000000004E-3</v>
      </c>
      <c r="X79">
        <v>4.9300000000000004E-3</v>
      </c>
      <c r="Y79">
        <v>1.98E-3</v>
      </c>
      <c r="Z79">
        <v>1.98E-3</v>
      </c>
      <c r="AA79">
        <v>1.98E-3</v>
      </c>
      <c r="AB79">
        <v>0.56605963814097071</v>
      </c>
      <c r="AC79">
        <v>5.5872859466165483</v>
      </c>
      <c r="AD79">
        <v>214.27199999999999</v>
      </c>
      <c r="AE79">
        <v>0.05</v>
      </c>
      <c r="AF79">
        <v>1367</v>
      </c>
      <c r="AG79">
        <v>3950</v>
      </c>
      <c r="AH79">
        <v>4177</v>
      </c>
      <c r="AI79">
        <v>4417</v>
      </c>
    </row>
    <row r="80" spans="2:35">
      <c r="B80">
        <v>36</v>
      </c>
      <c r="C80">
        <v>32</v>
      </c>
      <c r="D80" t="s">
        <v>9</v>
      </c>
      <c r="E80" t="s">
        <v>9</v>
      </c>
      <c r="F80">
        <v>26</v>
      </c>
      <c r="G80">
        <v>26</v>
      </c>
      <c r="H80">
        <v>0.2</v>
      </c>
      <c r="I80">
        <v>5000</v>
      </c>
      <c r="J80">
        <v>60000</v>
      </c>
      <c r="K80">
        <v>14</v>
      </c>
      <c r="L80">
        <v>150</v>
      </c>
      <c r="M80">
        <v>0</v>
      </c>
      <c r="N80">
        <v>80</v>
      </c>
      <c r="O80">
        <v>11</v>
      </c>
      <c r="P80">
        <v>2.3600000000000001E-3</v>
      </c>
      <c r="Q80">
        <v>5.5999999999999999E-3</v>
      </c>
      <c r="R80">
        <v>5.5999999999999999E-3</v>
      </c>
      <c r="S80">
        <v>1.98E-3</v>
      </c>
      <c r="T80">
        <v>1.98E-3</v>
      </c>
      <c r="U80">
        <v>1.98E-3</v>
      </c>
      <c r="V80">
        <v>2.0600000000000002E-3</v>
      </c>
      <c r="W80">
        <v>4.8700000000000002E-3</v>
      </c>
      <c r="X80">
        <v>4.8700000000000002E-3</v>
      </c>
      <c r="Y80">
        <v>1.98E-3</v>
      </c>
      <c r="Z80">
        <v>1.98E-3</v>
      </c>
      <c r="AA80">
        <v>1.98E-3</v>
      </c>
      <c r="AB80">
        <v>0.56742143285885782</v>
      </c>
      <c r="AC80">
        <v>6.1828450893152977</v>
      </c>
      <c r="AD80">
        <v>214.27199999999999</v>
      </c>
      <c r="AE80">
        <v>0.02</v>
      </c>
      <c r="AF80">
        <v>1750</v>
      </c>
      <c r="AG80">
        <v>8506</v>
      </c>
      <c r="AH80">
        <v>9418</v>
      </c>
      <c r="AI80">
        <v>10018</v>
      </c>
    </row>
    <row r="81" spans="2:35">
      <c r="B81">
        <v>36</v>
      </c>
      <c r="C81">
        <v>32</v>
      </c>
      <c r="D81" t="s">
        <v>9</v>
      </c>
      <c r="E81" t="s">
        <v>9</v>
      </c>
      <c r="F81">
        <v>26</v>
      </c>
      <c r="G81">
        <v>26</v>
      </c>
      <c r="H81">
        <v>0.2</v>
      </c>
      <c r="I81">
        <v>5000</v>
      </c>
      <c r="J81">
        <v>60000</v>
      </c>
      <c r="K81">
        <v>14</v>
      </c>
      <c r="L81">
        <v>150</v>
      </c>
      <c r="M81">
        <v>0</v>
      </c>
      <c r="N81">
        <v>80</v>
      </c>
      <c r="O81">
        <v>11</v>
      </c>
      <c r="P81">
        <v>2.3600000000000001E-3</v>
      </c>
      <c r="Q81">
        <v>5.5999999999999999E-3</v>
      </c>
      <c r="R81">
        <v>5.5999999999999999E-3</v>
      </c>
      <c r="S81">
        <v>1.98E-3</v>
      </c>
      <c r="T81">
        <v>1.98E-3</v>
      </c>
      <c r="U81">
        <v>1.98E-3</v>
      </c>
      <c r="V81">
        <v>2.0600000000000002E-3</v>
      </c>
      <c r="W81">
        <v>4.8700000000000002E-3</v>
      </c>
      <c r="X81">
        <v>4.8700000000000002E-3</v>
      </c>
      <c r="Y81">
        <v>1.98E-3</v>
      </c>
      <c r="Z81">
        <v>1.98E-3</v>
      </c>
      <c r="AA81">
        <v>1.98E-3</v>
      </c>
      <c r="AB81">
        <v>0.56742143285885782</v>
      </c>
      <c r="AC81">
        <v>6.1828450893152977</v>
      </c>
      <c r="AD81">
        <v>214.27199999999999</v>
      </c>
      <c r="AE81">
        <v>2.5000000000000001E-2</v>
      </c>
      <c r="AF81">
        <v>1633</v>
      </c>
      <c r="AG81">
        <v>6830</v>
      </c>
      <c r="AH81">
        <v>7534</v>
      </c>
      <c r="AI81">
        <v>8014</v>
      </c>
    </row>
    <row r="82" spans="2:35">
      <c r="B82">
        <v>36</v>
      </c>
      <c r="C82">
        <v>32</v>
      </c>
      <c r="D82" t="s">
        <v>9</v>
      </c>
      <c r="E82" t="s">
        <v>9</v>
      </c>
      <c r="F82">
        <v>26</v>
      </c>
      <c r="G82">
        <v>26</v>
      </c>
      <c r="H82">
        <v>0.2</v>
      </c>
      <c r="I82">
        <v>5000</v>
      </c>
      <c r="J82">
        <v>60000</v>
      </c>
      <c r="K82">
        <v>14</v>
      </c>
      <c r="L82">
        <v>150</v>
      </c>
      <c r="M82">
        <v>0</v>
      </c>
      <c r="N82">
        <v>80</v>
      </c>
      <c r="O82">
        <v>11</v>
      </c>
      <c r="P82">
        <v>2.3600000000000001E-3</v>
      </c>
      <c r="Q82">
        <v>5.5999999999999999E-3</v>
      </c>
      <c r="R82">
        <v>5.5999999999999999E-3</v>
      </c>
      <c r="S82">
        <v>1.98E-3</v>
      </c>
      <c r="T82">
        <v>1.98E-3</v>
      </c>
      <c r="U82">
        <v>1.98E-3</v>
      </c>
      <c r="V82">
        <v>2.0600000000000002E-3</v>
      </c>
      <c r="W82">
        <v>4.8700000000000002E-3</v>
      </c>
      <c r="X82">
        <v>4.8700000000000002E-3</v>
      </c>
      <c r="Y82">
        <v>1.98E-3</v>
      </c>
      <c r="Z82">
        <v>1.98E-3</v>
      </c>
      <c r="AA82">
        <v>1.98E-3</v>
      </c>
      <c r="AB82">
        <v>0.56742143285885782</v>
      </c>
      <c r="AC82">
        <v>6.1828450893152977</v>
      </c>
      <c r="AD82">
        <v>214.27199999999999</v>
      </c>
      <c r="AE82">
        <v>0.03</v>
      </c>
      <c r="AF82">
        <v>1528</v>
      </c>
      <c r="AG82">
        <v>5709</v>
      </c>
      <c r="AH82">
        <v>6278</v>
      </c>
      <c r="AI82">
        <v>6679</v>
      </c>
    </row>
    <row r="83" spans="2:35">
      <c r="B83">
        <v>36</v>
      </c>
      <c r="C83">
        <v>32</v>
      </c>
      <c r="D83" t="s">
        <v>9</v>
      </c>
      <c r="E83" t="s">
        <v>9</v>
      </c>
      <c r="F83">
        <v>26</v>
      </c>
      <c r="G83">
        <v>26</v>
      </c>
      <c r="H83">
        <v>0.2</v>
      </c>
      <c r="I83">
        <v>5000</v>
      </c>
      <c r="J83">
        <v>60000</v>
      </c>
      <c r="K83">
        <v>14</v>
      </c>
      <c r="L83">
        <v>150</v>
      </c>
      <c r="M83">
        <v>0</v>
      </c>
      <c r="N83">
        <v>80</v>
      </c>
      <c r="O83">
        <v>11</v>
      </c>
      <c r="P83">
        <v>2.3600000000000001E-3</v>
      </c>
      <c r="Q83">
        <v>5.5999999999999999E-3</v>
      </c>
      <c r="R83">
        <v>5.5999999999999999E-3</v>
      </c>
      <c r="S83">
        <v>1.98E-3</v>
      </c>
      <c r="T83">
        <v>1.98E-3</v>
      </c>
      <c r="U83">
        <v>1.98E-3</v>
      </c>
      <c r="V83">
        <v>2.0600000000000002E-3</v>
      </c>
      <c r="W83">
        <v>4.8700000000000002E-3</v>
      </c>
      <c r="X83">
        <v>4.8700000000000002E-3</v>
      </c>
      <c r="Y83">
        <v>1.98E-3</v>
      </c>
      <c r="Z83">
        <v>1.98E-3</v>
      </c>
      <c r="AA83">
        <v>1.98E-3</v>
      </c>
      <c r="AB83">
        <v>0.56742143285885782</v>
      </c>
      <c r="AC83">
        <v>6.1828450893152977</v>
      </c>
      <c r="AD83">
        <v>214.27199999999999</v>
      </c>
      <c r="AE83">
        <v>3.5000000000000003E-2</v>
      </c>
      <c r="AF83">
        <v>1432</v>
      </c>
      <c r="AG83">
        <v>4906</v>
      </c>
      <c r="AH83">
        <v>5381</v>
      </c>
      <c r="AI83">
        <v>5725</v>
      </c>
    </row>
    <row r="84" spans="2:35">
      <c r="B84">
        <v>36</v>
      </c>
      <c r="C84">
        <v>32</v>
      </c>
      <c r="D84" t="s">
        <v>9</v>
      </c>
      <c r="E84" t="s">
        <v>9</v>
      </c>
      <c r="F84">
        <v>26</v>
      </c>
      <c r="G84">
        <v>26</v>
      </c>
      <c r="H84">
        <v>0.2</v>
      </c>
      <c r="I84">
        <v>5000</v>
      </c>
      <c r="J84">
        <v>60000</v>
      </c>
      <c r="K84">
        <v>14</v>
      </c>
      <c r="L84">
        <v>150</v>
      </c>
      <c r="M84">
        <v>0</v>
      </c>
      <c r="N84">
        <v>80</v>
      </c>
      <c r="O84">
        <v>11</v>
      </c>
      <c r="P84">
        <v>2.3600000000000001E-3</v>
      </c>
      <c r="Q84">
        <v>5.5999999999999999E-3</v>
      </c>
      <c r="R84">
        <v>5.5999999999999999E-3</v>
      </c>
      <c r="S84">
        <v>1.98E-3</v>
      </c>
      <c r="T84">
        <v>1.98E-3</v>
      </c>
      <c r="U84">
        <v>1.98E-3</v>
      </c>
      <c r="V84">
        <v>2.0600000000000002E-3</v>
      </c>
      <c r="W84">
        <v>4.8700000000000002E-3</v>
      </c>
      <c r="X84">
        <v>4.8700000000000002E-3</v>
      </c>
      <c r="Y84">
        <v>1.98E-3</v>
      </c>
      <c r="Z84">
        <v>1.98E-3</v>
      </c>
      <c r="AA84">
        <v>1.98E-3</v>
      </c>
      <c r="AB84">
        <v>0.56742143285885782</v>
      </c>
      <c r="AC84">
        <v>6.1828450893152977</v>
      </c>
      <c r="AD84">
        <v>214.27199999999999</v>
      </c>
      <c r="AE84">
        <v>0.04</v>
      </c>
      <c r="AF84">
        <v>1345</v>
      </c>
      <c r="AG84">
        <v>4302</v>
      </c>
      <c r="AH84">
        <v>4709</v>
      </c>
      <c r="AI84">
        <v>5009</v>
      </c>
    </row>
    <row r="85" spans="2:35">
      <c r="B85">
        <v>36</v>
      </c>
      <c r="C85">
        <v>32</v>
      </c>
      <c r="D85" t="s">
        <v>9</v>
      </c>
      <c r="E85" t="s">
        <v>9</v>
      </c>
      <c r="F85">
        <v>26</v>
      </c>
      <c r="G85">
        <v>26</v>
      </c>
      <c r="H85">
        <v>0.2</v>
      </c>
      <c r="I85">
        <v>5000</v>
      </c>
      <c r="J85">
        <v>60000</v>
      </c>
      <c r="K85">
        <v>14</v>
      </c>
      <c r="L85">
        <v>150</v>
      </c>
      <c r="M85">
        <v>0</v>
      </c>
      <c r="N85">
        <v>80</v>
      </c>
      <c r="O85">
        <v>11</v>
      </c>
      <c r="P85">
        <v>2.3600000000000001E-3</v>
      </c>
      <c r="Q85">
        <v>5.5999999999999999E-3</v>
      </c>
      <c r="R85">
        <v>5.5999999999999999E-3</v>
      </c>
      <c r="S85">
        <v>1.98E-3</v>
      </c>
      <c r="T85">
        <v>1.98E-3</v>
      </c>
      <c r="U85">
        <v>1.98E-3</v>
      </c>
      <c r="V85">
        <v>2.0600000000000002E-3</v>
      </c>
      <c r="W85">
        <v>4.8700000000000002E-3</v>
      </c>
      <c r="X85">
        <v>4.8700000000000002E-3</v>
      </c>
      <c r="Y85">
        <v>1.98E-3</v>
      </c>
      <c r="Z85">
        <v>1.98E-3</v>
      </c>
      <c r="AA85">
        <v>1.98E-3</v>
      </c>
      <c r="AB85">
        <v>0.56742143285885782</v>
      </c>
      <c r="AC85">
        <v>6.1828450893152977</v>
      </c>
      <c r="AD85">
        <v>214.27199999999999</v>
      </c>
      <c r="AE85">
        <v>4.4999999999999998E-2</v>
      </c>
      <c r="AF85">
        <v>1265</v>
      </c>
      <c r="AG85">
        <v>3831</v>
      </c>
      <c r="AH85">
        <v>4186</v>
      </c>
      <c r="AI85">
        <v>4452</v>
      </c>
    </row>
    <row r="86" spans="2:35">
      <c r="B86">
        <v>36</v>
      </c>
      <c r="C86">
        <v>32</v>
      </c>
      <c r="D86" t="s">
        <v>9</v>
      </c>
      <c r="E86" t="s">
        <v>9</v>
      </c>
      <c r="F86">
        <v>26</v>
      </c>
      <c r="G86">
        <v>26</v>
      </c>
      <c r="H86">
        <v>0.2</v>
      </c>
      <c r="I86">
        <v>5000</v>
      </c>
      <c r="J86">
        <v>60000</v>
      </c>
      <c r="K86">
        <v>14</v>
      </c>
      <c r="L86">
        <v>150</v>
      </c>
      <c r="M86">
        <v>0</v>
      </c>
      <c r="N86">
        <v>80</v>
      </c>
      <c r="O86">
        <v>11</v>
      </c>
      <c r="P86">
        <v>2.3600000000000001E-3</v>
      </c>
      <c r="Q86">
        <v>5.5999999999999999E-3</v>
      </c>
      <c r="R86">
        <v>5.5999999999999999E-3</v>
      </c>
      <c r="S86">
        <v>1.98E-3</v>
      </c>
      <c r="T86">
        <v>1.98E-3</v>
      </c>
      <c r="U86">
        <v>1.98E-3</v>
      </c>
      <c r="V86">
        <v>2.0600000000000002E-3</v>
      </c>
      <c r="W86">
        <v>4.8700000000000002E-3</v>
      </c>
      <c r="X86">
        <v>4.8700000000000002E-3</v>
      </c>
      <c r="Y86">
        <v>1.98E-3</v>
      </c>
      <c r="Z86">
        <v>1.98E-3</v>
      </c>
      <c r="AA86">
        <v>1.98E-3</v>
      </c>
      <c r="AB86">
        <v>0.56742143285885782</v>
      </c>
      <c r="AC86">
        <v>6.1828450893152977</v>
      </c>
      <c r="AD86">
        <v>214.27199999999999</v>
      </c>
      <c r="AE86">
        <v>0.05</v>
      </c>
      <c r="AF86">
        <v>1192</v>
      </c>
      <c r="AG86">
        <v>3453</v>
      </c>
      <c r="AH86">
        <v>3767</v>
      </c>
      <c r="AI86">
        <v>4007</v>
      </c>
    </row>
    <row r="87" spans="2:35">
      <c r="B87">
        <v>36</v>
      </c>
      <c r="C87">
        <v>32</v>
      </c>
      <c r="D87" t="s">
        <v>9</v>
      </c>
      <c r="E87" t="s">
        <v>9</v>
      </c>
      <c r="F87">
        <v>28</v>
      </c>
      <c r="G87">
        <v>28</v>
      </c>
      <c r="H87">
        <v>0.2</v>
      </c>
      <c r="I87">
        <v>5000</v>
      </c>
      <c r="J87">
        <v>60000</v>
      </c>
      <c r="K87">
        <v>14</v>
      </c>
      <c r="L87">
        <v>150</v>
      </c>
      <c r="M87">
        <v>0</v>
      </c>
      <c r="N87">
        <v>80</v>
      </c>
      <c r="O87">
        <v>11</v>
      </c>
      <c r="P87">
        <v>2.3400000000000001E-3</v>
      </c>
      <c r="Q87">
        <v>5.5399999999999998E-3</v>
      </c>
      <c r="R87">
        <v>5.5399999999999998E-3</v>
      </c>
      <c r="S87">
        <v>1.98E-3</v>
      </c>
      <c r="T87">
        <v>1.98E-3</v>
      </c>
      <c r="U87">
        <v>1.98E-3</v>
      </c>
      <c r="V87">
        <v>2.0300000000000001E-3</v>
      </c>
      <c r="W87">
        <v>4.8199999999999996E-3</v>
      </c>
      <c r="X87">
        <v>4.8199999999999996E-3</v>
      </c>
      <c r="Y87">
        <v>1.98E-3</v>
      </c>
      <c r="Z87">
        <v>1.98E-3</v>
      </c>
      <c r="AA87">
        <v>1.98E-3</v>
      </c>
      <c r="AB87">
        <v>0.56901474875664548</v>
      </c>
      <c r="AC87">
        <v>6.1915196995358519</v>
      </c>
      <c r="AD87">
        <v>214.27199999999999</v>
      </c>
      <c r="AE87">
        <v>0.02</v>
      </c>
      <c r="AF87">
        <v>1747</v>
      </c>
      <c r="AG87">
        <v>8471</v>
      </c>
      <c r="AH87">
        <v>9401</v>
      </c>
      <c r="AI87">
        <v>10002</v>
      </c>
    </row>
    <row r="88" spans="2:35">
      <c r="B88">
        <v>36</v>
      </c>
      <c r="C88">
        <v>32</v>
      </c>
      <c r="D88" t="s">
        <v>9</v>
      </c>
      <c r="E88" t="s">
        <v>9</v>
      </c>
      <c r="F88">
        <v>28</v>
      </c>
      <c r="G88">
        <v>28</v>
      </c>
      <c r="H88">
        <v>0.2</v>
      </c>
      <c r="I88">
        <v>5000</v>
      </c>
      <c r="J88">
        <v>60000</v>
      </c>
      <c r="K88">
        <v>14</v>
      </c>
      <c r="L88">
        <v>150</v>
      </c>
      <c r="M88">
        <v>0</v>
      </c>
      <c r="N88">
        <v>80</v>
      </c>
      <c r="O88">
        <v>11</v>
      </c>
      <c r="P88">
        <v>2.3400000000000001E-3</v>
      </c>
      <c r="Q88">
        <v>5.5399999999999998E-3</v>
      </c>
      <c r="R88">
        <v>5.5399999999999998E-3</v>
      </c>
      <c r="S88">
        <v>1.98E-3</v>
      </c>
      <c r="T88">
        <v>1.98E-3</v>
      </c>
      <c r="U88">
        <v>1.98E-3</v>
      </c>
      <c r="V88">
        <v>2.0300000000000001E-3</v>
      </c>
      <c r="W88">
        <v>4.8199999999999996E-3</v>
      </c>
      <c r="X88">
        <v>4.8199999999999996E-3</v>
      </c>
      <c r="Y88">
        <v>1.98E-3</v>
      </c>
      <c r="Z88">
        <v>1.98E-3</v>
      </c>
      <c r="AA88">
        <v>1.98E-3</v>
      </c>
      <c r="AB88">
        <v>0.56901474875664548</v>
      </c>
      <c r="AC88">
        <v>6.1915196995358519</v>
      </c>
      <c r="AD88">
        <v>214.27199999999999</v>
      </c>
      <c r="AE88">
        <v>2.5000000000000001E-2</v>
      </c>
      <c r="AF88">
        <v>1630</v>
      </c>
      <c r="AG88">
        <v>6803</v>
      </c>
      <c r="AH88">
        <v>7521</v>
      </c>
      <c r="AI88">
        <v>8001</v>
      </c>
    </row>
    <row r="89" spans="2:35">
      <c r="B89">
        <v>36</v>
      </c>
      <c r="C89">
        <v>32</v>
      </c>
      <c r="D89" t="s">
        <v>9</v>
      </c>
      <c r="E89" t="s">
        <v>9</v>
      </c>
      <c r="F89">
        <v>28</v>
      </c>
      <c r="G89">
        <v>28</v>
      </c>
      <c r="H89">
        <v>0.2</v>
      </c>
      <c r="I89">
        <v>5000</v>
      </c>
      <c r="J89">
        <v>60000</v>
      </c>
      <c r="K89">
        <v>14</v>
      </c>
      <c r="L89">
        <v>150</v>
      </c>
      <c r="M89">
        <v>0</v>
      </c>
      <c r="N89">
        <v>80</v>
      </c>
      <c r="O89">
        <v>11</v>
      </c>
      <c r="P89">
        <v>2.3400000000000001E-3</v>
      </c>
      <c r="Q89">
        <v>5.5399999999999998E-3</v>
      </c>
      <c r="R89">
        <v>5.5399999999999998E-3</v>
      </c>
      <c r="S89">
        <v>1.98E-3</v>
      </c>
      <c r="T89">
        <v>1.98E-3</v>
      </c>
      <c r="U89">
        <v>1.98E-3</v>
      </c>
      <c r="V89">
        <v>2.0300000000000001E-3</v>
      </c>
      <c r="W89">
        <v>4.8199999999999996E-3</v>
      </c>
      <c r="X89">
        <v>4.8199999999999996E-3</v>
      </c>
      <c r="Y89">
        <v>1.98E-3</v>
      </c>
      <c r="Z89">
        <v>1.98E-3</v>
      </c>
      <c r="AA89">
        <v>1.98E-3</v>
      </c>
      <c r="AB89">
        <v>0.56901474875664548</v>
      </c>
      <c r="AC89">
        <v>6.1915196995358519</v>
      </c>
      <c r="AD89">
        <v>214.27199999999999</v>
      </c>
      <c r="AE89">
        <v>0.03</v>
      </c>
      <c r="AF89">
        <v>1525</v>
      </c>
      <c r="AG89">
        <v>5687</v>
      </c>
      <c r="AH89">
        <v>6268</v>
      </c>
      <c r="AI89">
        <v>6668</v>
      </c>
    </row>
    <row r="90" spans="2:35">
      <c r="B90">
        <v>36</v>
      </c>
      <c r="C90">
        <v>32</v>
      </c>
      <c r="D90" t="s">
        <v>9</v>
      </c>
      <c r="E90" t="s">
        <v>9</v>
      </c>
      <c r="F90">
        <v>28</v>
      </c>
      <c r="G90">
        <v>28</v>
      </c>
      <c r="H90">
        <v>0.2</v>
      </c>
      <c r="I90">
        <v>5000</v>
      </c>
      <c r="J90">
        <v>60000</v>
      </c>
      <c r="K90">
        <v>14</v>
      </c>
      <c r="L90">
        <v>150</v>
      </c>
      <c r="M90">
        <v>0</v>
      </c>
      <c r="N90">
        <v>80</v>
      </c>
      <c r="O90">
        <v>11</v>
      </c>
      <c r="P90">
        <v>2.3400000000000001E-3</v>
      </c>
      <c r="Q90">
        <v>5.5399999999999998E-3</v>
      </c>
      <c r="R90">
        <v>5.5399999999999998E-3</v>
      </c>
      <c r="S90">
        <v>1.98E-3</v>
      </c>
      <c r="T90">
        <v>1.98E-3</v>
      </c>
      <c r="U90">
        <v>1.98E-3</v>
      </c>
      <c r="V90">
        <v>2.0300000000000001E-3</v>
      </c>
      <c r="W90">
        <v>4.8199999999999996E-3</v>
      </c>
      <c r="X90">
        <v>4.8199999999999996E-3</v>
      </c>
      <c r="Y90">
        <v>1.98E-3</v>
      </c>
      <c r="Z90">
        <v>1.98E-3</v>
      </c>
      <c r="AA90">
        <v>1.98E-3</v>
      </c>
      <c r="AB90">
        <v>0.56901474875664548</v>
      </c>
      <c r="AC90">
        <v>6.1915196995358519</v>
      </c>
      <c r="AD90">
        <v>214.27199999999999</v>
      </c>
      <c r="AE90">
        <v>3.5000000000000003E-2</v>
      </c>
      <c r="AF90">
        <v>1429</v>
      </c>
      <c r="AG90">
        <v>4888</v>
      </c>
      <c r="AH90">
        <v>5372</v>
      </c>
      <c r="AI90">
        <v>5715</v>
      </c>
    </row>
    <row r="91" spans="2:35">
      <c r="B91">
        <v>36</v>
      </c>
      <c r="C91">
        <v>32</v>
      </c>
      <c r="D91" t="s">
        <v>9</v>
      </c>
      <c r="E91" t="s">
        <v>9</v>
      </c>
      <c r="F91">
        <v>28</v>
      </c>
      <c r="G91">
        <v>28</v>
      </c>
      <c r="H91">
        <v>0.2</v>
      </c>
      <c r="I91">
        <v>5000</v>
      </c>
      <c r="J91">
        <v>60000</v>
      </c>
      <c r="K91">
        <v>14</v>
      </c>
      <c r="L91">
        <v>150</v>
      </c>
      <c r="M91">
        <v>0</v>
      </c>
      <c r="N91">
        <v>80</v>
      </c>
      <c r="O91">
        <v>11</v>
      </c>
      <c r="P91">
        <v>2.3400000000000001E-3</v>
      </c>
      <c r="Q91">
        <v>5.5399999999999998E-3</v>
      </c>
      <c r="R91">
        <v>5.5399999999999998E-3</v>
      </c>
      <c r="S91">
        <v>1.98E-3</v>
      </c>
      <c r="T91">
        <v>1.98E-3</v>
      </c>
      <c r="U91">
        <v>1.98E-3</v>
      </c>
      <c r="V91">
        <v>2.0300000000000001E-3</v>
      </c>
      <c r="W91">
        <v>4.8199999999999996E-3</v>
      </c>
      <c r="X91">
        <v>4.8199999999999996E-3</v>
      </c>
      <c r="Y91">
        <v>1.98E-3</v>
      </c>
      <c r="Z91">
        <v>1.98E-3</v>
      </c>
      <c r="AA91">
        <v>1.98E-3</v>
      </c>
      <c r="AB91">
        <v>0.56901474875664548</v>
      </c>
      <c r="AC91">
        <v>6.1915196995358519</v>
      </c>
      <c r="AD91">
        <v>214.27199999999999</v>
      </c>
      <c r="AE91">
        <v>0.04</v>
      </c>
      <c r="AF91">
        <v>1342</v>
      </c>
      <c r="AG91">
        <v>4287</v>
      </c>
      <c r="AH91">
        <v>4701</v>
      </c>
      <c r="AI91">
        <v>5001</v>
      </c>
    </row>
    <row r="92" spans="2:35">
      <c r="B92">
        <v>36</v>
      </c>
      <c r="C92">
        <v>32</v>
      </c>
      <c r="D92" t="s">
        <v>9</v>
      </c>
      <c r="E92" t="s">
        <v>9</v>
      </c>
      <c r="F92">
        <v>28</v>
      </c>
      <c r="G92">
        <v>28</v>
      </c>
      <c r="H92">
        <v>0.2</v>
      </c>
      <c r="I92">
        <v>5000</v>
      </c>
      <c r="J92">
        <v>60000</v>
      </c>
      <c r="K92">
        <v>14</v>
      </c>
      <c r="L92">
        <v>150</v>
      </c>
      <c r="M92">
        <v>0</v>
      </c>
      <c r="N92">
        <v>80</v>
      </c>
      <c r="O92">
        <v>11</v>
      </c>
      <c r="P92">
        <v>2.3400000000000001E-3</v>
      </c>
      <c r="Q92">
        <v>5.5399999999999998E-3</v>
      </c>
      <c r="R92">
        <v>5.5399999999999998E-3</v>
      </c>
      <c r="S92">
        <v>1.98E-3</v>
      </c>
      <c r="T92">
        <v>1.98E-3</v>
      </c>
      <c r="U92">
        <v>1.98E-3</v>
      </c>
      <c r="V92">
        <v>2.0300000000000001E-3</v>
      </c>
      <c r="W92">
        <v>4.8199999999999996E-3</v>
      </c>
      <c r="X92">
        <v>4.8199999999999996E-3</v>
      </c>
      <c r="Y92">
        <v>1.98E-3</v>
      </c>
      <c r="Z92">
        <v>1.98E-3</v>
      </c>
      <c r="AA92">
        <v>1.98E-3</v>
      </c>
      <c r="AB92">
        <v>0.56901474875664548</v>
      </c>
      <c r="AC92">
        <v>6.1915196995358519</v>
      </c>
      <c r="AD92">
        <v>214.27199999999999</v>
      </c>
      <c r="AE92">
        <v>4.4999999999999998E-2</v>
      </c>
      <c r="AF92">
        <v>1262</v>
      </c>
      <c r="AG92">
        <v>3818</v>
      </c>
      <c r="AH92">
        <v>4178</v>
      </c>
      <c r="AI92">
        <v>4445</v>
      </c>
    </row>
    <row r="93" spans="2:35">
      <c r="B93">
        <v>36</v>
      </c>
      <c r="C93">
        <v>32</v>
      </c>
      <c r="D93" t="s">
        <v>9</v>
      </c>
      <c r="E93" t="s">
        <v>9</v>
      </c>
      <c r="F93">
        <v>28</v>
      </c>
      <c r="G93">
        <v>28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2.3400000000000001E-3</v>
      </c>
      <c r="Q93">
        <v>5.5399999999999998E-3</v>
      </c>
      <c r="R93">
        <v>5.5399999999999998E-3</v>
      </c>
      <c r="S93">
        <v>1.98E-3</v>
      </c>
      <c r="T93">
        <v>1.98E-3</v>
      </c>
      <c r="U93">
        <v>1.98E-3</v>
      </c>
      <c r="V93">
        <v>2.0300000000000001E-3</v>
      </c>
      <c r="W93">
        <v>4.8199999999999996E-3</v>
      </c>
      <c r="X93">
        <v>4.8199999999999996E-3</v>
      </c>
      <c r="Y93">
        <v>1.98E-3</v>
      </c>
      <c r="Z93">
        <v>1.98E-3</v>
      </c>
      <c r="AA93">
        <v>1.98E-3</v>
      </c>
      <c r="AB93">
        <v>0.56901474875664548</v>
      </c>
      <c r="AC93">
        <v>6.1915196995358519</v>
      </c>
      <c r="AD93">
        <v>214.27199999999999</v>
      </c>
      <c r="AE93">
        <v>0.05</v>
      </c>
      <c r="AF93">
        <v>1190</v>
      </c>
      <c r="AG93">
        <v>3442</v>
      </c>
      <c r="AH93">
        <v>3761</v>
      </c>
      <c r="AI93">
        <v>4001</v>
      </c>
    </row>
    <row r="94" spans="2:35">
      <c r="B94">
        <v>36</v>
      </c>
      <c r="C94">
        <v>32</v>
      </c>
      <c r="D94" t="s">
        <v>9</v>
      </c>
      <c r="E94" t="s">
        <v>9</v>
      </c>
      <c r="F94">
        <v>30</v>
      </c>
      <c r="G94">
        <v>30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2.31E-3</v>
      </c>
      <c r="Q94">
        <v>5.4799999999999996E-3</v>
      </c>
      <c r="R94">
        <v>5.4799999999999996E-3</v>
      </c>
      <c r="S94">
        <v>1.98E-3</v>
      </c>
      <c r="T94">
        <v>1.98E-3</v>
      </c>
      <c r="U94">
        <v>1.98E-3</v>
      </c>
      <c r="V94">
        <v>2.0100000000000001E-3</v>
      </c>
      <c r="W94">
        <v>4.7600000000000003E-3</v>
      </c>
      <c r="X94">
        <v>4.7600000000000003E-3</v>
      </c>
      <c r="Y94">
        <v>1.98E-3</v>
      </c>
      <c r="Z94">
        <v>1.98E-3</v>
      </c>
      <c r="AA94">
        <v>1.98E-3</v>
      </c>
      <c r="AB94">
        <v>0.57067612759389474</v>
      </c>
      <c r="AC94">
        <v>6.2005519454480202</v>
      </c>
      <c r="AD94">
        <v>214.27199999999999</v>
      </c>
      <c r="AE94">
        <v>0.02</v>
      </c>
      <c r="AF94">
        <v>1744</v>
      </c>
      <c r="AG94">
        <v>8435</v>
      </c>
      <c r="AH94">
        <v>9385</v>
      </c>
      <c r="AI94">
        <v>9986</v>
      </c>
    </row>
    <row r="95" spans="2:35">
      <c r="B95">
        <v>36</v>
      </c>
      <c r="C95">
        <v>32</v>
      </c>
      <c r="D95" t="s">
        <v>9</v>
      </c>
      <c r="E95" t="s">
        <v>9</v>
      </c>
      <c r="F95">
        <v>30</v>
      </c>
      <c r="G95">
        <v>30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2.31E-3</v>
      </c>
      <c r="Q95">
        <v>5.4799999999999996E-3</v>
      </c>
      <c r="R95">
        <v>5.4799999999999996E-3</v>
      </c>
      <c r="S95">
        <v>1.98E-3</v>
      </c>
      <c r="T95">
        <v>1.98E-3</v>
      </c>
      <c r="U95">
        <v>1.98E-3</v>
      </c>
      <c r="V95">
        <v>2.0100000000000001E-3</v>
      </c>
      <c r="W95">
        <v>4.7600000000000003E-3</v>
      </c>
      <c r="X95">
        <v>4.7600000000000003E-3</v>
      </c>
      <c r="Y95">
        <v>1.98E-3</v>
      </c>
      <c r="Z95">
        <v>1.98E-3</v>
      </c>
      <c r="AA95">
        <v>1.98E-3</v>
      </c>
      <c r="AB95">
        <v>0.57067612759389474</v>
      </c>
      <c r="AC95">
        <v>6.2005519454480202</v>
      </c>
      <c r="AD95">
        <v>214.27199999999999</v>
      </c>
      <c r="AE95">
        <v>2.5000000000000001E-2</v>
      </c>
      <c r="AF95">
        <v>1627</v>
      </c>
      <c r="AG95">
        <v>6776</v>
      </c>
      <c r="AH95">
        <v>7508</v>
      </c>
      <c r="AI95">
        <v>7989</v>
      </c>
    </row>
    <row r="96" spans="2:35">
      <c r="B96">
        <v>36</v>
      </c>
      <c r="C96">
        <v>32</v>
      </c>
      <c r="D96" t="s">
        <v>9</v>
      </c>
      <c r="E96" t="s">
        <v>9</v>
      </c>
      <c r="F96">
        <v>30</v>
      </c>
      <c r="G96">
        <v>30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2.31E-3</v>
      </c>
      <c r="Q96">
        <v>5.4799999999999996E-3</v>
      </c>
      <c r="R96">
        <v>5.4799999999999996E-3</v>
      </c>
      <c r="S96">
        <v>1.98E-3</v>
      </c>
      <c r="T96">
        <v>1.98E-3</v>
      </c>
      <c r="U96">
        <v>1.98E-3</v>
      </c>
      <c r="V96">
        <v>2.0100000000000001E-3</v>
      </c>
      <c r="W96">
        <v>4.7600000000000003E-3</v>
      </c>
      <c r="X96">
        <v>4.7600000000000003E-3</v>
      </c>
      <c r="Y96">
        <v>1.98E-3</v>
      </c>
      <c r="Z96">
        <v>1.98E-3</v>
      </c>
      <c r="AA96">
        <v>1.98E-3</v>
      </c>
      <c r="AB96">
        <v>0.57067612759389474</v>
      </c>
      <c r="AC96">
        <v>6.2005519454480202</v>
      </c>
      <c r="AD96">
        <v>214.27199999999999</v>
      </c>
      <c r="AE96">
        <v>0.03</v>
      </c>
      <c r="AF96">
        <v>1522</v>
      </c>
      <c r="AG96">
        <v>5665</v>
      </c>
      <c r="AH96">
        <v>6257</v>
      </c>
      <c r="AI96">
        <v>6657</v>
      </c>
    </row>
    <row r="97" spans="2:35">
      <c r="B97">
        <v>36</v>
      </c>
      <c r="C97">
        <v>32</v>
      </c>
      <c r="D97" t="s">
        <v>9</v>
      </c>
      <c r="E97" t="s">
        <v>9</v>
      </c>
      <c r="F97">
        <v>30</v>
      </c>
      <c r="G97">
        <v>30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2.31E-3</v>
      </c>
      <c r="Q97">
        <v>5.4799999999999996E-3</v>
      </c>
      <c r="R97">
        <v>5.4799999999999996E-3</v>
      </c>
      <c r="S97">
        <v>1.98E-3</v>
      </c>
      <c r="T97">
        <v>1.98E-3</v>
      </c>
      <c r="U97">
        <v>1.98E-3</v>
      </c>
      <c r="V97">
        <v>2.0100000000000001E-3</v>
      </c>
      <c r="W97">
        <v>4.7600000000000003E-3</v>
      </c>
      <c r="X97">
        <v>4.7600000000000003E-3</v>
      </c>
      <c r="Y97">
        <v>1.98E-3</v>
      </c>
      <c r="Z97">
        <v>1.98E-3</v>
      </c>
      <c r="AA97">
        <v>1.98E-3</v>
      </c>
      <c r="AB97">
        <v>0.57067612759389474</v>
      </c>
      <c r="AC97">
        <v>6.2005519454480202</v>
      </c>
      <c r="AD97">
        <v>214.27199999999999</v>
      </c>
      <c r="AE97">
        <v>3.5000000000000003E-2</v>
      </c>
      <c r="AF97">
        <v>1426</v>
      </c>
      <c r="AG97">
        <v>4870</v>
      </c>
      <c r="AH97">
        <v>5363</v>
      </c>
      <c r="AI97">
        <v>5706</v>
      </c>
    </row>
    <row r="98" spans="2:35">
      <c r="B98">
        <v>36</v>
      </c>
      <c r="C98">
        <v>32</v>
      </c>
      <c r="D98" t="s">
        <v>9</v>
      </c>
      <c r="E98" t="s">
        <v>9</v>
      </c>
      <c r="F98">
        <v>30</v>
      </c>
      <c r="G98">
        <v>30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2.31E-3</v>
      </c>
      <c r="Q98">
        <v>5.4799999999999996E-3</v>
      </c>
      <c r="R98">
        <v>5.4799999999999996E-3</v>
      </c>
      <c r="S98">
        <v>1.98E-3</v>
      </c>
      <c r="T98">
        <v>1.98E-3</v>
      </c>
      <c r="U98">
        <v>1.98E-3</v>
      </c>
      <c r="V98">
        <v>2.0100000000000001E-3</v>
      </c>
      <c r="W98">
        <v>4.7600000000000003E-3</v>
      </c>
      <c r="X98">
        <v>4.7600000000000003E-3</v>
      </c>
      <c r="Y98">
        <v>1.98E-3</v>
      </c>
      <c r="Z98">
        <v>1.98E-3</v>
      </c>
      <c r="AA98">
        <v>1.98E-3</v>
      </c>
      <c r="AB98">
        <v>0.57067612759389474</v>
      </c>
      <c r="AC98">
        <v>6.2005519454480202</v>
      </c>
      <c r="AD98">
        <v>214.27199999999999</v>
      </c>
      <c r="AE98">
        <v>0.04</v>
      </c>
      <c r="AF98">
        <v>1339</v>
      </c>
      <c r="AG98">
        <v>4271</v>
      </c>
      <c r="AH98">
        <v>4693</v>
      </c>
      <c r="AI98">
        <v>4993</v>
      </c>
    </row>
    <row r="99" spans="2:35">
      <c r="B99">
        <v>36</v>
      </c>
      <c r="C99">
        <v>32</v>
      </c>
      <c r="D99" t="s">
        <v>9</v>
      </c>
      <c r="E99" t="s">
        <v>9</v>
      </c>
      <c r="F99">
        <v>30</v>
      </c>
      <c r="G99">
        <v>30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2.31E-3</v>
      </c>
      <c r="Q99">
        <v>5.4799999999999996E-3</v>
      </c>
      <c r="R99">
        <v>5.4799999999999996E-3</v>
      </c>
      <c r="S99">
        <v>1.98E-3</v>
      </c>
      <c r="T99">
        <v>1.98E-3</v>
      </c>
      <c r="U99">
        <v>1.98E-3</v>
      </c>
      <c r="V99">
        <v>2.0100000000000001E-3</v>
      </c>
      <c r="W99">
        <v>4.7600000000000003E-3</v>
      </c>
      <c r="X99">
        <v>4.7600000000000003E-3</v>
      </c>
      <c r="Y99">
        <v>1.98E-3</v>
      </c>
      <c r="Z99">
        <v>1.98E-3</v>
      </c>
      <c r="AA99">
        <v>1.98E-3</v>
      </c>
      <c r="AB99">
        <v>0.57067612759389474</v>
      </c>
      <c r="AC99">
        <v>6.2005519454480202</v>
      </c>
      <c r="AD99">
        <v>214.27199999999999</v>
      </c>
      <c r="AE99">
        <v>4.4999999999999998E-2</v>
      </c>
      <c r="AF99">
        <v>1260</v>
      </c>
      <c r="AG99">
        <v>3805</v>
      </c>
      <c r="AH99">
        <v>4171</v>
      </c>
      <c r="AI99">
        <v>4438</v>
      </c>
    </row>
    <row r="100" spans="2:35">
      <c r="B100">
        <v>36</v>
      </c>
      <c r="C100">
        <v>32</v>
      </c>
      <c r="D100" t="s">
        <v>9</v>
      </c>
      <c r="E100" t="s">
        <v>9</v>
      </c>
      <c r="F100">
        <v>30</v>
      </c>
      <c r="G100">
        <v>30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2.31E-3</v>
      </c>
      <c r="Q100">
        <v>5.4799999999999996E-3</v>
      </c>
      <c r="R100">
        <v>5.4799999999999996E-3</v>
      </c>
      <c r="S100">
        <v>1.98E-3</v>
      </c>
      <c r="T100">
        <v>1.98E-3</v>
      </c>
      <c r="U100">
        <v>1.98E-3</v>
      </c>
      <c r="V100">
        <v>2.0100000000000001E-3</v>
      </c>
      <c r="W100">
        <v>4.7600000000000003E-3</v>
      </c>
      <c r="X100">
        <v>4.7600000000000003E-3</v>
      </c>
      <c r="Y100">
        <v>1.98E-3</v>
      </c>
      <c r="Z100">
        <v>1.98E-3</v>
      </c>
      <c r="AA100">
        <v>1.98E-3</v>
      </c>
      <c r="AB100">
        <v>0.57067612759389474</v>
      </c>
      <c r="AC100">
        <v>6.2005519454480202</v>
      </c>
      <c r="AD100">
        <v>214.27199999999999</v>
      </c>
      <c r="AE100">
        <v>0.05</v>
      </c>
      <c r="AF100">
        <v>1187</v>
      </c>
      <c r="AG100">
        <v>3430</v>
      </c>
      <c r="AH100">
        <v>3754</v>
      </c>
      <c r="AI100">
        <v>3994</v>
      </c>
    </row>
    <row r="101" spans="2:35">
      <c r="B101">
        <v>36</v>
      </c>
      <c r="C101">
        <v>32</v>
      </c>
      <c r="D101" t="s">
        <v>9</v>
      </c>
      <c r="E101" t="s">
        <v>9</v>
      </c>
      <c r="F101">
        <v>32</v>
      </c>
      <c r="G101">
        <v>32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2.2899999999999999E-3</v>
      </c>
      <c r="Q101">
        <v>5.4200000000000003E-3</v>
      </c>
      <c r="R101">
        <v>5.4200000000000003E-3</v>
      </c>
      <c r="S101">
        <v>1.98E-3</v>
      </c>
      <c r="T101">
        <v>1.98E-3</v>
      </c>
      <c r="U101">
        <v>1.98E-3</v>
      </c>
      <c r="V101">
        <v>1.99E-3</v>
      </c>
      <c r="W101">
        <v>4.7099999999999998E-3</v>
      </c>
      <c r="X101">
        <v>4.7099999999999998E-3</v>
      </c>
      <c r="Y101">
        <v>1.98E-3</v>
      </c>
      <c r="Z101">
        <v>1.98E-3</v>
      </c>
      <c r="AA101">
        <v>1.98E-3</v>
      </c>
      <c r="AB101">
        <v>0.5727153361344538</v>
      </c>
      <c r="AC101">
        <v>6.2116203453234693</v>
      </c>
      <c r="AD101">
        <v>214.27199999999999</v>
      </c>
      <c r="AE101">
        <v>0.02</v>
      </c>
      <c r="AF101">
        <v>1740</v>
      </c>
      <c r="AG101">
        <v>8399</v>
      </c>
      <c r="AH101">
        <v>9369</v>
      </c>
      <c r="AI101">
        <v>9970</v>
      </c>
    </row>
    <row r="102" spans="2:35">
      <c r="B102">
        <v>36</v>
      </c>
      <c r="C102">
        <v>32</v>
      </c>
      <c r="D102" t="s">
        <v>9</v>
      </c>
      <c r="E102" t="s">
        <v>9</v>
      </c>
      <c r="F102">
        <v>32</v>
      </c>
      <c r="G102">
        <v>32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2.2899999999999999E-3</v>
      </c>
      <c r="Q102">
        <v>5.4200000000000003E-3</v>
      </c>
      <c r="R102">
        <v>5.4200000000000003E-3</v>
      </c>
      <c r="S102">
        <v>1.98E-3</v>
      </c>
      <c r="T102">
        <v>1.98E-3</v>
      </c>
      <c r="U102">
        <v>1.98E-3</v>
      </c>
      <c r="V102">
        <v>1.99E-3</v>
      </c>
      <c r="W102">
        <v>4.7099999999999998E-3</v>
      </c>
      <c r="X102">
        <v>4.7099999999999998E-3</v>
      </c>
      <c r="Y102">
        <v>1.98E-3</v>
      </c>
      <c r="Z102">
        <v>1.98E-3</v>
      </c>
      <c r="AA102">
        <v>1.98E-3</v>
      </c>
      <c r="AB102">
        <v>0.5727153361344538</v>
      </c>
      <c r="AC102">
        <v>6.2116203453234693</v>
      </c>
      <c r="AD102">
        <v>214.27199999999999</v>
      </c>
      <c r="AE102">
        <v>2.5000000000000001E-2</v>
      </c>
      <c r="AF102">
        <v>1624</v>
      </c>
      <c r="AG102">
        <v>6748</v>
      </c>
      <c r="AH102">
        <v>7496</v>
      </c>
      <c r="AI102">
        <v>7976</v>
      </c>
    </row>
    <row r="103" spans="2:35">
      <c r="B103">
        <v>36</v>
      </c>
      <c r="C103">
        <v>32</v>
      </c>
      <c r="D103" t="s">
        <v>9</v>
      </c>
      <c r="E103" t="s">
        <v>9</v>
      </c>
      <c r="F103">
        <v>32</v>
      </c>
      <c r="G103">
        <v>32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2.2899999999999999E-3</v>
      </c>
      <c r="Q103">
        <v>5.4200000000000003E-3</v>
      </c>
      <c r="R103">
        <v>5.4200000000000003E-3</v>
      </c>
      <c r="S103">
        <v>1.98E-3</v>
      </c>
      <c r="T103">
        <v>1.98E-3</v>
      </c>
      <c r="U103">
        <v>1.98E-3</v>
      </c>
      <c r="V103">
        <v>1.99E-3</v>
      </c>
      <c r="W103">
        <v>4.7099999999999998E-3</v>
      </c>
      <c r="X103">
        <v>4.7099999999999998E-3</v>
      </c>
      <c r="Y103">
        <v>1.98E-3</v>
      </c>
      <c r="Z103">
        <v>1.98E-3</v>
      </c>
      <c r="AA103">
        <v>1.98E-3</v>
      </c>
      <c r="AB103">
        <v>0.5727153361344538</v>
      </c>
      <c r="AC103">
        <v>6.2116203453234693</v>
      </c>
      <c r="AD103">
        <v>214.27199999999999</v>
      </c>
      <c r="AE103">
        <v>0.03</v>
      </c>
      <c r="AF103">
        <v>1519</v>
      </c>
      <c r="AG103">
        <v>5644</v>
      </c>
      <c r="AH103">
        <v>6246</v>
      </c>
      <c r="AI103">
        <v>6646</v>
      </c>
    </row>
    <row r="104" spans="2:35">
      <c r="B104">
        <v>36</v>
      </c>
      <c r="C104">
        <v>32</v>
      </c>
      <c r="D104" t="s">
        <v>9</v>
      </c>
      <c r="E104" t="s">
        <v>9</v>
      </c>
      <c r="F104">
        <v>32</v>
      </c>
      <c r="G104">
        <v>32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2.2899999999999999E-3</v>
      </c>
      <c r="Q104">
        <v>5.4200000000000003E-3</v>
      </c>
      <c r="R104">
        <v>5.4200000000000003E-3</v>
      </c>
      <c r="S104">
        <v>1.98E-3</v>
      </c>
      <c r="T104">
        <v>1.98E-3</v>
      </c>
      <c r="U104">
        <v>1.98E-3</v>
      </c>
      <c r="V104">
        <v>1.99E-3</v>
      </c>
      <c r="W104">
        <v>4.7099999999999998E-3</v>
      </c>
      <c r="X104">
        <v>4.7099999999999998E-3</v>
      </c>
      <c r="Y104">
        <v>1.98E-3</v>
      </c>
      <c r="Z104">
        <v>1.98E-3</v>
      </c>
      <c r="AA104">
        <v>1.98E-3</v>
      </c>
      <c r="AB104">
        <v>0.5727153361344538</v>
      </c>
      <c r="AC104">
        <v>6.2116203453234693</v>
      </c>
      <c r="AD104">
        <v>214.27199999999999</v>
      </c>
      <c r="AE104">
        <v>3.5000000000000003E-2</v>
      </c>
      <c r="AF104">
        <v>1423</v>
      </c>
      <c r="AG104">
        <v>4852</v>
      </c>
      <c r="AH104">
        <v>5354</v>
      </c>
      <c r="AI104">
        <v>5697</v>
      </c>
    </row>
    <row r="105" spans="2:35">
      <c r="B105">
        <v>36</v>
      </c>
      <c r="C105">
        <v>32</v>
      </c>
      <c r="D105" t="s">
        <v>9</v>
      </c>
      <c r="E105" t="s">
        <v>9</v>
      </c>
      <c r="F105">
        <v>32</v>
      </c>
      <c r="G105">
        <v>32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2.2899999999999999E-3</v>
      </c>
      <c r="Q105">
        <v>5.4200000000000003E-3</v>
      </c>
      <c r="R105">
        <v>5.4200000000000003E-3</v>
      </c>
      <c r="S105">
        <v>1.98E-3</v>
      </c>
      <c r="T105">
        <v>1.98E-3</v>
      </c>
      <c r="U105">
        <v>1.98E-3</v>
      </c>
      <c r="V105">
        <v>1.99E-3</v>
      </c>
      <c r="W105">
        <v>4.7099999999999998E-3</v>
      </c>
      <c r="X105">
        <v>4.7099999999999998E-3</v>
      </c>
      <c r="Y105">
        <v>1.98E-3</v>
      </c>
      <c r="Z105">
        <v>1.98E-3</v>
      </c>
      <c r="AA105">
        <v>1.98E-3</v>
      </c>
      <c r="AB105">
        <v>0.5727153361344538</v>
      </c>
      <c r="AC105">
        <v>6.2116203453234693</v>
      </c>
      <c r="AD105">
        <v>214.27199999999999</v>
      </c>
      <c r="AE105">
        <v>0.04</v>
      </c>
      <c r="AF105">
        <v>1336</v>
      </c>
      <c r="AG105">
        <v>4256</v>
      </c>
      <c r="AH105">
        <v>4685</v>
      </c>
      <c r="AI105">
        <v>4985</v>
      </c>
    </row>
    <row r="106" spans="2:35">
      <c r="B106">
        <v>36</v>
      </c>
      <c r="C106">
        <v>32</v>
      </c>
      <c r="D106" t="s">
        <v>9</v>
      </c>
      <c r="E106" t="s">
        <v>9</v>
      </c>
      <c r="F106">
        <v>32</v>
      </c>
      <c r="G106">
        <v>32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2.2899999999999999E-3</v>
      </c>
      <c r="Q106">
        <v>5.4200000000000003E-3</v>
      </c>
      <c r="R106">
        <v>5.4200000000000003E-3</v>
      </c>
      <c r="S106">
        <v>1.98E-3</v>
      </c>
      <c r="T106">
        <v>1.98E-3</v>
      </c>
      <c r="U106">
        <v>1.98E-3</v>
      </c>
      <c r="V106">
        <v>1.99E-3</v>
      </c>
      <c r="W106">
        <v>4.7099999999999998E-3</v>
      </c>
      <c r="X106">
        <v>4.7099999999999998E-3</v>
      </c>
      <c r="Y106">
        <v>1.98E-3</v>
      </c>
      <c r="Z106">
        <v>1.98E-3</v>
      </c>
      <c r="AA106">
        <v>1.98E-3</v>
      </c>
      <c r="AB106">
        <v>0.5727153361344538</v>
      </c>
      <c r="AC106">
        <v>6.2116203453234693</v>
      </c>
      <c r="AD106">
        <v>214.27199999999999</v>
      </c>
      <c r="AE106">
        <v>4.4999999999999998E-2</v>
      </c>
      <c r="AF106">
        <v>1257</v>
      </c>
      <c r="AG106">
        <v>3792</v>
      </c>
      <c r="AH106">
        <v>4164</v>
      </c>
      <c r="AI106">
        <v>4431</v>
      </c>
    </row>
    <row r="107" spans="2:35">
      <c r="B107">
        <v>36</v>
      </c>
      <c r="C107">
        <v>32</v>
      </c>
      <c r="D107" t="s">
        <v>9</v>
      </c>
      <c r="E107" t="s">
        <v>9</v>
      </c>
      <c r="F107">
        <v>32</v>
      </c>
      <c r="G107">
        <v>32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2.2899999999999999E-3</v>
      </c>
      <c r="Q107">
        <v>5.4200000000000003E-3</v>
      </c>
      <c r="R107">
        <v>5.4200000000000003E-3</v>
      </c>
      <c r="S107">
        <v>1.98E-3</v>
      </c>
      <c r="T107">
        <v>1.98E-3</v>
      </c>
      <c r="U107">
        <v>1.98E-3</v>
      </c>
      <c r="V107">
        <v>1.99E-3</v>
      </c>
      <c r="W107">
        <v>4.7099999999999998E-3</v>
      </c>
      <c r="X107">
        <v>4.7099999999999998E-3</v>
      </c>
      <c r="Y107">
        <v>1.98E-3</v>
      </c>
      <c r="Z107">
        <v>1.98E-3</v>
      </c>
      <c r="AA107">
        <v>1.98E-3</v>
      </c>
      <c r="AB107">
        <v>0.5727153361344538</v>
      </c>
      <c r="AC107">
        <v>6.2116203453234693</v>
      </c>
      <c r="AD107">
        <v>214.27199999999999</v>
      </c>
      <c r="AE107">
        <v>0.05</v>
      </c>
      <c r="AF107">
        <v>1184</v>
      </c>
      <c r="AG107">
        <v>3419</v>
      </c>
      <c r="AH107">
        <v>3748</v>
      </c>
      <c r="AI107">
        <v>3988</v>
      </c>
    </row>
    <row r="108" spans="2:35">
      <c r="B108">
        <v>36</v>
      </c>
      <c r="C108">
        <v>32</v>
      </c>
      <c r="D108" t="s">
        <v>9</v>
      </c>
      <c r="E108" t="s">
        <v>9</v>
      </c>
      <c r="F108">
        <v>24</v>
      </c>
      <c r="G108">
        <v>24</v>
      </c>
      <c r="H108">
        <v>0.2</v>
      </c>
      <c r="I108">
        <v>5000</v>
      </c>
      <c r="J108">
        <v>60000</v>
      </c>
      <c r="K108">
        <v>15</v>
      </c>
      <c r="L108">
        <v>150</v>
      </c>
      <c r="M108">
        <v>0</v>
      </c>
      <c r="N108">
        <v>80</v>
      </c>
      <c r="O108">
        <v>11</v>
      </c>
      <c r="P108">
        <v>2.14E-3</v>
      </c>
      <c r="Q108">
        <v>5.0600000000000003E-3</v>
      </c>
      <c r="R108">
        <v>5.0600000000000003E-3</v>
      </c>
      <c r="S108">
        <v>1.9599999999999999E-3</v>
      </c>
      <c r="T108">
        <v>1.9599999999999999E-3</v>
      </c>
      <c r="U108">
        <v>1.9599999999999999E-3</v>
      </c>
      <c r="V108">
        <v>1.9599999999999999E-3</v>
      </c>
      <c r="W108">
        <v>4.4099999999999999E-3</v>
      </c>
      <c r="X108">
        <v>4.4099999999999999E-3</v>
      </c>
      <c r="Y108">
        <v>1.9599999999999999E-3</v>
      </c>
      <c r="Z108">
        <v>1.9599999999999999E-3</v>
      </c>
      <c r="AA108">
        <v>1.9599999999999999E-3</v>
      </c>
      <c r="AB108">
        <v>0.58979259259259254</v>
      </c>
      <c r="AC108">
        <v>6.1226652020767034</v>
      </c>
      <c r="AD108">
        <v>228.672</v>
      </c>
      <c r="AE108">
        <v>0.02</v>
      </c>
      <c r="AF108">
        <v>1657</v>
      </c>
      <c r="AG108">
        <v>8171</v>
      </c>
      <c r="AH108">
        <v>8916</v>
      </c>
      <c r="AI108">
        <v>9478</v>
      </c>
    </row>
    <row r="109" spans="2:35">
      <c r="B109">
        <v>36</v>
      </c>
      <c r="C109">
        <v>32</v>
      </c>
      <c r="D109" t="s">
        <v>9</v>
      </c>
      <c r="E109" t="s">
        <v>9</v>
      </c>
      <c r="F109">
        <v>24</v>
      </c>
      <c r="G109">
        <v>24</v>
      </c>
      <c r="H109">
        <v>0.2</v>
      </c>
      <c r="I109">
        <v>5000</v>
      </c>
      <c r="J109">
        <v>60000</v>
      </c>
      <c r="K109">
        <v>15</v>
      </c>
      <c r="L109">
        <v>150</v>
      </c>
      <c r="M109">
        <v>0</v>
      </c>
      <c r="N109">
        <v>80</v>
      </c>
      <c r="O109">
        <v>11</v>
      </c>
      <c r="P109">
        <v>2.14E-3</v>
      </c>
      <c r="Q109">
        <v>5.0600000000000003E-3</v>
      </c>
      <c r="R109">
        <v>5.0600000000000003E-3</v>
      </c>
      <c r="S109">
        <v>1.9599999999999999E-3</v>
      </c>
      <c r="T109">
        <v>1.9599999999999999E-3</v>
      </c>
      <c r="U109">
        <v>1.9599999999999999E-3</v>
      </c>
      <c r="V109">
        <v>1.9599999999999999E-3</v>
      </c>
      <c r="W109">
        <v>4.4099999999999999E-3</v>
      </c>
      <c r="X109">
        <v>4.4099999999999999E-3</v>
      </c>
      <c r="Y109">
        <v>1.9599999999999999E-3</v>
      </c>
      <c r="Z109">
        <v>1.9599999999999999E-3</v>
      </c>
      <c r="AA109">
        <v>1.9599999999999999E-3</v>
      </c>
      <c r="AB109">
        <v>0.58979259259259254</v>
      </c>
      <c r="AC109">
        <v>6.1226652020767034</v>
      </c>
      <c r="AD109">
        <v>228.672</v>
      </c>
      <c r="AE109">
        <v>2.5000000000000001E-2</v>
      </c>
      <c r="AF109">
        <v>1548</v>
      </c>
      <c r="AG109">
        <v>6552</v>
      </c>
      <c r="AH109">
        <v>7133</v>
      </c>
      <c r="AI109">
        <v>7583</v>
      </c>
    </row>
    <row r="110" spans="2:35">
      <c r="B110">
        <v>36</v>
      </c>
      <c r="C110">
        <v>32</v>
      </c>
      <c r="D110" t="s">
        <v>9</v>
      </c>
      <c r="E110" t="s">
        <v>9</v>
      </c>
      <c r="F110">
        <v>24</v>
      </c>
      <c r="G110">
        <v>24</v>
      </c>
      <c r="H110">
        <v>0.2</v>
      </c>
      <c r="I110">
        <v>5000</v>
      </c>
      <c r="J110">
        <v>60000</v>
      </c>
      <c r="K110">
        <v>15</v>
      </c>
      <c r="L110">
        <v>150</v>
      </c>
      <c r="M110">
        <v>0</v>
      </c>
      <c r="N110">
        <v>80</v>
      </c>
      <c r="O110">
        <v>11</v>
      </c>
      <c r="P110">
        <v>2.14E-3</v>
      </c>
      <c r="Q110">
        <v>5.0600000000000003E-3</v>
      </c>
      <c r="R110">
        <v>5.0600000000000003E-3</v>
      </c>
      <c r="S110">
        <v>1.9599999999999999E-3</v>
      </c>
      <c r="T110">
        <v>1.9599999999999999E-3</v>
      </c>
      <c r="U110">
        <v>1.9599999999999999E-3</v>
      </c>
      <c r="V110">
        <v>1.9599999999999999E-3</v>
      </c>
      <c r="W110">
        <v>4.4099999999999999E-3</v>
      </c>
      <c r="X110">
        <v>4.4099999999999999E-3</v>
      </c>
      <c r="Y110">
        <v>1.9599999999999999E-3</v>
      </c>
      <c r="Z110">
        <v>1.9599999999999999E-3</v>
      </c>
      <c r="AA110">
        <v>1.9599999999999999E-3</v>
      </c>
      <c r="AB110">
        <v>0.58979259259259254</v>
      </c>
      <c r="AC110">
        <v>6.1226652020767034</v>
      </c>
      <c r="AD110">
        <v>228.672</v>
      </c>
      <c r="AE110">
        <v>0.03</v>
      </c>
      <c r="AF110">
        <v>1449</v>
      </c>
      <c r="AG110">
        <v>5471</v>
      </c>
      <c r="AH110">
        <v>5944</v>
      </c>
      <c r="AI110">
        <v>6319</v>
      </c>
    </row>
    <row r="111" spans="2:35">
      <c r="B111">
        <v>36</v>
      </c>
      <c r="C111">
        <v>32</v>
      </c>
      <c r="D111" t="s">
        <v>9</v>
      </c>
      <c r="E111" t="s">
        <v>9</v>
      </c>
      <c r="F111">
        <v>24</v>
      </c>
      <c r="G111">
        <v>24</v>
      </c>
      <c r="H111">
        <v>0.2</v>
      </c>
      <c r="I111">
        <v>5000</v>
      </c>
      <c r="J111">
        <v>60000</v>
      </c>
      <c r="K111">
        <v>15</v>
      </c>
      <c r="L111">
        <v>150</v>
      </c>
      <c r="M111">
        <v>0</v>
      </c>
      <c r="N111">
        <v>80</v>
      </c>
      <c r="O111">
        <v>11</v>
      </c>
      <c r="P111">
        <v>2.14E-3</v>
      </c>
      <c r="Q111">
        <v>5.0600000000000003E-3</v>
      </c>
      <c r="R111">
        <v>5.0600000000000003E-3</v>
      </c>
      <c r="S111">
        <v>1.9599999999999999E-3</v>
      </c>
      <c r="T111">
        <v>1.9599999999999999E-3</v>
      </c>
      <c r="U111">
        <v>1.9599999999999999E-3</v>
      </c>
      <c r="V111">
        <v>1.9599999999999999E-3</v>
      </c>
      <c r="W111">
        <v>4.4099999999999999E-3</v>
      </c>
      <c r="X111">
        <v>4.4099999999999999E-3</v>
      </c>
      <c r="Y111">
        <v>1.9599999999999999E-3</v>
      </c>
      <c r="Z111">
        <v>1.9599999999999999E-3</v>
      </c>
      <c r="AA111">
        <v>1.9599999999999999E-3</v>
      </c>
      <c r="AB111">
        <v>0.58979259259259254</v>
      </c>
      <c r="AC111">
        <v>6.1226652020767034</v>
      </c>
      <c r="AD111">
        <v>228.672</v>
      </c>
      <c r="AE111">
        <v>3.5000000000000003E-2</v>
      </c>
      <c r="AF111">
        <v>1358</v>
      </c>
      <c r="AG111">
        <v>4697</v>
      </c>
      <c r="AH111">
        <v>5095</v>
      </c>
      <c r="AI111">
        <v>5416</v>
      </c>
    </row>
    <row r="112" spans="2:35">
      <c r="B112">
        <v>36</v>
      </c>
      <c r="C112">
        <v>32</v>
      </c>
      <c r="D112" t="s">
        <v>9</v>
      </c>
      <c r="E112" t="s">
        <v>9</v>
      </c>
      <c r="F112">
        <v>24</v>
      </c>
      <c r="G112">
        <v>24</v>
      </c>
      <c r="H112">
        <v>0.2</v>
      </c>
      <c r="I112">
        <v>5000</v>
      </c>
      <c r="J112">
        <v>60000</v>
      </c>
      <c r="K112">
        <v>15</v>
      </c>
      <c r="L112">
        <v>150</v>
      </c>
      <c r="M112">
        <v>0</v>
      </c>
      <c r="N112">
        <v>80</v>
      </c>
      <c r="O112">
        <v>11</v>
      </c>
      <c r="P112">
        <v>2.14E-3</v>
      </c>
      <c r="Q112">
        <v>5.0600000000000003E-3</v>
      </c>
      <c r="R112">
        <v>5.0600000000000003E-3</v>
      </c>
      <c r="S112">
        <v>1.9599999999999999E-3</v>
      </c>
      <c r="T112">
        <v>1.9599999999999999E-3</v>
      </c>
      <c r="U112">
        <v>1.9599999999999999E-3</v>
      </c>
      <c r="V112">
        <v>1.9599999999999999E-3</v>
      </c>
      <c r="W112">
        <v>4.4099999999999999E-3</v>
      </c>
      <c r="X112">
        <v>4.4099999999999999E-3</v>
      </c>
      <c r="Y112">
        <v>1.9599999999999999E-3</v>
      </c>
      <c r="Z112">
        <v>1.9599999999999999E-3</v>
      </c>
      <c r="AA112">
        <v>1.9599999999999999E-3</v>
      </c>
      <c r="AB112">
        <v>0.58979259259259254</v>
      </c>
      <c r="AC112">
        <v>6.1226652020767034</v>
      </c>
      <c r="AD112">
        <v>228.672</v>
      </c>
      <c r="AE112">
        <v>0.04</v>
      </c>
      <c r="AF112">
        <v>1276</v>
      </c>
      <c r="AG112">
        <v>4116</v>
      </c>
      <c r="AH112">
        <v>4458</v>
      </c>
      <c r="AI112">
        <v>4739</v>
      </c>
    </row>
    <row r="113" spans="2:35">
      <c r="B113">
        <v>36</v>
      </c>
      <c r="C113">
        <v>32</v>
      </c>
      <c r="D113" t="s">
        <v>9</v>
      </c>
      <c r="E113" t="s">
        <v>9</v>
      </c>
      <c r="F113">
        <v>24</v>
      </c>
      <c r="G113">
        <v>24</v>
      </c>
      <c r="H113">
        <v>0.2</v>
      </c>
      <c r="I113">
        <v>5000</v>
      </c>
      <c r="J113">
        <v>60000</v>
      </c>
      <c r="K113">
        <v>15</v>
      </c>
      <c r="L113">
        <v>150</v>
      </c>
      <c r="M113">
        <v>0</v>
      </c>
      <c r="N113">
        <v>80</v>
      </c>
      <c r="O113">
        <v>11</v>
      </c>
      <c r="P113">
        <v>2.14E-3</v>
      </c>
      <c r="Q113">
        <v>5.0600000000000003E-3</v>
      </c>
      <c r="R113">
        <v>5.0600000000000003E-3</v>
      </c>
      <c r="S113">
        <v>1.9599999999999999E-3</v>
      </c>
      <c r="T113">
        <v>1.9599999999999999E-3</v>
      </c>
      <c r="U113">
        <v>1.9599999999999999E-3</v>
      </c>
      <c r="V113">
        <v>1.9599999999999999E-3</v>
      </c>
      <c r="W113">
        <v>4.4099999999999999E-3</v>
      </c>
      <c r="X113">
        <v>4.4099999999999999E-3</v>
      </c>
      <c r="Y113">
        <v>1.9599999999999999E-3</v>
      </c>
      <c r="Z113">
        <v>1.9599999999999999E-3</v>
      </c>
      <c r="AA113">
        <v>1.9599999999999999E-3</v>
      </c>
      <c r="AB113">
        <v>0.58979259259259254</v>
      </c>
      <c r="AC113">
        <v>6.1226652020767034</v>
      </c>
      <c r="AD113">
        <v>228.672</v>
      </c>
      <c r="AE113">
        <v>4.4999999999999998E-2</v>
      </c>
      <c r="AF113">
        <v>1201</v>
      </c>
      <c r="AG113">
        <v>3663</v>
      </c>
      <c r="AH113">
        <v>3963</v>
      </c>
      <c r="AI113">
        <v>4213</v>
      </c>
    </row>
    <row r="114" spans="2:35">
      <c r="B114">
        <v>36</v>
      </c>
      <c r="C114">
        <v>32</v>
      </c>
      <c r="D114" t="s">
        <v>9</v>
      </c>
      <c r="E114" t="s">
        <v>9</v>
      </c>
      <c r="F114">
        <v>24</v>
      </c>
      <c r="G114">
        <v>24</v>
      </c>
      <c r="H114">
        <v>0.2</v>
      </c>
      <c r="I114">
        <v>5000</v>
      </c>
      <c r="J114">
        <v>60000</v>
      </c>
      <c r="K114">
        <v>15</v>
      </c>
      <c r="L114">
        <v>150</v>
      </c>
      <c r="M114">
        <v>0</v>
      </c>
      <c r="N114">
        <v>80</v>
      </c>
      <c r="O114">
        <v>11</v>
      </c>
      <c r="P114">
        <v>2.14E-3</v>
      </c>
      <c r="Q114">
        <v>5.0600000000000003E-3</v>
      </c>
      <c r="R114">
        <v>5.0600000000000003E-3</v>
      </c>
      <c r="S114">
        <v>1.9599999999999999E-3</v>
      </c>
      <c r="T114">
        <v>1.9599999999999999E-3</v>
      </c>
      <c r="U114">
        <v>1.9599999999999999E-3</v>
      </c>
      <c r="V114">
        <v>1.9599999999999999E-3</v>
      </c>
      <c r="W114">
        <v>4.4099999999999999E-3</v>
      </c>
      <c r="X114">
        <v>4.4099999999999999E-3</v>
      </c>
      <c r="Y114">
        <v>1.9599999999999999E-3</v>
      </c>
      <c r="Z114">
        <v>1.9599999999999999E-3</v>
      </c>
      <c r="AA114">
        <v>1.9599999999999999E-3</v>
      </c>
      <c r="AB114">
        <v>0.58979259259259254</v>
      </c>
      <c r="AC114">
        <v>6.1226652020767034</v>
      </c>
      <c r="AD114">
        <v>228.672</v>
      </c>
      <c r="AE114">
        <v>0.05</v>
      </c>
      <c r="AF114">
        <v>1132</v>
      </c>
      <c r="AG114">
        <v>3300</v>
      </c>
      <c r="AH114">
        <v>3566</v>
      </c>
      <c r="AI114">
        <v>3791</v>
      </c>
    </row>
    <row r="115" spans="2:35">
      <c r="B115">
        <v>36</v>
      </c>
      <c r="C115">
        <v>32</v>
      </c>
      <c r="D115" t="s">
        <v>9</v>
      </c>
      <c r="E115" t="s">
        <v>9</v>
      </c>
      <c r="F115">
        <v>26</v>
      </c>
      <c r="G115">
        <v>26</v>
      </c>
      <c r="H115">
        <v>0.2</v>
      </c>
      <c r="I115">
        <v>5000</v>
      </c>
      <c r="J115">
        <v>60000</v>
      </c>
      <c r="K115">
        <v>15</v>
      </c>
      <c r="L115">
        <v>150</v>
      </c>
      <c r="M115">
        <v>0</v>
      </c>
      <c r="N115">
        <v>80</v>
      </c>
      <c r="O115">
        <v>11</v>
      </c>
      <c r="P115">
        <v>2.1099999999999999E-3</v>
      </c>
      <c r="Q115">
        <v>5.0099999999999997E-3</v>
      </c>
      <c r="R115">
        <v>5.0099999999999997E-3</v>
      </c>
      <c r="S115">
        <v>1.9599999999999999E-3</v>
      </c>
      <c r="T115">
        <v>1.9599999999999999E-3</v>
      </c>
      <c r="U115">
        <v>1.9599999999999999E-3</v>
      </c>
      <c r="V115">
        <v>1.9599999999999999E-3</v>
      </c>
      <c r="W115">
        <v>4.3600000000000002E-3</v>
      </c>
      <c r="X115">
        <v>4.3600000000000002E-3</v>
      </c>
      <c r="Y115">
        <v>1.9599999999999999E-3</v>
      </c>
      <c r="Z115">
        <v>1.9599999999999999E-3</v>
      </c>
      <c r="AA115">
        <v>1.9599999999999999E-3</v>
      </c>
      <c r="AB115">
        <v>0.59522178649237467</v>
      </c>
      <c r="AC115">
        <v>6.7982316405963372</v>
      </c>
      <c r="AD115">
        <v>228.672</v>
      </c>
      <c r="AE115">
        <v>0.02</v>
      </c>
      <c r="AF115">
        <v>1477</v>
      </c>
      <c r="AG115">
        <v>5900</v>
      </c>
      <c r="AH115">
        <v>7956</v>
      </c>
      <c r="AI115">
        <v>8516</v>
      </c>
    </row>
    <row r="116" spans="2:35">
      <c r="B116">
        <v>36</v>
      </c>
      <c r="C116">
        <v>32</v>
      </c>
      <c r="D116" t="s">
        <v>9</v>
      </c>
      <c r="E116" t="s">
        <v>9</v>
      </c>
      <c r="F116">
        <v>26</v>
      </c>
      <c r="G116">
        <v>26</v>
      </c>
      <c r="H116">
        <v>0.2</v>
      </c>
      <c r="I116">
        <v>5000</v>
      </c>
      <c r="J116">
        <v>60000</v>
      </c>
      <c r="K116">
        <v>15</v>
      </c>
      <c r="L116">
        <v>150</v>
      </c>
      <c r="M116">
        <v>0</v>
      </c>
      <c r="N116">
        <v>80</v>
      </c>
      <c r="O116">
        <v>11</v>
      </c>
      <c r="P116">
        <v>2.1099999999999999E-3</v>
      </c>
      <c r="Q116">
        <v>5.0099999999999997E-3</v>
      </c>
      <c r="R116">
        <v>5.0099999999999997E-3</v>
      </c>
      <c r="S116">
        <v>1.9599999999999999E-3</v>
      </c>
      <c r="T116">
        <v>1.9599999999999999E-3</v>
      </c>
      <c r="U116">
        <v>1.9599999999999999E-3</v>
      </c>
      <c r="V116">
        <v>1.9599999999999999E-3</v>
      </c>
      <c r="W116">
        <v>4.3600000000000002E-3</v>
      </c>
      <c r="X116">
        <v>4.3600000000000002E-3</v>
      </c>
      <c r="Y116">
        <v>1.9599999999999999E-3</v>
      </c>
      <c r="Z116">
        <v>1.9599999999999999E-3</v>
      </c>
      <c r="AA116">
        <v>1.9599999999999999E-3</v>
      </c>
      <c r="AB116">
        <v>0.59522178649237467</v>
      </c>
      <c r="AC116">
        <v>6.7982316405963372</v>
      </c>
      <c r="AD116">
        <v>228.672</v>
      </c>
      <c r="AE116">
        <v>2.5000000000000001E-2</v>
      </c>
      <c r="AF116">
        <v>1371</v>
      </c>
      <c r="AG116">
        <v>4821</v>
      </c>
      <c r="AH116">
        <v>6365</v>
      </c>
      <c r="AI116">
        <v>6813</v>
      </c>
    </row>
    <row r="117" spans="2:35">
      <c r="B117">
        <v>36</v>
      </c>
      <c r="C117">
        <v>32</v>
      </c>
      <c r="D117" t="s">
        <v>9</v>
      </c>
      <c r="E117" t="s">
        <v>9</v>
      </c>
      <c r="F117">
        <v>26</v>
      </c>
      <c r="G117">
        <v>26</v>
      </c>
      <c r="H117">
        <v>0.2</v>
      </c>
      <c r="I117">
        <v>5000</v>
      </c>
      <c r="J117">
        <v>60000</v>
      </c>
      <c r="K117">
        <v>15</v>
      </c>
      <c r="L117">
        <v>150</v>
      </c>
      <c r="M117">
        <v>0</v>
      </c>
      <c r="N117">
        <v>80</v>
      </c>
      <c r="O117">
        <v>11</v>
      </c>
      <c r="P117">
        <v>2.1099999999999999E-3</v>
      </c>
      <c r="Q117">
        <v>5.0099999999999997E-3</v>
      </c>
      <c r="R117">
        <v>5.0099999999999997E-3</v>
      </c>
      <c r="S117">
        <v>1.9599999999999999E-3</v>
      </c>
      <c r="T117">
        <v>1.9599999999999999E-3</v>
      </c>
      <c r="U117">
        <v>1.9599999999999999E-3</v>
      </c>
      <c r="V117">
        <v>1.9599999999999999E-3</v>
      </c>
      <c r="W117">
        <v>4.3600000000000002E-3</v>
      </c>
      <c r="X117">
        <v>4.3600000000000002E-3</v>
      </c>
      <c r="Y117">
        <v>1.9599999999999999E-3</v>
      </c>
      <c r="Z117">
        <v>1.9599999999999999E-3</v>
      </c>
      <c r="AA117">
        <v>1.9599999999999999E-3</v>
      </c>
      <c r="AB117">
        <v>0.59522178649237467</v>
      </c>
      <c r="AC117">
        <v>6.7982316405963372</v>
      </c>
      <c r="AD117">
        <v>228.672</v>
      </c>
      <c r="AE117">
        <v>0.03</v>
      </c>
      <c r="AF117">
        <v>1275</v>
      </c>
      <c r="AG117">
        <v>4089</v>
      </c>
      <c r="AH117">
        <v>5304</v>
      </c>
      <c r="AI117">
        <v>5677</v>
      </c>
    </row>
    <row r="118" spans="2:35">
      <c r="B118">
        <v>36</v>
      </c>
      <c r="C118">
        <v>32</v>
      </c>
      <c r="D118" t="s">
        <v>9</v>
      </c>
      <c r="E118" t="s">
        <v>9</v>
      </c>
      <c r="F118">
        <v>26</v>
      </c>
      <c r="G118">
        <v>26</v>
      </c>
      <c r="H118">
        <v>0.2</v>
      </c>
      <c r="I118">
        <v>5000</v>
      </c>
      <c r="J118">
        <v>60000</v>
      </c>
      <c r="K118">
        <v>15</v>
      </c>
      <c r="L118">
        <v>150</v>
      </c>
      <c r="M118">
        <v>0</v>
      </c>
      <c r="N118">
        <v>80</v>
      </c>
      <c r="O118">
        <v>11</v>
      </c>
      <c r="P118">
        <v>2.1099999999999999E-3</v>
      </c>
      <c r="Q118">
        <v>5.0099999999999997E-3</v>
      </c>
      <c r="R118">
        <v>5.0099999999999997E-3</v>
      </c>
      <c r="S118">
        <v>1.9599999999999999E-3</v>
      </c>
      <c r="T118">
        <v>1.9599999999999999E-3</v>
      </c>
      <c r="U118">
        <v>1.9599999999999999E-3</v>
      </c>
      <c r="V118">
        <v>1.9599999999999999E-3</v>
      </c>
      <c r="W118">
        <v>4.3600000000000002E-3</v>
      </c>
      <c r="X118">
        <v>4.3600000000000002E-3</v>
      </c>
      <c r="Y118">
        <v>1.9599999999999999E-3</v>
      </c>
      <c r="Z118">
        <v>1.9599999999999999E-3</v>
      </c>
      <c r="AA118">
        <v>1.9599999999999999E-3</v>
      </c>
      <c r="AB118">
        <v>0.59522178649237467</v>
      </c>
      <c r="AC118">
        <v>6.7982316405963372</v>
      </c>
      <c r="AD118">
        <v>228.672</v>
      </c>
      <c r="AE118">
        <v>3.5000000000000003E-2</v>
      </c>
      <c r="AF118">
        <v>1189</v>
      </c>
      <c r="AG118">
        <v>3557</v>
      </c>
      <c r="AH118">
        <v>4546</v>
      </c>
      <c r="AI118">
        <v>4866</v>
      </c>
    </row>
    <row r="119" spans="2:35">
      <c r="B119">
        <v>36</v>
      </c>
      <c r="C119">
        <v>32</v>
      </c>
      <c r="D119" t="s">
        <v>9</v>
      </c>
      <c r="E119" t="s">
        <v>9</v>
      </c>
      <c r="F119">
        <v>26</v>
      </c>
      <c r="G119">
        <v>26</v>
      </c>
      <c r="H119">
        <v>0.2</v>
      </c>
      <c r="I119">
        <v>5000</v>
      </c>
      <c r="J119">
        <v>60000</v>
      </c>
      <c r="K119">
        <v>15</v>
      </c>
      <c r="L119">
        <v>150</v>
      </c>
      <c r="M119">
        <v>0</v>
      </c>
      <c r="N119">
        <v>80</v>
      </c>
      <c r="O119">
        <v>11</v>
      </c>
      <c r="P119">
        <v>2.1099999999999999E-3</v>
      </c>
      <c r="Q119">
        <v>5.0099999999999997E-3</v>
      </c>
      <c r="R119">
        <v>5.0099999999999997E-3</v>
      </c>
      <c r="S119">
        <v>1.9599999999999999E-3</v>
      </c>
      <c r="T119">
        <v>1.9599999999999999E-3</v>
      </c>
      <c r="U119">
        <v>1.9599999999999999E-3</v>
      </c>
      <c r="V119">
        <v>1.9599999999999999E-3</v>
      </c>
      <c r="W119">
        <v>4.3600000000000002E-3</v>
      </c>
      <c r="X119">
        <v>4.3600000000000002E-3</v>
      </c>
      <c r="Y119">
        <v>1.9599999999999999E-3</v>
      </c>
      <c r="Z119">
        <v>1.9599999999999999E-3</v>
      </c>
      <c r="AA119">
        <v>1.9599999999999999E-3</v>
      </c>
      <c r="AB119">
        <v>0.59522178649237467</v>
      </c>
      <c r="AC119">
        <v>6.7982316405963372</v>
      </c>
      <c r="AD119">
        <v>228.672</v>
      </c>
      <c r="AE119">
        <v>0.04</v>
      </c>
      <c r="AF119">
        <v>1111</v>
      </c>
      <c r="AG119">
        <v>3152</v>
      </c>
      <c r="AH119">
        <v>3978</v>
      </c>
      <c r="AI119">
        <v>4258</v>
      </c>
    </row>
    <row r="120" spans="2:35">
      <c r="B120">
        <v>36</v>
      </c>
      <c r="C120">
        <v>32</v>
      </c>
      <c r="D120" t="s">
        <v>9</v>
      </c>
      <c r="E120" t="s">
        <v>9</v>
      </c>
      <c r="F120">
        <v>26</v>
      </c>
      <c r="G120">
        <v>26</v>
      </c>
      <c r="H120">
        <v>0.2</v>
      </c>
      <c r="I120">
        <v>5000</v>
      </c>
      <c r="J120">
        <v>60000</v>
      </c>
      <c r="K120">
        <v>15</v>
      </c>
      <c r="L120">
        <v>150</v>
      </c>
      <c r="M120">
        <v>0</v>
      </c>
      <c r="N120">
        <v>80</v>
      </c>
      <c r="O120">
        <v>11</v>
      </c>
      <c r="P120">
        <v>2.1099999999999999E-3</v>
      </c>
      <c r="Q120">
        <v>5.0099999999999997E-3</v>
      </c>
      <c r="R120">
        <v>5.0099999999999997E-3</v>
      </c>
      <c r="S120">
        <v>1.9599999999999999E-3</v>
      </c>
      <c r="T120">
        <v>1.9599999999999999E-3</v>
      </c>
      <c r="U120">
        <v>1.9599999999999999E-3</v>
      </c>
      <c r="V120">
        <v>1.9599999999999999E-3</v>
      </c>
      <c r="W120">
        <v>4.3600000000000002E-3</v>
      </c>
      <c r="X120">
        <v>4.3600000000000002E-3</v>
      </c>
      <c r="Y120">
        <v>1.9599999999999999E-3</v>
      </c>
      <c r="Z120">
        <v>1.9599999999999999E-3</v>
      </c>
      <c r="AA120">
        <v>1.9599999999999999E-3</v>
      </c>
      <c r="AB120">
        <v>0.59522178649237467</v>
      </c>
      <c r="AC120">
        <v>6.7982316405963372</v>
      </c>
      <c r="AD120">
        <v>228.672</v>
      </c>
      <c r="AE120">
        <v>4.4999999999999998E-2</v>
      </c>
      <c r="AF120">
        <v>1041</v>
      </c>
      <c r="AG120">
        <v>2832</v>
      </c>
      <c r="AH120">
        <v>3536</v>
      </c>
      <c r="AI120">
        <v>3785</v>
      </c>
    </row>
    <row r="121" spans="2:35">
      <c r="B121">
        <v>36</v>
      </c>
      <c r="C121">
        <v>32</v>
      </c>
      <c r="D121" t="s">
        <v>9</v>
      </c>
      <c r="E121" t="s">
        <v>9</v>
      </c>
      <c r="F121">
        <v>26</v>
      </c>
      <c r="G121">
        <v>26</v>
      </c>
      <c r="H121">
        <v>0.2</v>
      </c>
      <c r="I121">
        <v>5000</v>
      </c>
      <c r="J121">
        <v>60000</v>
      </c>
      <c r="K121">
        <v>15</v>
      </c>
      <c r="L121">
        <v>150</v>
      </c>
      <c r="M121">
        <v>0</v>
      </c>
      <c r="N121">
        <v>80</v>
      </c>
      <c r="O121">
        <v>11</v>
      </c>
      <c r="P121">
        <v>2.1099999999999999E-3</v>
      </c>
      <c r="Q121">
        <v>5.0099999999999997E-3</v>
      </c>
      <c r="R121">
        <v>5.0099999999999997E-3</v>
      </c>
      <c r="S121">
        <v>1.9599999999999999E-3</v>
      </c>
      <c r="T121">
        <v>1.9599999999999999E-3</v>
      </c>
      <c r="U121">
        <v>1.9599999999999999E-3</v>
      </c>
      <c r="V121">
        <v>1.9599999999999999E-3</v>
      </c>
      <c r="W121">
        <v>4.3600000000000002E-3</v>
      </c>
      <c r="X121">
        <v>4.3600000000000002E-3</v>
      </c>
      <c r="Y121">
        <v>1.9599999999999999E-3</v>
      </c>
      <c r="Z121">
        <v>1.9599999999999999E-3</v>
      </c>
      <c r="AA121">
        <v>1.9599999999999999E-3</v>
      </c>
      <c r="AB121">
        <v>0.59522178649237467</v>
      </c>
      <c r="AC121">
        <v>6.7982316405963372</v>
      </c>
      <c r="AD121">
        <v>228.672</v>
      </c>
      <c r="AE121">
        <v>0.05</v>
      </c>
      <c r="AF121">
        <v>977</v>
      </c>
      <c r="AG121">
        <v>2571</v>
      </c>
      <c r="AH121">
        <v>3182</v>
      </c>
      <c r="AI121">
        <v>3406</v>
      </c>
    </row>
    <row r="122" spans="2:35">
      <c r="B122">
        <v>36</v>
      </c>
      <c r="C122">
        <v>32</v>
      </c>
      <c r="D122" t="s">
        <v>9</v>
      </c>
      <c r="E122" t="s">
        <v>9</v>
      </c>
      <c r="F122">
        <v>28</v>
      </c>
      <c r="G122">
        <v>28</v>
      </c>
      <c r="H122">
        <v>0.2</v>
      </c>
      <c r="I122">
        <v>5000</v>
      </c>
      <c r="J122">
        <v>60000</v>
      </c>
      <c r="K122">
        <v>15</v>
      </c>
      <c r="L122">
        <v>150</v>
      </c>
      <c r="M122">
        <v>0</v>
      </c>
      <c r="N122">
        <v>80</v>
      </c>
      <c r="O122">
        <v>11</v>
      </c>
      <c r="P122">
        <v>2.0899999999999998E-3</v>
      </c>
      <c r="Q122">
        <v>4.96E-3</v>
      </c>
      <c r="R122">
        <v>4.96E-3</v>
      </c>
      <c r="S122">
        <v>1.9599999999999999E-3</v>
      </c>
      <c r="T122">
        <v>1.9599999999999999E-3</v>
      </c>
      <c r="U122">
        <v>1.9599999999999999E-3</v>
      </c>
      <c r="V122">
        <v>1.9599999999999999E-3</v>
      </c>
      <c r="W122">
        <v>4.3099999999999996E-3</v>
      </c>
      <c r="X122">
        <v>4.3099999999999996E-3</v>
      </c>
      <c r="Y122">
        <v>1.9599999999999999E-3</v>
      </c>
      <c r="Z122">
        <v>1.9599999999999999E-3</v>
      </c>
      <c r="AA122">
        <v>1.9599999999999999E-3</v>
      </c>
      <c r="AB122">
        <v>0.60201612200435739</v>
      </c>
      <c r="AC122">
        <v>6.8369217589962892</v>
      </c>
      <c r="AD122">
        <v>228.672</v>
      </c>
      <c r="AE122">
        <v>0.02</v>
      </c>
      <c r="AF122">
        <v>1468</v>
      </c>
      <c r="AG122">
        <v>5766</v>
      </c>
      <c r="AH122">
        <v>7904</v>
      </c>
      <c r="AI122">
        <v>8464</v>
      </c>
    </row>
    <row r="123" spans="2:35">
      <c r="B123">
        <v>36</v>
      </c>
      <c r="C123">
        <v>32</v>
      </c>
      <c r="D123" t="s">
        <v>9</v>
      </c>
      <c r="E123" t="s">
        <v>9</v>
      </c>
      <c r="F123">
        <v>28</v>
      </c>
      <c r="G123">
        <v>28</v>
      </c>
      <c r="H123">
        <v>0.2</v>
      </c>
      <c r="I123">
        <v>5000</v>
      </c>
      <c r="J123">
        <v>60000</v>
      </c>
      <c r="K123">
        <v>15</v>
      </c>
      <c r="L123">
        <v>150</v>
      </c>
      <c r="M123">
        <v>0</v>
      </c>
      <c r="N123">
        <v>80</v>
      </c>
      <c r="O123">
        <v>11</v>
      </c>
      <c r="P123">
        <v>2.0899999999999998E-3</v>
      </c>
      <c r="Q123">
        <v>4.96E-3</v>
      </c>
      <c r="R123">
        <v>4.96E-3</v>
      </c>
      <c r="S123">
        <v>1.9599999999999999E-3</v>
      </c>
      <c r="T123">
        <v>1.9599999999999999E-3</v>
      </c>
      <c r="U123">
        <v>1.9599999999999999E-3</v>
      </c>
      <c r="V123">
        <v>1.9599999999999999E-3</v>
      </c>
      <c r="W123">
        <v>4.3099999999999996E-3</v>
      </c>
      <c r="X123">
        <v>4.3099999999999996E-3</v>
      </c>
      <c r="Y123">
        <v>1.9599999999999999E-3</v>
      </c>
      <c r="Z123">
        <v>1.9599999999999999E-3</v>
      </c>
      <c r="AA123">
        <v>1.9599999999999999E-3</v>
      </c>
      <c r="AB123">
        <v>0.60201612200435739</v>
      </c>
      <c r="AC123">
        <v>6.8369217589962892</v>
      </c>
      <c r="AD123">
        <v>228.672</v>
      </c>
      <c r="AE123">
        <v>2.5000000000000001E-2</v>
      </c>
      <c r="AF123">
        <v>1362</v>
      </c>
      <c r="AG123">
        <v>4719</v>
      </c>
      <c r="AH123">
        <v>6323</v>
      </c>
      <c r="AI123">
        <v>6771</v>
      </c>
    </row>
    <row r="124" spans="2:35">
      <c r="B124">
        <v>36</v>
      </c>
      <c r="C124">
        <v>32</v>
      </c>
      <c r="D124" t="s">
        <v>9</v>
      </c>
      <c r="E124" t="s">
        <v>9</v>
      </c>
      <c r="F124">
        <v>28</v>
      </c>
      <c r="G124">
        <v>28</v>
      </c>
      <c r="H124">
        <v>0.2</v>
      </c>
      <c r="I124">
        <v>5000</v>
      </c>
      <c r="J124">
        <v>60000</v>
      </c>
      <c r="K124">
        <v>15</v>
      </c>
      <c r="L124">
        <v>150</v>
      </c>
      <c r="M124">
        <v>0</v>
      </c>
      <c r="N124">
        <v>80</v>
      </c>
      <c r="O124">
        <v>11</v>
      </c>
      <c r="P124">
        <v>2.0899999999999998E-3</v>
      </c>
      <c r="Q124">
        <v>4.96E-3</v>
      </c>
      <c r="R124">
        <v>4.96E-3</v>
      </c>
      <c r="S124">
        <v>1.9599999999999999E-3</v>
      </c>
      <c r="T124">
        <v>1.9599999999999999E-3</v>
      </c>
      <c r="U124">
        <v>1.9599999999999999E-3</v>
      </c>
      <c r="V124">
        <v>1.9599999999999999E-3</v>
      </c>
      <c r="W124">
        <v>4.3099999999999996E-3</v>
      </c>
      <c r="X124">
        <v>4.3099999999999996E-3</v>
      </c>
      <c r="Y124">
        <v>1.9599999999999999E-3</v>
      </c>
      <c r="Z124">
        <v>1.9599999999999999E-3</v>
      </c>
      <c r="AA124">
        <v>1.9599999999999999E-3</v>
      </c>
      <c r="AB124">
        <v>0.60201612200435739</v>
      </c>
      <c r="AC124">
        <v>6.8369217589962892</v>
      </c>
      <c r="AD124">
        <v>228.672</v>
      </c>
      <c r="AE124">
        <v>0.03</v>
      </c>
      <c r="AF124">
        <v>1266</v>
      </c>
      <c r="AG124">
        <v>4008</v>
      </c>
      <c r="AH124">
        <v>5270</v>
      </c>
      <c r="AI124">
        <v>5643</v>
      </c>
    </row>
    <row r="125" spans="2:35">
      <c r="B125">
        <v>36</v>
      </c>
      <c r="C125">
        <v>32</v>
      </c>
      <c r="D125" t="s">
        <v>9</v>
      </c>
      <c r="E125" t="s">
        <v>9</v>
      </c>
      <c r="F125">
        <v>28</v>
      </c>
      <c r="G125">
        <v>28</v>
      </c>
      <c r="H125">
        <v>0.2</v>
      </c>
      <c r="I125">
        <v>5000</v>
      </c>
      <c r="J125">
        <v>60000</v>
      </c>
      <c r="K125">
        <v>15</v>
      </c>
      <c r="L125">
        <v>150</v>
      </c>
      <c r="M125">
        <v>0</v>
      </c>
      <c r="N125">
        <v>80</v>
      </c>
      <c r="O125">
        <v>11</v>
      </c>
      <c r="P125">
        <v>2.0899999999999998E-3</v>
      </c>
      <c r="Q125">
        <v>4.96E-3</v>
      </c>
      <c r="R125">
        <v>4.96E-3</v>
      </c>
      <c r="S125">
        <v>1.9599999999999999E-3</v>
      </c>
      <c r="T125">
        <v>1.9599999999999999E-3</v>
      </c>
      <c r="U125">
        <v>1.9599999999999999E-3</v>
      </c>
      <c r="V125">
        <v>1.9599999999999999E-3</v>
      </c>
      <c r="W125">
        <v>4.3099999999999996E-3</v>
      </c>
      <c r="X125">
        <v>4.3099999999999996E-3</v>
      </c>
      <c r="Y125">
        <v>1.9599999999999999E-3</v>
      </c>
      <c r="Z125">
        <v>1.9599999999999999E-3</v>
      </c>
      <c r="AA125">
        <v>1.9599999999999999E-3</v>
      </c>
      <c r="AB125">
        <v>0.60201612200435739</v>
      </c>
      <c r="AC125">
        <v>6.8369217589962892</v>
      </c>
      <c r="AD125">
        <v>228.672</v>
      </c>
      <c r="AE125">
        <v>3.5000000000000003E-2</v>
      </c>
      <c r="AF125">
        <v>1180</v>
      </c>
      <c r="AG125">
        <v>3490</v>
      </c>
      <c r="AH125">
        <v>4517</v>
      </c>
      <c r="AI125">
        <v>4836</v>
      </c>
    </row>
    <row r="126" spans="2:35">
      <c r="B126">
        <v>36</v>
      </c>
      <c r="C126">
        <v>32</v>
      </c>
      <c r="D126" t="s">
        <v>9</v>
      </c>
      <c r="E126" t="s">
        <v>9</v>
      </c>
      <c r="F126">
        <v>28</v>
      </c>
      <c r="G126">
        <v>28</v>
      </c>
      <c r="H126">
        <v>0.2</v>
      </c>
      <c r="I126">
        <v>5000</v>
      </c>
      <c r="J126">
        <v>60000</v>
      </c>
      <c r="K126">
        <v>15</v>
      </c>
      <c r="L126">
        <v>150</v>
      </c>
      <c r="M126">
        <v>0</v>
      </c>
      <c r="N126">
        <v>80</v>
      </c>
      <c r="O126">
        <v>11</v>
      </c>
      <c r="P126">
        <v>2.0899999999999998E-3</v>
      </c>
      <c r="Q126">
        <v>4.96E-3</v>
      </c>
      <c r="R126">
        <v>4.96E-3</v>
      </c>
      <c r="S126">
        <v>1.9599999999999999E-3</v>
      </c>
      <c r="T126">
        <v>1.9599999999999999E-3</v>
      </c>
      <c r="U126">
        <v>1.9599999999999999E-3</v>
      </c>
      <c r="V126">
        <v>1.9599999999999999E-3</v>
      </c>
      <c r="W126">
        <v>4.3099999999999996E-3</v>
      </c>
      <c r="X126">
        <v>4.3099999999999996E-3</v>
      </c>
      <c r="Y126">
        <v>1.9599999999999999E-3</v>
      </c>
      <c r="Z126">
        <v>1.9599999999999999E-3</v>
      </c>
      <c r="AA126">
        <v>1.9599999999999999E-3</v>
      </c>
      <c r="AB126">
        <v>0.60201612200435739</v>
      </c>
      <c r="AC126">
        <v>6.8369217589962892</v>
      </c>
      <c r="AD126">
        <v>228.672</v>
      </c>
      <c r="AE126">
        <v>0.04</v>
      </c>
      <c r="AF126">
        <v>1103</v>
      </c>
      <c r="AG126">
        <v>3095</v>
      </c>
      <c r="AH126">
        <v>3952</v>
      </c>
      <c r="AI126">
        <v>4232</v>
      </c>
    </row>
    <row r="127" spans="2:35">
      <c r="B127">
        <v>36</v>
      </c>
      <c r="C127">
        <v>32</v>
      </c>
      <c r="D127" t="s">
        <v>9</v>
      </c>
      <c r="E127" t="s">
        <v>9</v>
      </c>
      <c r="F127">
        <v>28</v>
      </c>
      <c r="G127">
        <v>28</v>
      </c>
      <c r="H127">
        <v>0.2</v>
      </c>
      <c r="I127">
        <v>5000</v>
      </c>
      <c r="J127">
        <v>60000</v>
      </c>
      <c r="K127">
        <v>15</v>
      </c>
      <c r="L127">
        <v>150</v>
      </c>
      <c r="M127">
        <v>0</v>
      </c>
      <c r="N127">
        <v>80</v>
      </c>
      <c r="O127">
        <v>11</v>
      </c>
      <c r="P127">
        <v>2.0899999999999998E-3</v>
      </c>
      <c r="Q127">
        <v>4.96E-3</v>
      </c>
      <c r="R127">
        <v>4.96E-3</v>
      </c>
      <c r="S127">
        <v>1.9599999999999999E-3</v>
      </c>
      <c r="T127">
        <v>1.9599999999999999E-3</v>
      </c>
      <c r="U127">
        <v>1.9599999999999999E-3</v>
      </c>
      <c r="V127">
        <v>1.9599999999999999E-3</v>
      </c>
      <c r="W127">
        <v>4.3099999999999996E-3</v>
      </c>
      <c r="X127">
        <v>4.3099999999999996E-3</v>
      </c>
      <c r="Y127">
        <v>1.9599999999999999E-3</v>
      </c>
      <c r="Z127">
        <v>1.9599999999999999E-3</v>
      </c>
      <c r="AA127">
        <v>1.9599999999999999E-3</v>
      </c>
      <c r="AB127">
        <v>0.60201612200435739</v>
      </c>
      <c r="AC127">
        <v>6.8369217589962892</v>
      </c>
      <c r="AD127">
        <v>228.672</v>
      </c>
      <c r="AE127">
        <v>4.4999999999999998E-2</v>
      </c>
      <c r="AF127">
        <v>1033</v>
      </c>
      <c r="AG127">
        <v>2783</v>
      </c>
      <c r="AH127">
        <v>3513</v>
      </c>
      <c r="AI127">
        <v>3762</v>
      </c>
    </row>
    <row r="128" spans="2:35">
      <c r="B128">
        <v>36</v>
      </c>
      <c r="C128">
        <v>32</v>
      </c>
      <c r="D128" t="s">
        <v>9</v>
      </c>
      <c r="E128" t="s">
        <v>9</v>
      </c>
      <c r="F128">
        <v>28</v>
      </c>
      <c r="G128">
        <v>28</v>
      </c>
      <c r="H128">
        <v>0.2</v>
      </c>
      <c r="I128">
        <v>5000</v>
      </c>
      <c r="J128">
        <v>60000</v>
      </c>
      <c r="K128">
        <v>15</v>
      </c>
      <c r="L128">
        <v>150</v>
      </c>
      <c r="M128">
        <v>0</v>
      </c>
      <c r="N128">
        <v>80</v>
      </c>
      <c r="O128">
        <v>11</v>
      </c>
      <c r="P128">
        <v>2.0899999999999998E-3</v>
      </c>
      <c r="Q128">
        <v>4.96E-3</v>
      </c>
      <c r="R128">
        <v>4.96E-3</v>
      </c>
      <c r="S128">
        <v>1.9599999999999999E-3</v>
      </c>
      <c r="T128">
        <v>1.9599999999999999E-3</v>
      </c>
      <c r="U128">
        <v>1.9599999999999999E-3</v>
      </c>
      <c r="V128">
        <v>1.9599999999999999E-3</v>
      </c>
      <c r="W128">
        <v>4.3099999999999996E-3</v>
      </c>
      <c r="X128">
        <v>4.3099999999999996E-3</v>
      </c>
      <c r="Y128">
        <v>1.9599999999999999E-3</v>
      </c>
      <c r="Z128">
        <v>1.9599999999999999E-3</v>
      </c>
      <c r="AA128">
        <v>1.9599999999999999E-3</v>
      </c>
      <c r="AB128">
        <v>0.60201612200435739</v>
      </c>
      <c r="AC128">
        <v>6.8369217589962892</v>
      </c>
      <c r="AD128">
        <v>228.672</v>
      </c>
      <c r="AE128">
        <v>0.05</v>
      </c>
      <c r="AF128">
        <v>969</v>
      </c>
      <c r="AG128">
        <v>2529</v>
      </c>
      <c r="AH128">
        <v>3162</v>
      </c>
      <c r="AI128">
        <v>3386</v>
      </c>
    </row>
    <row r="129" spans="2:35">
      <c r="B129">
        <v>36</v>
      </c>
      <c r="C129">
        <v>32</v>
      </c>
      <c r="D129" t="s">
        <v>9</v>
      </c>
      <c r="E129" t="s">
        <v>9</v>
      </c>
      <c r="F129">
        <v>30</v>
      </c>
      <c r="G129">
        <v>30</v>
      </c>
      <c r="H129">
        <v>0.2</v>
      </c>
      <c r="I129">
        <v>5000</v>
      </c>
      <c r="J129">
        <v>60000</v>
      </c>
      <c r="K129">
        <v>15</v>
      </c>
      <c r="L129">
        <v>150</v>
      </c>
      <c r="M129">
        <v>0</v>
      </c>
      <c r="N129">
        <v>80</v>
      </c>
      <c r="O129">
        <v>11</v>
      </c>
      <c r="P129">
        <v>2.0699999999999998E-3</v>
      </c>
      <c r="Q129">
        <v>4.9100000000000003E-3</v>
      </c>
      <c r="R129">
        <v>4.9100000000000003E-3</v>
      </c>
      <c r="S129">
        <v>1.9599999999999999E-3</v>
      </c>
      <c r="T129">
        <v>1.9599999999999999E-3</v>
      </c>
      <c r="U129">
        <v>1.9599999999999999E-3</v>
      </c>
      <c r="V129">
        <v>1.9599999999999999E-3</v>
      </c>
      <c r="W129">
        <v>4.2599999999999999E-3</v>
      </c>
      <c r="X129">
        <v>4.2599999999999999E-3</v>
      </c>
      <c r="Y129">
        <v>1.9599999999999999E-3</v>
      </c>
      <c r="Z129">
        <v>1.9599999999999999E-3</v>
      </c>
      <c r="AA129">
        <v>1.9599999999999999E-3</v>
      </c>
      <c r="AB129">
        <v>0.60968671023965149</v>
      </c>
      <c r="AC129">
        <v>6.8803402109696146</v>
      </c>
      <c r="AD129">
        <v>228.672</v>
      </c>
      <c r="AE129">
        <v>0.02</v>
      </c>
      <c r="AF129">
        <v>1458</v>
      </c>
      <c r="AG129">
        <v>5633</v>
      </c>
      <c r="AH129">
        <v>7853</v>
      </c>
      <c r="AI129">
        <v>8412</v>
      </c>
    </row>
    <row r="130" spans="2:35">
      <c r="B130">
        <v>36</v>
      </c>
      <c r="C130">
        <v>32</v>
      </c>
      <c r="D130" t="s">
        <v>9</v>
      </c>
      <c r="E130" t="s">
        <v>9</v>
      </c>
      <c r="F130">
        <v>30</v>
      </c>
      <c r="G130">
        <v>30</v>
      </c>
      <c r="H130">
        <v>0.2</v>
      </c>
      <c r="I130">
        <v>5000</v>
      </c>
      <c r="J130">
        <v>60000</v>
      </c>
      <c r="K130">
        <v>15</v>
      </c>
      <c r="L130">
        <v>150</v>
      </c>
      <c r="M130">
        <v>0</v>
      </c>
      <c r="N130">
        <v>80</v>
      </c>
      <c r="O130">
        <v>11</v>
      </c>
      <c r="P130">
        <v>2.0699999999999998E-3</v>
      </c>
      <c r="Q130">
        <v>4.9100000000000003E-3</v>
      </c>
      <c r="R130">
        <v>4.9100000000000003E-3</v>
      </c>
      <c r="S130">
        <v>1.9599999999999999E-3</v>
      </c>
      <c r="T130">
        <v>1.9599999999999999E-3</v>
      </c>
      <c r="U130">
        <v>1.9599999999999999E-3</v>
      </c>
      <c r="V130">
        <v>1.9599999999999999E-3</v>
      </c>
      <c r="W130">
        <v>4.2599999999999999E-3</v>
      </c>
      <c r="X130">
        <v>4.2599999999999999E-3</v>
      </c>
      <c r="Y130">
        <v>1.9599999999999999E-3</v>
      </c>
      <c r="Z130">
        <v>1.9599999999999999E-3</v>
      </c>
      <c r="AA130">
        <v>1.9599999999999999E-3</v>
      </c>
      <c r="AB130">
        <v>0.60968671023965149</v>
      </c>
      <c r="AC130">
        <v>6.8803402109696146</v>
      </c>
      <c r="AD130">
        <v>228.672</v>
      </c>
      <c r="AE130">
        <v>2.5000000000000001E-2</v>
      </c>
      <c r="AF130">
        <v>1352</v>
      </c>
      <c r="AG130">
        <v>4617</v>
      </c>
      <c r="AH130">
        <v>6282</v>
      </c>
      <c r="AI130">
        <v>6730</v>
      </c>
    </row>
    <row r="131" spans="2:35">
      <c r="B131">
        <v>36</v>
      </c>
      <c r="C131">
        <v>32</v>
      </c>
      <c r="D131" t="s">
        <v>9</v>
      </c>
      <c r="E131" t="s">
        <v>9</v>
      </c>
      <c r="F131">
        <v>30</v>
      </c>
      <c r="G131">
        <v>30</v>
      </c>
      <c r="H131">
        <v>0.2</v>
      </c>
      <c r="I131">
        <v>5000</v>
      </c>
      <c r="J131">
        <v>60000</v>
      </c>
      <c r="K131">
        <v>15</v>
      </c>
      <c r="L131">
        <v>150</v>
      </c>
      <c r="M131">
        <v>0</v>
      </c>
      <c r="N131">
        <v>80</v>
      </c>
      <c r="O131">
        <v>11</v>
      </c>
      <c r="P131">
        <v>2.0699999999999998E-3</v>
      </c>
      <c r="Q131">
        <v>4.9100000000000003E-3</v>
      </c>
      <c r="R131">
        <v>4.9100000000000003E-3</v>
      </c>
      <c r="S131">
        <v>1.9599999999999999E-3</v>
      </c>
      <c r="T131">
        <v>1.9599999999999999E-3</v>
      </c>
      <c r="U131">
        <v>1.9599999999999999E-3</v>
      </c>
      <c r="V131">
        <v>1.9599999999999999E-3</v>
      </c>
      <c r="W131">
        <v>4.2599999999999999E-3</v>
      </c>
      <c r="X131">
        <v>4.2599999999999999E-3</v>
      </c>
      <c r="Y131">
        <v>1.9599999999999999E-3</v>
      </c>
      <c r="Z131">
        <v>1.9599999999999999E-3</v>
      </c>
      <c r="AA131">
        <v>1.9599999999999999E-3</v>
      </c>
      <c r="AB131">
        <v>0.60968671023965149</v>
      </c>
      <c r="AC131">
        <v>6.8803402109696146</v>
      </c>
      <c r="AD131">
        <v>228.672</v>
      </c>
      <c r="AE131">
        <v>0.03</v>
      </c>
      <c r="AF131">
        <v>1257</v>
      </c>
      <c r="AG131">
        <v>3926</v>
      </c>
      <c r="AH131">
        <v>5235</v>
      </c>
      <c r="AI131">
        <v>5608</v>
      </c>
    </row>
    <row r="132" spans="2:35">
      <c r="B132">
        <v>36</v>
      </c>
      <c r="C132">
        <v>32</v>
      </c>
      <c r="D132" t="s">
        <v>9</v>
      </c>
      <c r="E132" t="s">
        <v>9</v>
      </c>
      <c r="F132">
        <v>30</v>
      </c>
      <c r="G132">
        <v>30</v>
      </c>
      <c r="H132">
        <v>0.2</v>
      </c>
      <c r="I132">
        <v>5000</v>
      </c>
      <c r="J132">
        <v>60000</v>
      </c>
      <c r="K132">
        <v>15</v>
      </c>
      <c r="L132">
        <v>150</v>
      </c>
      <c r="M132">
        <v>0</v>
      </c>
      <c r="N132">
        <v>80</v>
      </c>
      <c r="O132">
        <v>11</v>
      </c>
      <c r="P132">
        <v>2.0699999999999998E-3</v>
      </c>
      <c r="Q132">
        <v>4.9100000000000003E-3</v>
      </c>
      <c r="R132">
        <v>4.9100000000000003E-3</v>
      </c>
      <c r="S132">
        <v>1.9599999999999999E-3</v>
      </c>
      <c r="T132">
        <v>1.9599999999999999E-3</v>
      </c>
      <c r="U132">
        <v>1.9599999999999999E-3</v>
      </c>
      <c r="V132">
        <v>1.9599999999999999E-3</v>
      </c>
      <c r="W132">
        <v>4.2599999999999999E-3</v>
      </c>
      <c r="X132">
        <v>4.2599999999999999E-3</v>
      </c>
      <c r="Y132">
        <v>1.9599999999999999E-3</v>
      </c>
      <c r="Z132">
        <v>1.9599999999999999E-3</v>
      </c>
      <c r="AA132">
        <v>1.9599999999999999E-3</v>
      </c>
      <c r="AB132">
        <v>0.60968671023965149</v>
      </c>
      <c r="AC132">
        <v>6.8803402109696146</v>
      </c>
      <c r="AD132">
        <v>228.672</v>
      </c>
      <c r="AE132">
        <v>3.5000000000000003E-2</v>
      </c>
      <c r="AF132">
        <v>1171</v>
      </c>
      <c r="AG132">
        <v>3423</v>
      </c>
      <c r="AH132">
        <v>4487</v>
      </c>
      <c r="AI132">
        <v>4807</v>
      </c>
    </row>
    <row r="133" spans="2:35">
      <c r="B133">
        <v>36</v>
      </c>
      <c r="C133">
        <v>32</v>
      </c>
      <c r="D133" t="s">
        <v>9</v>
      </c>
      <c r="E133" t="s">
        <v>9</v>
      </c>
      <c r="F133">
        <v>30</v>
      </c>
      <c r="G133">
        <v>30</v>
      </c>
      <c r="H133">
        <v>0.2</v>
      </c>
      <c r="I133">
        <v>5000</v>
      </c>
      <c r="J133">
        <v>60000</v>
      </c>
      <c r="K133">
        <v>15</v>
      </c>
      <c r="L133">
        <v>150</v>
      </c>
      <c r="M133">
        <v>0</v>
      </c>
      <c r="N133">
        <v>80</v>
      </c>
      <c r="O133">
        <v>11</v>
      </c>
      <c r="P133">
        <v>2.0699999999999998E-3</v>
      </c>
      <c r="Q133">
        <v>4.9100000000000003E-3</v>
      </c>
      <c r="R133">
        <v>4.9100000000000003E-3</v>
      </c>
      <c r="S133">
        <v>1.9599999999999999E-3</v>
      </c>
      <c r="T133">
        <v>1.9599999999999999E-3</v>
      </c>
      <c r="U133">
        <v>1.9599999999999999E-3</v>
      </c>
      <c r="V133">
        <v>1.9599999999999999E-3</v>
      </c>
      <c r="W133">
        <v>4.2599999999999999E-3</v>
      </c>
      <c r="X133">
        <v>4.2599999999999999E-3</v>
      </c>
      <c r="Y133">
        <v>1.9599999999999999E-3</v>
      </c>
      <c r="Z133">
        <v>1.9599999999999999E-3</v>
      </c>
      <c r="AA133">
        <v>1.9599999999999999E-3</v>
      </c>
      <c r="AB133">
        <v>0.60968671023965149</v>
      </c>
      <c r="AC133">
        <v>6.8803402109696146</v>
      </c>
      <c r="AD133">
        <v>228.672</v>
      </c>
      <c r="AE133">
        <v>0.04</v>
      </c>
      <c r="AF133">
        <v>1094</v>
      </c>
      <c r="AG133">
        <v>3039</v>
      </c>
      <c r="AH133">
        <v>3926</v>
      </c>
      <c r="AI133">
        <v>4206</v>
      </c>
    </row>
    <row r="134" spans="2:35">
      <c r="B134">
        <v>36</v>
      </c>
      <c r="C134">
        <v>32</v>
      </c>
      <c r="D134" t="s">
        <v>9</v>
      </c>
      <c r="E134" t="s">
        <v>9</v>
      </c>
      <c r="F134">
        <v>30</v>
      </c>
      <c r="G134">
        <v>30</v>
      </c>
      <c r="H134">
        <v>0.2</v>
      </c>
      <c r="I134">
        <v>5000</v>
      </c>
      <c r="J134">
        <v>60000</v>
      </c>
      <c r="K134">
        <v>15</v>
      </c>
      <c r="L134">
        <v>150</v>
      </c>
      <c r="M134">
        <v>0</v>
      </c>
      <c r="N134">
        <v>80</v>
      </c>
      <c r="O134">
        <v>11</v>
      </c>
      <c r="P134">
        <v>2.0699999999999998E-3</v>
      </c>
      <c r="Q134">
        <v>4.9100000000000003E-3</v>
      </c>
      <c r="R134">
        <v>4.9100000000000003E-3</v>
      </c>
      <c r="S134">
        <v>1.9599999999999999E-3</v>
      </c>
      <c r="T134">
        <v>1.9599999999999999E-3</v>
      </c>
      <c r="U134">
        <v>1.9599999999999999E-3</v>
      </c>
      <c r="V134">
        <v>1.9599999999999999E-3</v>
      </c>
      <c r="W134">
        <v>4.2599999999999999E-3</v>
      </c>
      <c r="X134">
        <v>4.2599999999999999E-3</v>
      </c>
      <c r="Y134">
        <v>1.9599999999999999E-3</v>
      </c>
      <c r="Z134">
        <v>1.9599999999999999E-3</v>
      </c>
      <c r="AA134">
        <v>1.9599999999999999E-3</v>
      </c>
      <c r="AB134">
        <v>0.60968671023965149</v>
      </c>
      <c r="AC134">
        <v>6.8803402109696146</v>
      </c>
      <c r="AD134">
        <v>228.672</v>
      </c>
      <c r="AE134">
        <v>4.4999999999999998E-2</v>
      </c>
      <c r="AF134">
        <v>1024</v>
      </c>
      <c r="AG134">
        <v>2734</v>
      </c>
      <c r="AH134">
        <v>3490</v>
      </c>
      <c r="AI134">
        <v>3739</v>
      </c>
    </row>
    <row r="135" spans="2:35">
      <c r="B135">
        <v>36</v>
      </c>
      <c r="C135">
        <v>32</v>
      </c>
      <c r="D135" t="s">
        <v>9</v>
      </c>
      <c r="E135" t="s">
        <v>9</v>
      </c>
      <c r="F135">
        <v>30</v>
      </c>
      <c r="G135">
        <v>30</v>
      </c>
      <c r="H135">
        <v>0.2</v>
      </c>
      <c r="I135">
        <v>5000</v>
      </c>
      <c r="J135">
        <v>60000</v>
      </c>
      <c r="K135">
        <v>15</v>
      </c>
      <c r="L135">
        <v>150</v>
      </c>
      <c r="M135">
        <v>0</v>
      </c>
      <c r="N135">
        <v>80</v>
      </c>
      <c r="O135">
        <v>11</v>
      </c>
      <c r="P135">
        <v>2.0699999999999998E-3</v>
      </c>
      <c r="Q135">
        <v>4.9100000000000003E-3</v>
      </c>
      <c r="R135">
        <v>4.9100000000000003E-3</v>
      </c>
      <c r="S135">
        <v>1.9599999999999999E-3</v>
      </c>
      <c r="T135">
        <v>1.9599999999999999E-3</v>
      </c>
      <c r="U135">
        <v>1.9599999999999999E-3</v>
      </c>
      <c r="V135">
        <v>1.9599999999999999E-3</v>
      </c>
      <c r="W135">
        <v>4.2599999999999999E-3</v>
      </c>
      <c r="X135">
        <v>4.2599999999999999E-3</v>
      </c>
      <c r="Y135">
        <v>1.9599999999999999E-3</v>
      </c>
      <c r="Z135">
        <v>1.9599999999999999E-3</v>
      </c>
      <c r="AA135">
        <v>1.9599999999999999E-3</v>
      </c>
      <c r="AB135">
        <v>0.60968671023965149</v>
      </c>
      <c r="AC135">
        <v>6.8803402109696146</v>
      </c>
      <c r="AD135">
        <v>228.672</v>
      </c>
      <c r="AE135">
        <v>0.05</v>
      </c>
      <c r="AF135">
        <v>961</v>
      </c>
      <c r="AG135">
        <v>2486</v>
      </c>
      <c r="AH135">
        <v>3141</v>
      </c>
      <c r="AI135">
        <v>3365</v>
      </c>
    </row>
    <row r="136" spans="2:35">
      <c r="B136">
        <v>36</v>
      </c>
      <c r="C136">
        <v>32</v>
      </c>
      <c r="D136" t="s">
        <v>9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15</v>
      </c>
      <c r="L136">
        <v>150</v>
      </c>
      <c r="M136">
        <v>0</v>
      </c>
      <c r="N136">
        <v>80</v>
      </c>
      <c r="O136">
        <v>11</v>
      </c>
      <c r="P136">
        <v>2.0500000000000002E-3</v>
      </c>
      <c r="Q136">
        <v>4.8599999999999997E-3</v>
      </c>
      <c r="R136">
        <v>4.8599999999999997E-3</v>
      </c>
      <c r="S136">
        <v>1.9599999999999999E-3</v>
      </c>
      <c r="T136">
        <v>1.9599999999999999E-3</v>
      </c>
      <c r="U136">
        <v>1.9599999999999999E-3</v>
      </c>
      <c r="V136">
        <v>1.9599999999999999E-3</v>
      </c>
      <c r="W136">
        <v>4.2100000000000002E-3</v>
      </c>
      <c r="X136">
        <v>4.2100000000000002E-3</v>
      </c>
      <c r="Y136">
        <v>1.9599999999999999E-3</v>
      </c>
      <c r="Z136">
        <v>1.9599999999999999E-3</v>
      </c>
      <c r="AA136">
        <v>1.9599999999999999E-3</v>
      </c>
      <c r="AB136">
        <v>0.62065838779956428</v>
      </c>
      <c r="AC136">
        <v>6.9419720933934368</v>
      </c>
      <c r="AD136">
        <v>228.672</v>
      </c>
      <c r="AE136">
        <v>0.02</v>
      </c>
      <c r="AF136">
        <v>1444</v>
      </c>
      <c r="AG136">
        <v>5432</v>
      </c>
      <c r="AH136">
        <v>7777</v>
      </c>
      <c r="AI136">
        <v>8336</v>
      </c>
    </row>
    <row r="137" spans="2:35">
      <c r="B137">
        <v>36</v>
      </c>
      <c r="C137">
        <v>32</v>
      </c>
      <c r="D137" t="s">
        <v>9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15</v>
      </c>
      <c r="L137">
        <v>150</v>
      </c>
      <c r="M137">
        <v>0</v>
      </c>
      <c r="N137">
        <v>80</v>
      </c>
      <c r="O137">
        <v>11</v>
      </c>
      <c r="P137">
        <v>2.0500000000000002E-3</v>
      </c>
      <c r="Q137">
        <v>4.8599999999999997E-3</v>
      </c>
      <c r="R137">
        <v>4.8599999999999997E-3</v>
      </c>
      <c r="S137">
        <v>1.9599999999999999E-3</v>
      </c>
      <c r="T137">
        <v>1.9599999999999999E-3</v>
      </c>
      <c r="U137">
        <v>1.9599999999999999E-3</v>
      </c>
      <c r="V137">
        <v>1.9599999999999999E-3</v>
      </c>
      <c r="W137">
        <v>4.2100000000000002E-3</v>
      </c>
      <c r="X137">
        <v>4.2100000000000002E-3</v>
      </c>
      <c r="Y137">
        <v>1.9599999999999999E-3</v>
      </c>
      <c r="Z137">
        <v>1.9599999999999999E-3</v>
      </c>
      <c r="AA137">
        <v>1.9599999999999999E-3</v>
      </c>
      <c r="AB137">
        <v>0.62065838779956428</v>
      </c>
      <c r="AC137">
        <v>6.9419720933934368</v>
      </c>
      <c r="AD137">
        <v>228.672</v>
      </c>
      <c r="AE137">
        <v>2.5000000000000001E-2</v>
      </c>
      <c r="AF137">
        <v>1339</v>
      </c>
      <c r="AG137">
        <v>4464</v>
      </c>
      <c r="AH137">
        <v>6221</v>
      </c>
      <c r="AI137">
        <v>6669</v>
      </c>
    </row>
    <row r="138" spans="2:35">
      <c r="B138">
        <v>36</v>
      </c>
      <c r="C138">
        <v>32</v>
      </c>
      <c r="D138" t="s">
        <v>9</v>
      </c>
      <c r="E138" t="s">
        <v>9</v>
      </c>
      <c r="F138">
        <v>32</v>
      </c>
      <c r="G138">
        <v>32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2.0500000000000002E-3</v>
      </c>
      <c r="Q138">
        <v>4.8599999999999997E-3</v>
      </c>
      <c r="R138">
        <v>4.8599999999999997E-3</v>
      </c>
      <c r="S138">
        <v>1.9599999999999999E-3</v>
      </c>
      <c r="T138">
        <v>1.9599999999999999E-3</v>
      </c>
      <c r="U138">
        <v>1.9599999999999999E-3</v>
      </c>
      <c r="V138">
        <v>1.9599999999999999E-3</v>
      </c>
      <c r="W138">
        <v>4.2100000000000002E-3</v>
      </c>
      <c r="X138">
        <v>4.2100000000000002E-3</v>
      </c>
      <c r="Y138">
        <v>1.9599999999999999E-3</v>
      </c>
      <c r="Z138">
        <v>1.9599999999999999E-3</v>
      </c>
      <c r="AA138">
        <v>1.9599999999999999E-3</v>
      </c>
      <c r="AB138">
        <v>0.62065838779956428</v>
      </c>
      <c r="AC138">
        <v>6.9419720933934368</v>
      </c>
      <c r="AD138">
        <v>228.672</v>
      </c>
      <c r="AE138">
        <v>0.03</v>
      </c>
      <c r="AF138">
        <v>1244</v>
      </c>
      <c r="AG138">
        <v>3804</v>
      </c>
      <c r="AH138">
        <v>5185</v>
      </c>
      <c r="AI138">
        <v>5557</v>
      </c>
    </row>
    <row r="139" spans="2:35">
      <c r="B139">
        <v>36</v>
      </c>
      <c r="C139">
        <v>32</v>
      </c>
      <c r="D139" t="s">
        <v>9</v>
      </c>
      <c r="E139" t="s">
        <v>9</v>
      </c>
      <c r="F139">
        <v>32</v>
      </c>
      <c r="G139">
        <v>32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2.0500000000000002E-3</v>
      </c>
      <c r="Q139">
        <v>4.8599999999999997E-3</v>
      </c>
      <c r="R139">
        <v>4.8599999999999997E-3</v>
      </c>
      <c r="S139">
        <v>1.9599999999999999E-3</v>
      </c>
      <c r="T139">
        <v>1.9599999999999999E-3</v>
      </c>
      <c r="U139">
        <v>1.9599999999999999E-3</v>
      </c>
      <c r="V139">
        <v>1.9599999999999999E-3</v>
      </c>
      <c r="W139">
        <v>4.2100000000000002E-3</v>
      </c>
      <c r="X139">
        <v>4.2100000000000002E-3</v>
      </c>
      <c r="Y139">
        <v>1.9599999999999999E-3</v>
      </c>
      <c r="Z139">
        <v>1.9599999999999999E-3</v>
      </c>
      <c r="AA139">
        <v>1.9599999999999999E-3</v>
      </c>
      <c r="AB139">
        <v>0.62065838779956428</v>
      </c>
      <c r="AC139">
        <v>6.9419720933934368</v>
      </c>
      <c r="AD139">
        <v>228.672</v>
      </c>
      <c r="AE139">
        <v>3.5000000000000003E-2</v>
      </c>
      <c r="AF139">
        <v>1158</v>
      </c>
      <c r="AG139">
        <v>3323</v>
      </c>
      <c r="AH139">
        <v>4444</v>
      </c>
      <c r="AI139">
        <v>4763</v>
      </c>
    </row>
    <row r="140" spans="2:35">
      <c r="B140">
        <v>36</v>
      </c>
      <c r="C140">
        <v>32</v>
      </c>
      <c r="D140" t="s">
        <v>9</v>
      </c>
      <c r="E140" t="s">
        <v>9</v>
      </c>
      <c r="F140">
        <v>32</v>
      </c>
      <c r="G140">
        <v>32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2.0500000000000002E-3</v>
      </c>
      <c r="Q140">
        <v>4.8599999999999997E-3</v>
      </c>
      <c r="R140">
        <v>4.8599999999999997E-3</v>
      </c>
      <c r="S140">
        <v>1.9599999999999999E-3</v>
      </c>
      <c r="T140">
        <v>1.9599999999999999E-3</v>
      </c>
      <c r="U140">
        <v>1.9599999999999999E-3</v>
      </c>
      <c r="V140">
        <v>1.9599999999999999E-3</v>
      </c>
      <c r="W140">
        <v>4.2100000000000002E-3</v>
      </c>
      <c r="X140">
        <v>4.2100000000000002E-3</v>
      </c>
      <c r="Y140">
        <v>1.9599999999999999E-3</v>
      </c>
      <c r="Z140">
        <v>1.9599999999999999E-3</v>
      </c>
      <c r="AA140">
        <v>1.9599999999999999E-3</v>
      </c>
      <c r="AB140">
        <v>0.62065838779956428</v>
      </c>
      <c r="AC140">
        <v>6.9419720933934368</v>
      </c>
      <c r="AD140">
        <v>228.672</v>
      </c>
      <c r="AE140">
        <v>0.04</v>
      </c>
      <c r="AF140">
        <v>1081</v>
      </c>
      <c r="AG140">
        <v>2954</v>
      </c>
      <c r="AH140">
        <v>3888</v>
      </c>
      <c r="AI140">
        <v>4168</v>
      </c>
    </row>
    <row r="141" spans="2:35">
      <c r="B141">
        <v>36</v>
      </c>
      <c r="C141">
        <v>32</v>
      </c>
      <c r="D141" t="s">
        <v>9</v>
      </c>
      <c r="E141" t="s">
        <v>9</v>
      </c>
      <c r="F141">
        <v>32</v>
      </c>
      <c r="G141">
        <v>32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2.0500000000000002E-3</v>
      </c>
      <c r="Q141">
        <v>4.8599999999999997E-3</v>
      </c>
      <c r="R141">
        <v>4.8599999999999997E-3</v>
      </c>
      <c r="S141">
        <v>1.9599999999999999E-3</v>
      </c>
      <c r="T141">
        <v>1.9599999999999999E-3</v>
      </c>
      <c r="U141">
        <v>1.9599999999999999E-3</v>
      </c>
      <c r="V141">
        <v>1.9599999999999999E-3</v>
      </c>
      <c r="W141">
        <v>4.2100000000000002E-3</v>
      </c>
      <c r="X141">
        <v>4.2100000000000002E-3</v>
      </c>
      <c r="Y141">
        <v>1.9599999999999999E-3</v>
      </c>
      <c r="Z141">
        <v>1.9599999999999999E-3</v>
      </c>
      <c r="AA141">
        <v>1.9599999999999999E-3</v>
      </c>
      <c r="AB141">
        <v>0.62065838779956428</v>
      </c>
      <c r="AC141">
        <v>6.9419720933934368</v>
      </c>
      <c r="AD141">
        <v>228.672</v>
      </c>
      <c r="AE141">
        <v>4.4999999999999998E-2</v>
      </c>
      <c r="AF141">
        <v>1012</v>
      </c>
      <c r="AG141">
        <v>2660</v>
      </c>
      <c r="AH141">
        <v>3456</v>
      </c>
      <c r="AI141">
        <v>3705</v>
      </c>
    </row>
    <row r="142" spans="2:35">
      <c r="B142">
        <v>36</v>
      </c>
      <c r="C142">
        <v>32</v>
      </c>
      <c r="D142" t="s">
        <v>9</v>
      </c>
      <c r="E142" t="s">
        <v>9</v>
      </c>
      <c r="F142">
        <v>32</v>
      </c>
      <c r="G142">
        <v>32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2.0500000000000002E-3</v>
      </c>
      <c r="Q142">
        <v>4.8599999999999997E-3</v>
      </c>
      <c r="R142">
        <v>4.8599999999999997E-3</v>
      </c>
      <c r="S142">
        <v>1.9599999999999999E-3</v>
      </c>
      <c r="T142">
        <v>1.9599999999999999E-3</v>
      </c>
      <c r="U142">
        <v>1.9599999999999999E-3</v>
      </c>
      <c r="V142">
        <v>1.9599999999999999E-3</v>
      </c>
      <c r="W142">
        <v>4.2100000000000002E-3</v>
      </c>
      <c r="X142">
        <v>4.2100000000000002E-3</v>
      </c>
      <c r="Y142">
        <v>1.9599999999999999E-3</v>
      </c>
      <c r="Z142">
        <v>1.9599999999999999E-3</v>
      </c>
      <c r="AA142">
        <v>1.9599999999999999E-3</v>
      </c>
      <c r="AB142">
        <v>0.62065838779956428</v>
      </c>
      <c r="AC142">
        <v>6.9419720933934368</v>
      </c>
      <c r="AD142">
        <v>228.672</v>
      </c>
      <c r="AE142">
        <v>0.05</v>
      </c>
      <c r="AF142">
        <v>949</v>
      </c>
      <c r="AG142">
        <v>2421</v>
      </c>
      <c r="AH142">
        <v>3111</v>
      </c>
      <c r="AI142">
        <v>3334</v>
      </c>
    </row>
    <row r="143" spans="2:35">
      <c r="B143">
        <v>36</v>
      </c>
      <c r="C143">
        <v>32</v>
      </c>
      <c r="D143" t="s">
        <v>9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16</v>
      </c>
      <c r="L143">
        <v>150</v>
      </c>
      <c r="M143">
        <v>0</v>
      </c>
      <c r="N143">
        <v>80</v>
      </c>
      <c r="O143">
        <v>11</v>
      </c>
      <c r="P143">
        <v>1.9499999999999999E-3</v>
      </c>
      <c r="Q143">
        <v>4.5700000000000003E-3</v>
      </c>
      <c r="R143">
        <v>4.5700000000000003E-3</v>
      </c>
      <c r="S143">
        <v>1.9499999999999999E-3</v>
      </c>
      <c r="T143">
        <v>1.9499999999999999E-3</v>
      </c>
      <c r="U143">
        <v>1.9499999999999999E-3</v>
      </c>
      <c r="V143">
        <v>1.9499999999999999E-3</v>
      </c>
      <c r="W143">
        <v>3.98E-3</v>
      </c>
      <c r="X143">
        <v>3.98E-3</v>
      </c>
      <c r="Y143">
        <v>1.9499999999999999E-3</v>
      </c>
      <c r="Z143">
        <v>1.9499999999999999E-3</v>
      </c>
      <c r="AA143">
        <v>1.9499999999999999E-3</v>
      </c>
      <c r="AB143">
        <v>0.64894157858455892</v>
      </c>
      <c r="AC143">
        <v>6.8623958927556536</v>
      </c>
      <c r="AD143">
        <v>243.072</v>
      </c>
      <c r="AE143">
        <v>0.02</v>
      </c>
      <c r="AF143">
        <v>1376</v>
      </c>
      <c r="AG143">
        <v>5362</v>
      </c>
      <c r="AH143">
        <v>7412</v>
      </c>
      <c r="AI143">
        <v>7938</v>
      </c>
    </row>
    <row r="144" spans="2:35">
      <c r="B144">
        <v>36</v>
      </c>
      <c r="C144">
        <v>32</v>
      </c>
      <c r="D144" t="s">
        <v>9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16</v>
      </c>
      <c r="L144">
        <v>150</v>
      </c>
      <c r="M144">
        <v>0</v>
      </c>
      <c r="N144">
        <v>80</v>
      </c>
      <c r="O144">
        <v>11</v>
      </c>
      <c r="P144">
        <v>1.9499999999999999E-3</v>
      </c>
      <c r="Q144">
        <v>4.5700000000000003E-3</v>
      </c>
      <c r="R144">
        <v>4.5700000000000003E-3</v>
      </c>
      <c r="S144">
        <v>1.9499999999999999E-3</v>
      </c>
      <c r="T144">
        <v>1.9499999999999999E-3</v>
      </c>
      <c r="U144">
        <v>1.9499999999999999E-3</v>
      </c>
      <c r="V144">
        <v>1.9499999999999999E-3</v>
      </c>
      <c r="W144">
        <v>3.98E-3</v>
      </c>
      <c r="X144">
        <v>3.98E-3</v>
      </c>
      <c r="Y144">
        <v>1.9499999999999999E-3</v>
      </c>
      <c r="Z144">
        <v>1.9499999999999999E-3</v>
      </c>
      <c r="AA144">
        <v>1.9499999999999999E-3</v>
      </c>
      <c r="AB144">
        <v>0.64894157858455892</v>
      </c>
      <c r="AC144">
        <v>6.8623958927556536</v>
      </c>
      <c r="AD144">
        <v>243.072</v>
      </c>
      <c r="AE144">
        <v>2.5000000000000001E-2</v>
      </c>
      <c r="AF144">
        <v>1277</v>
      </c>
      <c r="AG144">
        <v>4392</v>
      </c>
      <c r="AH144">
        <v>5929</v>
      </c>
      <c r="AI144">
        <v>6351</v>
      </c>
    </row>
    <row r="145" spans="2:35">
      <c r="B145">
        <v>36</v>
      </c>
      <c r="C145">
        <v>32</v>
      </c>
      <c r="D145" t="s">
        <v>9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16</v>
      </c>
      <c r="L145">
        <v>150</v>
      </c>
      <c r="M145">
        <v>0</v>
      </c>
      <c r="N145">
        <v>80</v>
      </c>
      <c r="O145">
        <v>11</v>
      </c>
      <c r="P145">
        <v>1.9499999999999999E-3</v>
      </c>
      <c r="Q145">
        <v>4.5700000000000003E-3</v>
      </c>
      <c r="R145">
        <v>4.5700000000000003E-3</v>
      </c>
      <c r="S145">
        <v>1.9499999999999999E-3</v>
      </c>
      <c r="T145">
        <v>1.9499999999999999E-3</v>
      </c>
      <c r="U145">
        <v>1.9499999999999999E-3</v>
      </c>
      <c r="V145">
        <v>1.9499999999999999E-3</v>
      </c>
      <c r="W145">
        <v>3.98E-3</v>
      </c>
      <c r="X145">
        <v>3.98E-3</v>
      </c>
      <c r="Y145">
        <v>1.9499999999999999E-3</v>
      </c>
      <c r="Z145">
        <v>1.9499999999999999E-3</v>
      </c>
      <c r="AA145">
        <v>1.9499999999999999E-3</v>
      </c>
      <c r="AB145">
        <v>0.64894157858455892</v>
      </c>
      <c r="AC145">
        <v>6.8623958927556536</v>
      </c>
      <c r="AD145">
        <v>243.072</v>
      </c>
      <c r="AE145">
        <v>0.03</v>
      </c>
      <c r="AF145">
        <v>1187</v>
      </c>
      <c r="AG145">
        <v>3732</v>
      </c>
      <c r="AH145">
        <v>4941</v>
      </c>
      <c r="AI145">
        <v>5292</v>
      </c>
    </row>
    <row r="146" spans="2:35">
      <c r="B146">
        <v>36</v>
      </c>
      <c r="C146">
        <v>32</v>
      </c>
      <c r="D146" t="s">
        <v>9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16</v>
      </c>
      <c r="L146">
        <v>150</v>
      </c>
      <c r="M146">
        <v>0</v>
      </c>
      <c r="N146">
        <v>80</v>
      </c>
      <c r="O146">
        <v>11</v>
      </c>
      <c r="P146">
        <v>1.9499999999999999E-3</v>
      </c>
      <c r="Q146">
        <v>4.5700000000000003E-3</v>
      </c>
      <c r="R146">
        <v>4.5700000000000003E-3</v>
      </c>
      <c r="S146">
        <v>1.9499999999999999E-3</v>
      </c>
      <c r="T146">
        <v>1.9499999999999999E-3</v>
      </c>
      <c r="U146">
        <v>1.9499999999999999E-3</v>
      </c>
      <c r="V146">
        <v>1.9499999999999999E-3</v>
      </c>
      <c r="W146">
        <v>3.98E-3</v>
      </c>
      <c r="X146">
        <v>3.98E-3</v>
      </c>
      <c r="Y146">
        <v>1.9499999999999999E-3</v>
      </c>
      <c r="Z146">
        <v>1.9499999999999999E-3</v>
      </c>
      <c r="AA146">
        <v>1.9499999999999999E-3</v>
      </c>
      <c r="AB146">
        <v>0.64894157858455892</v>
      </c>
      <c r="AC146">
        <v>6.8623958927556536</v>
      </c>
      <c r="AD146">
        <v>243.072</v>
      </c>
      <c r="AE146">
        <v>3.5000000000000003E-2</v>
      </c>
      <c r="AF146">
        <v>1106</v>
      </c>
      <c r="AG146">
        <v>3252</v>
      </c>
      <c r="AH146">
        <v>4235</v>
      </c>
      <c r="AI146">
        <v>4536</v>
      </c>
    </row>
    <row r="147" spans="2:35">
      <c r="B147">
        <v>36</v>
      </c>
      <c r="C147">
        <v>32</v>
      </c>
      <c r="D147" t="s">
        <v>9</v>
      </c>
      <c r="E147" t="s">
        <v>9</v>
      </c>
      <c r="F147">
        <v>24</v>
      </c>
      <c r="G147">
        <v>24</v>
      </c>
      <c r="H147">
        <v>0.2</v>
      </c>
      <c r="I147">
        <v>5000</v>
      </c>
      <c r="J147">
        <v>60000</v>
      </c>
      <c r="K147">
        <v>16</v>
      </c>
      <c r="L147">
        <v>150</v>
      </c>
      <c r="M147">
        <v>0</v>
      </c>
      <c r="N147">
        <v>80</v>
      </c>
      <c r="O147">
        <v>11</v>
      </c>
      <c r="P147">
        <v>1.9499999999999999E-3</v>
      </c>
      <c r="Q147">
        <v>4.5700000000000003E-3</v>
      </c>
      <c r="R147">
        <v>4.5700000000000003E-3</v>
      </c>
      <c r="S147">
        <v>1.9499999999999999E-3</v>
      </c>
      <c r="T147">
        <v>1.9499999999999999E-3</v>
      </c>
      <c r="U147">
        <v>1.9499999999999999E-3</v>
      </c>
      <c r="V147">
        <v>1.9499999999999999E-3</v>
      </c>
      <c r="W147">
        <v>3.98E-3</v>
      </c>
      <c r="X147">
        <v>3.98E-3</v>
      </c>
      <c r="Y147">
        <v>1.9499999999999999E-3</v>
      </c>
      <c r="Z147">
        <v>1.9499999999999999E-3</v>
      </c>
      <c r="AA147">
        <v>1.9499999999999999E-3</v>
      </c>
      <c r="AB147">
        <v>0.64894157858455892</v>
      </c>
      <c r="AC147">
        <v>6.8623958927556536</v>
      </c>
      <c r="AD147">
        <v>243.072</v>
      </c>
      <c r="AE147">
        <v>0.04</v>
      </c>
      <c r="AF147">
        <v>1033</v>
      </c>
      <c r="AG147">
        <v>2885</v>
      </c>
      <c r="AH147">
        <v>3706</v>
      </c>
      <c r="AI147">
        <v>3969</v>
      </c>
    </row>
    <row r="148" spans="2:35">
      <c r="B148">
        <v>36</v>
      </c>
      <c r="C148">
        <v>32</v>
      </c>
      <c r="D148" t="s">
        <v>9</v>
      </c>
      <c r="E148" t="s">
        <v>9</v>
      </c>
      <c r="F148">
        <v>24</v>
      </c>
      <c r="G148">
        <v>24</v>
      </c>
      <c r="H148">
        <v>0.2</v>
      </c>
      <c r="I148">
        <v>5000</v>
      </c>
      <c r="J148">
        <v>60000</v>
      </c>
      <c r="K148">
        <v>16</v>
      </c>
      <c r="L148">
        <v>150</v>
      </c>
      <c r="M148">
        <v>0</v>
      </c>
      <c r="N148">
        <v>80</v>
      </c>
      <c r="O148">
        <v>11</v>
      </c>
      <c r="P148">
        <v>1.9499999999999999E-3</v>
      </c>
      <c r="Q148">
        <v>4.5700000000000003E-3</v>
      </c>
      <c r="R148">
        <v>4.5700000000000003E-3</v>
      </c>
      <c r="S148">
        <v>1.9499999999999999E-3</v>
      </c>
      <c r="T148">
        <v>1.9499999999999999E-3</v>
      </c>
      <c r="U148">
        <v>1.9499999999999999E-3</v>
      </c>
      <c r="V148">
        <v>1.9499999999999999E-3</v>
      </c>
      <c r="W148">
        <v>3.98E-3</v>
      </c>
      <c r="X148">
        <v>3.98E-3</v>
      </c>
      <c r="Y148">
        <v>1.9499999999999999E-3</v>
      </c>
      <c r="Z148">
        <v>1.9499999999999999E-3</v>
      </c>
      <c r="AA148">
        <v>1.9499999999999999E-3</v>
      </c>
      <c r="AB148">
        <v>0.64894157858455892</v>
      </c>
      <c r="AC148">
        <v>6.8623958927556536</v>
      </c>
      <c r="AD148">
        <v>243.072</v>
      </c>
      <c r="AE148">
        <v>4.4999999999999998E-2</v>
      </c>
      <c r="AF148">
        <v>967</v>
      </c>
      <c r="AG148">
        <v>2595</v>
      </c>
      <c r="AH148">
        <v>3294</v>
      </c>
      <c r="AI148">
        <v>3528</v>
      </c>
    </row>
    <row r="149" spans="2:35">
      <c r="B149">
        <v>36</v>
      </c>
      <c r="C149">
        <v>32</v>
      </c>
      <c r="D149" t="s">
        <v>9</v>
      </c>
      <c r="E149" t="s">
        <v>9</v>
      </c>
      <c r="F149">
        <v>24</v>
      </c>
      <c r="G149">
        <v>24</v>
      </c>
      <c r="H149">
        <v>0.2</v>
      </c>
      <c r="I149">
        <v>5000</v>
      </c>
      <c r="J149">
        <v>60000</v>
      </c>
      <c r="K149">
        <v>16</v>
      </c>
      <c r="L149">
        <v>150</v>
      </c>
      <c r="M149">
        <v>0</v>
      </c>
      <c r="N149">
        <v>80</v>
      </c>
      <c r="O149">
        <v>11</v>
      </c>
      <c r="P149">
        <v>1.9499999999999999E-3</v>
      </c>
      <c r="Q149">
        <v>4.5700000000000003E-3</v>
      </c>
      <c r="R149">
        <v>4.5700000000000003E-3</v>
      </c>
      <c r="S149">
        <v>1.9499999999999999E-3</v>
      </c>
      <c r="T149">
        <v>1.9499999999999999E-3</v>
      </c>
      <c r="U149">
        <v>1.9499999999999999E-3</v>
      </c>
      <c r="V149">
        <v>1.9499999999999999E-3</v>
      </c>
      <c r="W149">
        <v>3.98E-3</v>
      </c>
      <c r="X149">
        <v>3.98E-3</v>
      </c>
      <c r="Y149">
        <v>1.9499999999999999E-3</v>
      </c>
      <c r="Z149">
        <v>1.9499999999999999E-3</v>
      </c>
      <c r="AA149">
        <v>1.9499999999999999E-3</v>
      </c>
      <c r="AB149">
        <v>0.64894157858455892</v>
      </c>
      <c r="AC149">
        <v>6.8623958927556536</v>
      </c>
      <c r="AD149">
        <v>243.072</v>
      </c>
      <c r="AE149">
        <v>0.05</v>
      </c>
      <c r="AF149">
        <v>908</v>
      </c>
      <c r="AG149">
        <v>2359</v>
      </c>
      <c r="AH149">
        <v>2965</v>
      </c>
      <c r="AI149">
        <v>3175</v>
      </c>
    </row>
    <row r="150" spans="2:35">
      <c r="B150">
        <v>36</v>
      </c>
      <c r="C150">
        <v>32</v>
      </c>
      <c r="D150" t="s">
        <v>9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16</v>
      </c>
      <c r="L150">
        <v>150</v>
      </c>
      <c r="M150">
        <v>0</v>
      </c>
      <c r="N150">
        <v>80</v>
      </c>
      <c r="O150">
        <v>11</v>
      </c>
      <c r="P150">
        <v>1.9499999999999999E-3</v>
      </c>
      <c r="Q150">
        <v>4.5199999999999997E-3</v>
      </c>
      <c r="R150">
        <v>4.5199999999999997E-3</v>
      </c>
      <c r="S150">
        <v>1.9499999999999999E-3</v>
      </c>
      <c r="T150">
        <v>1.9499999999999999E-3</v>
      </c>
      <c r="U150">
        <v>1.9499999999999999E-3</v>
      </c>
      <c r="V150">
        <v>1.9499999999999999E-3</v>
      </c>
      <c r="W150">
        <v>3.9300000000000003E-3</v>
      </c>
      <c r="X150">
        <v>3.9300000000000003E-3</v>
      </c>
      <c r="Y150">
        <v>1.9499999999999999E-3</v>
      </c>
      <c r="Z150">
        <v>1.9499999999999999E-3</v>
      </c>
      <c r="AA150">
        <v>1.9499999999999999E-3</v>
      </c>
      <c r="AB150">
        <v>0.65422794117647054</v>
      </c>
      <c r="AC150">
        <v>7.6155838893013188</v>
      </c>
      <c r="AD150">
        <v>243.072</v>
      </c>
      <c r="AE150">
        <v>0.02</v>
      </c>
      <c r="AF150">
        <v>1223</v>
      </c>
      <c r="AG150">
        <v>2974</v>
      </c>
      <c r="AH150">
        <v>5623</v>
      </c>
      <c r="AI150">
        <v>7088</v>
      </c>
    </row>
    <row r="151" spans="2:35">
      <c r="B151">
        <v>36</v>
      </c>
      <c r="C151">
        <v>32</v>
      </c>
      <c r="D151" t="s">
        <v>9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16</v>
      </c>
      <c r="L151">
        <v>150</v>
      </c>
      <c r="M151">
        <v>0</v>
      </c>
      <c r="N151">
        <v>80</v>
      </c>
      <c r="O151">
        <v>11</v>
      </c>
      <c r="P151">
        <v>1.9499999999999999E-3</v>
      </c>
      <c r="Q151">
        <v>4.5199999999999997E-3</v>
      </c>
      <c r="R151">
        <v>4.5199999999999997E-3</v>
      </c>
      <c r="S151">
        <v>1.9499999999999999E-3</v>
      </c>
      <c r="T151">
        <v>1.9499999999999999E-3</v>
      </c>
      <c r="U151">
        <v>1.9499999999999999E-3</v>
      </c>
      <c r="V151">
        <v>1.9499999999999999E-3</v>
      </c>
      <c r="W151">
        <v>3.9300000000000003E-3</v>
      </c>
      <c r="X151">
        <v>3.9300000000000003E-3</v>
      </c>
      <c r="Y151">
        <v>1.9499999999999999E-3</v>
      </c>
      <c r="Z151">
        <v>1.9499999999999999E-3</v>
      </c>
      <c r="AA151">
        <v>1.9499999999999999E-3</v>
      </c>
      <c r="AB151">
        <v>0.65422794117647054</v>
      </c>
      <c r="AC151">
        <v>7.6155838893013188</v>
      </c>
      <c r="AD151">
        <v>243.072</v>
      </c>
      <c r="AE151">
        <v>2.5000000000000001E-2</v>
      </c>
      <c r="AF151">
        <v>1127</v>
      </c>
      <c r="AG151">
        <v>2571</v>
      </c>
      <c r="AH151">
        <v>4581</v>
      </c>
      <c r="AI151">
        <v>5670</v>
      </c>
    </row>
    <row r="152" spans="2:35">
      <c r="B152">
        <v>36</v>
      </c>
      <c r="C152">
        <v>32</v>
      </c>
      <c r="D152" t="s">
        <v>9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16</v>
      </c>
      <c r="L152">
        <v>150</v>
      </c>
      <c r="M152">
        <v>0</v>
      </c>
      <c r="N152">
        <v>80</v>
      </c>
      <c r="O152">
        <v>11</v>
      </c>
      <c r="P152">
        <v>1.9499999999999999E-3</v>
      </c>
      <c r="Q152">
        <v>4.5199999999999997E-3</v>
      </c>
      <c r="R152">
        <v>4.5199999999999997E-3</v>
      </c>
      <c r="S152">
        <v>1.9499999999999999E-3</v>
      </c>
      <c r="T152">
        <v>1.9499999999999999E-3</v>
      </c>
      <c r="U152">
        <v>1.9499999999999999E-3</v>
      </c>
      <c r="V152">
        <v>1.9499999999999999E-3</v>
      </c>
      <c r="W152">
        <v>3.9300000000000003E-3</v>
      </c>
      <c r="X152">
        <v>3.9300000000000003E-3</v>
      </c>
      <c r="Y152">
        <v>1.9499999999999999E-3</v>
      </c>
      <c r="Z152">
        <v>1.9499999999999999E-3</v>
      </c>
      <c r="AA152">
        <v>1.9499999999999999E-3</v>
      </c>
      <c r="AB152">
        <v>0.65422794117647054</v>
      </c>
      <c r="AC152">
        <v>7.6155838893013188</v>
      </c>
      <c r="AD152">
        <v>243.072</v>
      </c>
      <c r="AE152">
        <v>0.03</v>
      </c>
      <c r="AF152">
        <v>1041</v>
      </c>
      <c r="AG152">
        <v>2279</v>
      </c>
      <c r="AH152">
        <v>3878</v>
      </c>
      <c r="AI152">
        <v>4725</v>
      </c>
    </row>
    <row r="153" spans="2:35">
      <c r="B153">
        <v>36</v>
      </c>
      <c r="C153">
        <v>32</v>
      </c>
      <c r="D153" t="s">
        <v>9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16</v>
      </c>
      <c r="L153">
        <v>150</v>
      </c>
      <c r="M153">
        <v>0</v>
      </c>
      <c r="N153">
        <v>80</v>
      </c>
      <c r="O153">
        <v>11</v>
      </c>
      <c r="P153">
        <v>1.9499999999999999E-3</v>
      </c>
      <c r="Q153">
        <v>4.5199999999999997E-3</v>
      </c>
      <c r="R153">
        <v>4.5199999999999997E-3</v>
      </c>
      <c r="S153">
        <v>1.9499999999999999E-3</v>
      </c>
      <c r="T153">
        <v>1.9499999999999999E-3</v>
      </c>
      <c r="U153">
        <v>1.9499999999999999E-3</v>
      </c>
      <c r="V153">
        <v>1.9499999999999999E-3</v>
      </c>
      <c r="W153">
        <v>3.9300000000000003E-3</v>
      </c>
      <c r="X153">
        <v>3.9300000000000003E-3</v>
      </c>
      <c r="Y153">
        <v>1.9499999999999999E-3</v>
      </c>
      <c r="Z153">
        <v>1.9499999999999999E-3</v>
      </c>
      <c r="AA153">
        <v>1.9499999999999999E-3</v>
      </c>
      <c r="AB153">
        <v>0.65422794117647054</v>
      </c>
      <c r="AC153">
        <v>7.6155838893013188</v>
      </c>
      <c r="AD153">
        <v>243.072</v>
      </c>
      <c r="AE153">
        <v>3.5000000000000003E-2</v>
      </c>
      <c r="AF153">
        <v>964</v>
      </c>
      <c r="AG153">
        <v>2053</v>
      </c>
      <c r="AH153">
        <v>3368</v>
      </c>
      <c r="AI153">
        <v>4050</v>
      </c>
    </row>
    <row r="154" spans="2:35">
      <c r="B154">
        <v>36</v>
      </c>
      <c r="C154">
        <v>32</v>
      </c>
      <c r="D154" t="s">
        <v>9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16</v>
      </c>
      <c r="L154">
        <v>150</v>
      </c>
      <c r="M154">
        <v>0</v>
      </c>
      <c r="N154">
        <v>80</v>
      </c>
      <c r="O154">
        <v>11</v>
      </c>
      <c r="P154">
        <v>1.9499999999999999E-3</v>
      </c>
      <c r="Q154">
        <v>4.5199999999999997E-3</v>
      </c>
      <c r="R154">
        <v>4.5199999999999997E-3</v>
      </c>
      <c r="S154">
        <v>1.9499999999999999E-3</v>
      </c>
      <c r="T154">
        <v>1.9499999999999999E-3</v>
      </c>
      <c r="U154">
        <v>1.9499999999999999E-3</v>
      </c>
      <c r="V154">
        <v>1.9499999999999999E-3</v>
      </c>
      <c r="W154">
        <v>3.9300000000000003E-3</v>
      </c>
      <c r="X154">
        <v>3.9300000000000003E-3</v>
      </c>
      <c r="Y154">
        <v>1.9499999999999999E-3</v>
      </c>
      <c r="Z154">
        <v>1.9499999999999999E-3</v>
      </c>
      <c r="AA154">
        <v>1.9499999999999999E-3</v>
      </c>
      <c r="AB154">
        <v>0.65422794117647054</v>
      </c>
      <c r="AC154">
        <v>7.6155838893013188</v>
      </c>
      <c r="AD154">
        <v>243.072</v>
      </c>
      <c r="AE154">
        <v>0.04</v>
      </c>
      <c r="AF154">
        <v>896</v>
      </c>
      <c r="AG154">
        <v>1872</v>
      </c>
      <c r="AH154">
        <v>2980</v>
      </c>
      <c r="AI154">
        <v>3544</v>
      </c>
    </row>
    <row r="155" spans="2:35">
      <c r="B155">
        <v>36</v>
      </c>
      <c r="C155">
        <v>32</v>
      </c>
      <c r="D155" t="s">
        <v>9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16</v>
      </c>
      <c r="L155">
        <v>150</v>
      </c>
      <c r="M155">
        <v>0</v>
      </c>
      <c r="N155">
        <v>80</v>
      </c>
      <c r="O155">
        <v>11</v>
      </c>
      <c r="P155">
        <v>1.9499999999999999E-3</v>
      </c>
      <c r="Q155">
        <v>4.5199999999999997E-3</v>
      </c>
      <c r="R155">
        <v>4.5199999999999997E-3</v>
      </c>
      <c r="S155">
        <v>1.9499999999999999E-3</v>
      </c>
      <c r="T155">
        <v>1.9499999999999999E-3</v>
      </c>
      <c r="U155">
        <v>1.9499999999999999E-3</v>
      </c>
      <c r="V155">
        <v>1.9499999999999999E-3</v>
      </c>
      <c r="W155">
        <v>3.9300000000000003E-3</v>
      </c>
      <c r="X155">
        <v>3.9300000000000003E-3</v>
      </c>
      <c r="Y155">
        <v>1.9499999999999999E-3</v>
      </c>
      <c r="Z155">
        <v>1.9499999999999999E-3</v>
      </c>
      <c r="AA155">
        <v>1.9499999999999999E-3</v>
      </c>
      <c r="AB155">
        <v>0.65422794117647054</v>
      </c>
      <c r="AC155">
        <v>7.6155838893013188</v>
      </c>
      <c r="AD155">
        <v>243.072</v>
      </c>
      <c r="AE155">
        <v>4.4999999999999998E-2</v>
      </c>
      <c r="AF155">
        <v>835</v>
      </c>
      <c r="AG155">
        <v>1720</v>
      </c>
      <c r="AH155">
        <v>2674</v>
      </c>
      <c r="AI155">
        <v>3150</v>
      </c>
    </row>
    <row r="156" spans="2:35">
      <c r="B156">
        <v>36</v>
      </c>
      <c r="C156">
        <v>32</v>
      </c>
      <c r="D156" t="s">
        <v>9</v>
      </c>
      <c r="E156" t="s">
        <v>9</v>
      </c>
      <c r="F156">
        <v>26</v>
      </c>
      <c r="G156">
        <v>26</v>
      </c>
      <c r="H156">
        <v>0.2</v>
      </c>
      <c r="I156">
        <v>5000</v>
      </c>
      <c r="J156">
        <v>60000</v>
      </c>
      <c r="K156">
        <v>16</v>
      </c>
      <c r="L156">
        <v>150</v>
      </c>
      <c r="M156">
        <v>0</v>
      </c>
      <c r="N156">
        <v>80</v>
      </c>
      <c r="O156">
        <v>11</v>
      </c>
      <c r="P156">
        <v>1.9499999999999999E-3</v>
      </c>
      <c r="Q156">
        <v>4.5199999999999997E-3</v>
      </c>
      <c r="R156">
        <v>4.5199999999999997E-3</v>
      </c>
      <c r="S156">
        <v>1.9499999999999999E-3</v>
      </c>
      <c r="T156">
        <v>1.9499999999999999E-3</v>
      </c>
      <c r="U156">
        <v>1.9499999999999999E-3</v>
      </c>
      <c r="V156">
        <v>1.9499999999999999E-3</v>
      </c>
      <c r="W156">
        <v>3.9300000000000003E-3</v>
      </c>
      <c r="X156">
        <v>3.9300000000000003E-3</v>
      </c>
      <c r="Y156">
        <v>1.9499999999999999E-3</v>
      </c>
      <c r="Z156">
        <v>1.9499999999999999E-3</v>
      </c>
      <c r="AA156">
        <v>1.9499999999999999E-3</v>
      </c>
      <c r="AB156">
        <v>0.65422794117647054</v>
      </c>
      <c r="AC156">
        <v>7.6155838893013188</v>
      </c>
      <c r="AD156">
        <v>243.072</v>
      </c>
      <c r="AE156">
        <v>0.05</v>
      </c>
      <c r="AF156">
        <v>780</v>
      </c>
      <c r="AG156">
        <v>1592</v>
      </c>
      <c r="AH156">
        <v>2426</v>
      </c>
      <c r="AI156">
        <v>2835</v>
      </c>
    </row>
    <row r="157" spans="2:35">
      <c r="B157">
        <v>36</v>
      </c>
      <c r="C157">
        <v>32</v>
      </c>
      <c r="D157" t="s">
        <v>9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16</v>
      </c>
      <c r="L157">
        <v>150</v>
      </c>
      <c r="M157">
        <v>0</v>
      </c>
      <c r="N157">
        <v>80</v>
      </c>
      <c r="O157">
        <v>11</v>
      </c>
      <c r="P157">
        <v>1.9499999999999999E-3</v>
      </c>
      <c r="Q157">
        <v>4.47E-3</v>
      </c>
      <c r="R157">
        <v>4.47E-3</v>
      </c>
      <c r="S157">
        <v>1.9499999999999999E-3</v>
      </c>
      <c r="T157">
        <v>1.9499999999999999E-3</v>
      </c>
      <c r="U157">
        <v>1.9499999999999999E-3</v>
      </c>
      <c r="V157">
        <v>1.9499999999999999E-3</v>
      </c>
      <c r="W157">
        <v>3.8899999999999998E-3</v>
      </c>
      <c r="X157">
        <v>3.8899999999999998E-3</v>
      </c>
      <c r="Y157">
        <v>1.9499999999999999E-3</v>
      </c>
      <c r="Z157">
        <v>1.9499999999999999E-3</v>
      </c>
      <c r="AA157">
        <v>1.9499999999999999E-3</v>
      </c>
      <c r="AB157">
        <v>0.66073644301470591</v>
      </c>
      <c r="AC157">
        <v>7.6533714650865363</v>
      </c>
      <c r="AD157">
        <v>243.072</v>
      </c>
      <c r="AE157">
        <v>0.02</v>
      </c>
      <c r="AF157">
        <v>1218</v>
      </c>
      <c r="AG157">
        <v>2880</v>
      </c>
      <c r="AH157">
        <v>5544</v>
      </c>
      <c r="AI157">
        <v>7057</v>
      </c>
    </row>
    <row r="158" spans="2:35">
      <c r="B158">
        <v>36</v>
      </c>
      <c r="C158">
        <v>32</v>
      </c>
      <c r="D158" t="s">
        <v>9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16</v>
      </c>
      <c r="L158">
        <v>150</v>
      </c>
      <c r="M158">
        <v>0</v>
      </c>
      <c r="N158">
        <v>80</v>
      </c>
      <c r="O158">
        <v>11</v>
      </c>
      <c r="P158">
        <v>1.9499999999999999E-3</v>
      </c>
      <c r="Q158">
        <v>4.47E-3</v>
      </c>
      <c r="R158">
        <v>4.47E-3</v>
      </c>
      <c r="S158">
        <v>1.9499999999999999E-3</v>
      </c>
      <c r="T158">
        <v>1.9499999999999999E-3</v>
      </c>
      <c r="U158">
        <v>1.9499999999999999E-3</v>
      </c>
      <c r="V158">
        <v>1.9499999999999999E-3</v>
      </c>
      <c r="W158">
        <v>3.8899999999999998E-3</v>
      </c>
      <c r="X158">
        <v>3.8899999999999998E-3</v>
      </c>
      <c r="Y158">
        <v>1.9499999999999999E-3</v>
      </c>
      <c r="Z158">
        <v>1.9499999999999999E-3</v>
      </c>
      <c r="AA158">
        <v>1.9499999999999999E-3</v>
      </c>
      <c r="AB158">
        <v>0.66073644301470591</v>
      </c>
      <c r="AC158">
        <v>7.6533714650865363</v>
      </c>
      <c r="AD158">
        <v>243.072</v>
      </c>
      <c r="AE158">
        <v>2.5000000000000001E-2</v>
      </c>
      <c r="AF158">
        <v>1122</v>
      </c>
      <c r="AG158">
        <v>2499</v>
      </c>
      <c r="AH158">
        <v>4522</v>
      </c>
      <c r="AI158">
        <v>5645</v>
      </c>
    </row>
    <row r="159" spans="2:35">
      <c r="B159">
        <v>36</v>
      </c>
      <c r="C159">
        <v>32</v>
      </c>
      <c r="D159" t="s">
        <v>9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16</v>
      </c>
      <c r="L159">
        <v>150</v>
      </c>
      <c r="M159">
        <v>0</v>
      </c>
      <c r="N159">
        <v>80</v>
      </c>
      <c r="O159">
        <v>11</v>
      </c>
      <c r="P159">
        <v>1.9499999999999999E-3</v>
      </c>
      <c r="Q159">
        <v>4.47E-3</v>
      </c>
      <c r="R159">
        <v>4.47E-3</v>
      </c>
      <c r="S159">
        <v>1.9499999999999999E-3</v>
      </c>
      <c r="T159">
        <v>1.9499999999999999E-3</v>
      </c>
      <c r="U159">
        <v>1.9499999999999999E-3</v>
      </c>
      <c r="V159">
        <v>1.9499999999999999E-3</v>
      </c>
      <c r="W159">
        <v>3.8899999999999998E-3</v>
      </c>
      <c r="X159">
        <v>3.8899999999999998E-3</v>
      </c>
      <c r="Y159">
        <v>1.9499999999999999E-3</v>
      </c>
      <c r="Z159">
        <v>1.9499999999999999E-3</v>
      </c>
      <c r="AA159">
        <v>1.9499999999999999E-3</v>
      </c>
      <c r="AB159">
        <v>0.66073644301470591</v>
      </c>
      <c r="AC159">
        <v>7.6533714650865363</v>
      </c>
      <c r="AD159">
        <v>243.072</v>
      </c>
      <c r="AE159">
        <v>0.03</v>
      </c>
      <c r="AF159">
        <v>1036</v>
      </c>
      <c r="AG159">
        <v>2222</v>
      </c>
      <c r="AH159">
        <v>3832</v>
      </c>
      <c r="AI159">
        <v>4704</v>
      </c>
    </row>
    <row r="160" spans="2:35">
      <c r="B160">
        <v>36</v>
      </c>
      <c r="C160">
        <v>32</v>
      </c>
      <c r="D160" t="s">
        <v>9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16</v>
      </c>
      <c r="L160">
        <v>150</v>
      </c>
      <c r="M160">
        <v>0</v>
      </c>
      <c r="N160">
        <v>80</v>
      </c>
      <c r="O160">
        <v>11</v>
      </c>
      <c r="P160">
        <v>1.9499999999999999E-3</v>
      </c>
      <c r="Q160">
        <v>4.47E-3</v>
      </c>
      <c r="R160">
        <v>4.47E-3</v>
      </c>
      <c r="S160">
        <v>1.9499999999999999E-3</v>
      </c>
      <c r="T160">
        <v>1.9499999999999999E-3</v>
      </c>
      <c r="U160">
        <v>1.9499999999999999E-3</v>
      </c>
      <c r="V160">
        <v>1.9499999999999999E-3</v>
      </c>
      <c r="W160">
        <v>3.8899999999999998E-3</v>
      </c>
      <c r="X160">
        <v>3.8899999999999998E-3</v>
      </c>
      <c r="Y160">
        <v>1.9499999999999999E-3</v>
      </c>
      <c r="Z160">
        <v>1.9499999999999999E-3</v>
      </c>
      <c r="AA160">
        <v>1.9499999999999999E-3</v>
      </c>
      <c r="AB160">
        <v>0.66073644301470591</v>
      </c>
      <c r="AC160">
        <v>7.6533714650865363</v>
      </c>
      <c r="AD160">
        <v>243.072</v>
      </c>
      <c r="AE160">
        <v>3.5000000000000003E-2</v>
      </c>
      <c r="AF160">
        <v>959</v>
      </c>
      <c r="AG160">
        <v>2006</v>
      </c>
      <c r="AH160">
        <v>3330</v>
      </c>
      <c r="AI160">
        <v>4032</v>
      </c>
    </row>
    <row r="161" spans="2:35">
      <c r="B161">
        <v>36</v>
      </c>
      <c r="C161">
        <v>32</v>
      </c>
      <c r="D161" t="s">
        <v>9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16</v>
      </c>
      <c r="L161">
        <v>150</v>
      </c>
      <c r="M161">
        <v>0</v>
      </c>
      <c r="N161">
        <v>80</v>
      </c>
      <c r="O161">
        <v>11</v>
      </c>
      <c r="P161">
        <v>1.9499999999999999E-3</v>
      </c>
      <c r="Q161">
        <v>4.47E-3</v>
      </c>
      <c r="R161">
        <v>4.47E-3</v>
      </c>
      <c r="S161">
        <v>1.9499999999999999E-3</v>
      </c>
      <c r="T161">
        <v>1.9499999999999999E-3</v>
      </c>
      <c r="U161">
        <v>1.9499999999999999E-3</v>
      </c>
      <c r="V161">
        <v>1.9499999999999999E-3</v>
      </c>
      <c r="W161">
        <v>3.8899999999999998E-3</v>
      </c>
      <c r="X161">
        <v>3.8899999999999998E-3</v>
      </c>
      <c r="Y161">
        <v>1.9499999999999999E-3</v>
      </c>
      <c r="Z161">
        <v>1.9499999999999999E-3</v>
      </c>
      <c r="AA161">
        <v>1.9499999999999999E-3</v>
      </c>
      <c r="AB161">
        <v>0.66073644301470591</v>
      </c>
      <c r="AC161">
        <v>7.6533714650865363</v>
      </c>
      <c r="AD161">
        <v>243.072</v>
      </c>
      <c r="AE161">
        <v>0.04</v>
      </c>
      <c r="AF161">
        <v>891</v>
      </c>
      <c r="AG161">
        <v>1832</v>
      </c>
      <c r="AH161">
        <v>2949</v>
      </c>
      <c r="AI161">
        <v>3528</v>
      </c>
    </row>
    <row r="162" spans="2:35">
      <c r="B162">
        <v>36</v>
      </c>
      <c r="C162">
        <v>32</v>
      </c>
      <c r="D162" t="s">
        <v>9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16</v>
      </c>
      <c r="L162">
        <v>150</v>
      </c>
      <c r="M162">
        <v>0</v>
      </c>
      <c r="N162">
        <v>80</v>
      </c>
      <c r="O162">
        <v>11</v>
      </c>
      <c r="P162">
        <v>1.9499999999999999E-3</v>
      </c>
      <c r="Q162">
        <v>4.47E-3</v>
      </c>
      <c r="R162">
        <v>4.47E-3</v>
      </c>
      <c r="S162">
        <v>1.9499999999999999E-3</v>
      </c>
      <c r="T162">
        <v>1.9499999999999999E-3</v>
      </c>
      <c r="U162">
        <v>1.9499999999999999E-3</v>
      </c>
      <c r="V162">
        <v>1.9499999999999999E-3</v>
      </c>
      <c r="W162">
        <v>3.8899999999999998E-3</v>
      </c>
      <c r="X162">
        <v>3.8899999999999998E-3</v>
      </c>
      <c r="Y162">
        <v>1.9499999999999999E-3</v>
      </c>
      <c r="Z162">
        <v>1.9499999999999999E-3</v>
      </c>
      <c r="AA162">
        <v>1.9499999999999999E-3</v>
      </c>
      <c r="AB162">
        <v>0.66073644301470591</v>
      </c>
      <c r="AC162">
        <v>7.6533714650865363</v>
      </c>
      <c r="AD162">
        <v>243.072</v>
      </c>
      <c r="AE162">
        <v>4.4999999999999998E-2</v>
      </c>
      <c r="AF162">
        <v>830</v>
      </c>
      <c r="AG162">
        <v>1686</v>
      </c>
      <c r="AH162">
        <v>2648</v>
      </c>
      <c r="AI162">
        <v>3136</v>
      </c>
    </row>
    <row r="163" spans="2:35">
      <c r="B163">
        <v>36</v>
      </c>
      <c r="C163">
        <v>32</v>
      </c>
      <c r="D163" t="s">
        <v>9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16</v>
      </c>
      <c r="L163">
        <v>150</v>
      </c>
      <c r="M163">
        <v>0</v>
      </c>
      <c r="N163">
        <v>80</v>
      </c>
      <c r="O163">
        <v>11</v>
      </c>
      <c r="P163">
        <v>1.9499999999999999E-3</v>
      </c>
      <c r="Q163">
        <v>4.47E-3</v>
      </c>
      <c r="R163">
        <v>4.47E-3</v>
      </c>
      <c r="S163">
        <v>1.9499999999999999E-3</v>
      </c>
      <c r="T163">
        <v>1.9499999999999999E-3</v>
      </c>
      <c r="U163">
        <v>1.9499999999999999E-3</v>
      </c>
      <c r="V163">
        <v>1.9499999999999999E-3</v>
      </c>
      <c r="W163">
        <v>3.8899999999999998E-3</v>
      </c>
      <c r="X163">
        <v>3.8899999999999998E-3</v>
      </c>
      <c r="Y163">
        <v>1.9499999999999999E-3</v>
      </c>
      <c r="Z163">
        <v>1.9499999999999999E-3</v>
      </c>
      <c r="AA163">
        <v>1.9499999999999999E-3</v>
      </c>
      <c r="AB163">
        <v>0.66073644301470591</v>
      </c>
      <c r="AC163">
        <v>7.6533714650865363</v>
      </c>
      <c r="AD163">
        <v>243.072</v>
      </c>
      <c r="AE163">
        <v>0.05</v>
      </c>
      <c r="AF163">
        <v>775</v>
      </c>
      <c r="AG163">
        <v>1562</v>
      </c>
      <c r="AH163">
        <v>2403</v>
      </c>
      <c r="AI163">
        <v>2823</v>
      </c>
    </row>
    <row r="164" spans="2:35">
      <c r="B164">
        <v>36</v>
      </c>
      <c r="C164">
        <v>32</v>
      </c>
      <c r="D164" t="s">
        <v>9</v>
      </c>
      <c r="E164" t="s">
        <v>9</v>
      </c>
      <c r="F164">
        <v>30</v>
      </c>
      <c r="G164">
        <v>30</v>
      </c>
      <c r="H164">
        <v>0.2</v>
      </c>
      <c r="I164">
        <v>5000</v>
      </c>
      <c r="J164">
        <v>60000</v>
      </c>
      <c r="K164">
        <v>16</v>
      </c>
      <c r="L164">
        <v>150</v>
      </c>
      <c r="M164">
        <v>0</v>
      </c>
      <c r="N164">
        <v>80</v>
      </c>
      <c r="O164">
        <v>11</v>
      </c>
      <c r="P164">
        <v>1.9499999999999999E-3</v>
      </c>
      <c r="Q164">
        <v>4.4299999999999999E-3</v>
      </c>
      <c r="R164">
        <v>4.4299999999999999E-3</v>
      </c>
      <c r="S164">
        <v>1.9499999999999999E-3</v>
      </c>
      <c r="T164">
        <v>1.9499999999999999E-3</v>
      </c>
      <c r="U164">
        <v>1.9499999999999999E-3</v>
      </c>
      <c r="V164">
        <v>1.9499999999999999E-3</v>
      </c>
      <c r="W164">
        <v>3.8400000000000001E-3</v>
      </c>
      <c r="X164">
        <v>3.8400000000000001E-3</v>
      </c>
      <c r="Y164">
        <v>1.9499999999999999E-3</v>
      </c>
      <c r="Z164">
        <v>1.9499999999999999E-3</v>
      </c>
      <c r="AA164">
        <v>1.9499999999999999E-3</v>
      </c>
      <c r="AB164">
        <v>0.6681873994715074</v>
      </c>
      <c r="AC164">
        <v>7.696403050768005</v>
      </c>
      <c r="AD164">
        <v>243.072</v>
      </c>
      <c r="AE164">
        <v>0.02</v>
      </c>
      <c r="AF164">
        <v>1209</v>
      </c>
      <c r="AG164">
        <v>2723</v>
      </c>
      <c r="AH164">
        <v>5413</v>
      </c>
      <c r="AI164">
        <v>7006</v>
      </c>
    </row>
    <row r="165" spans="2:35">
      <c r="B165">
        <v>36</v>
      </c>
      <c r="C165">
        <v>32</v>
      </c>
      <c r="D165" t="s">
        <v>9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16</v>
      </c>
      <c r="L165">
        <v>150</v>
      </c>
      <c r="M165">
        <v>0</v>
      </c>
      <c r="N165">
        <v>80</v>
      </c>
      <c r="O165">
        <v>11</v>
      </c>
      <c r="P165">
        <v>1.9499999999999999E-3</v>
      </c>
      <c r="Q165">
        <v>4.4299999999999999E-3</v>
      </c>
      <c r="R165">
        <v>4.4299999999999999E-3</v>
      </c>
      <c r="S165">
        <v>1.9499999999999999E-3</v>
      </c>
      <c r="T165">
        <v>1.9499999999999999E-3</v>
      </c>
      <c r="U165">
        <v>1.9499999999999999E-3</v>
      </c>
      <c r="V165">
        <v>1.9499999999999999E-3</v>
      </c>
      <c r="W165">
        <v>3.8400000000000001E-3</v>
      </c>
      <c r="X165">
        <v>3.8400000000000001E-3</v>
      </c>
      <c r="Y165">
        <v>1.9499999999999999E-3</v>
      </c>
      <c r="Z165">
        <v>1.9499999999999999E-3</v>
      </c>
      <c r="AA165">
        <v>1.9499999999999999E-3</v>
      </c>
      <c r="AB165">
        <v>0.6681873994715074</v>
      </c>
      <c r="AC165">
        <v>7.696403050768005</v>
      </c>
      <c r="AD165">
        <v>243.072</v>
      </c>
      <c r="AE165">
        <v>2.5000000000000001E-2</v>
      </c>
      <c r="AF165">
        <v>1113</v>
      </c>
      <c r="AG165">
        <v>2380</v>
      </c>
      <c r="AH165">
        <v>4424</v>
      </c>
      <c r="AI165">
        <v>5605</v>
      </c>
    </row>
    <row r="166" spans="2:35">
      <c r="B166">
        <v>36</v>
      </c>
      <c r="C166">
        <v>32</v>
      </c>
      <c r="D166" t="s">
        <v>9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16</v>
      </c>
      <c r="L166">
        <v>150</v>
      </c>
      <c r="M166">
        <v>0</v>
      </c>
      <c r="N166">
        <v>80</v>
      </c>
      <c r="O166">
        <v>11</v>
      </c>
      <c r="P166">
        <v>1.9499999999999999E-3</v>
      </c>
      <c r="Q166">
        <v>4.4299999999999999E-3</v>
      </c>
      <c r="R166">
        <v>4.4299999999999999E-3</v>
      </c>
      <c r="S166">
        <v>1.9499999999999999E-3</v>
      </c>
      <c r="T166">
        <v>1.9499999999999999E-3</v>
      </c>
      <c r="U166">
        <v>1.9499999999999999E-3</v>
      </c>
      <c r="V166">
        <v>1.9499999999999999E-3</v>
      </c>
      <c r="W166">
        <v>3.8400000000000001E-3</v>
      </c>
      <c r="X166">
        <v>3.8400000000000001E-3</v>
      </c>
      <c r="Y166">
        <v>1.9499999999999999E-3</v>
      </c>
      <c r="Z166">
        <v>1.9499999999999999E-3</v>
      </c>
      <c r="AA166">
        <v>1.9499999999999999E-3</v>
      </c>
      <c r="AB166">
        <v>0.6681873994715074</v>
      </c>
      <c r="AC166">
        <v>7.696403050768005</v>
      </c>
      <c r="AD166">
        <v>243.072</v>
      </c>
      <c r="AE166">
        <v>0.03</v>
      </c>
      <c r="AF166">
        <v>1027</v>
      </c>
      <c r="AG166">
        <v>2126</v>
      </c>
      <c r="AH166">
        <v>3755</v>
      </c>
      <c r="AI166">
        <v>4670</v>
      </c>
    </row>
    <row r="167" spans="2:35">
      <c r="B167">
        <v>36</v>
      </c>
      <c r="C167">
        <v>32</v>
      </c>
      <c r="D167" t="s">
        <v>9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16</v>
      </c>
      <c r="L167">
        <v>150</v>
      </c>
      <c r="M167">
        <v>0</v>
      </c>
      <c r="N167">
        <v>80</v>
      </c>
      <c r="O167">
        <v>11</v>
      </c>
      <c r="P167">
        <v>1.9499999999999999E-3</v>
      </c>
      <c r="Q167">
        <v>4.4299999999999999E-3</v>
      </c>
      <c r="R167">
        <v>4.4299999999999999E-3</v>
      </c>
      <c r="S167">
        <v>1.9499999999999999E-3</v>
      </c>
      <c r="T167">
        <v>1.9499999999999999E-3</v>
      </c>
      <c r="U167">
        <v>1.9499999999999999E-3</v>
      </c>
      <c r="V167">
        <v>1.9499999999999999E-3</v>
      </c>
      <c r="W167">
        <v>3.8400000000000001E-3</v>
      </c>
      <c r="X167">
        <v>3.8400000000000001E-3</v>
      </c>
      <c r="Y167">
        <v>1.9499999999999999E-3</v>
      </c>
      <c r="Z167">
        <v>1.9499999999999999E-3</v>
      </c>
      <c r="AA167">
        <v>1.9499999999999999E-3</v>
      </c>
      <c r="AB167">
        <v>0.6681873994715074</v>
      </c>
      <c r="AC167">
        <v>7.696403050768005</v>
      </c>
      <c r="AD167">
        <v>243.072</v>
      </c>
      <c r="AE167">
        <v>3.5000000000000003E-2</v>
      </c>
      <c r="AF167">
        <v>951</v>
      </c>
      <c r="AG167">
        <v>1927</v>
      </c>
      <c r="AH167">
        <v>3268</v>
      </c>
      <c r="AI167">
        <v>4003</v>
      </c>
    </row>
    <row r="168" spans="2:35">
      <c r="B168">
        <v>36</v>
      </c>
      <c r="C168">
        <v>32</v>
      </c>
      <c r="D168" t="s">
        <v>9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16</v>
      </c>
      <c r="L168">
        <v>150</v>
      </c>
      <c r="M168">
        <v>0</v>
      </c>
      <c r="N168">
        <v>80</v>
      </c>
      <c r="O168">
        <v>11</v>
      </c>
      <c r="P168">
        <v>1.9499999999999999E-3</v>
      </c>
      <c r="Q168">
        <v>4.4299999999999999E-3</v>
      </c>
      <c r="R168">
        <v>4.4299999999999999E-3</v>
      </c>
      <c r="S168">
        <v>1.9499999999999999E-3</v>
      </c>
      <c r="T168">
        <v>1.9499999999999999E-3</v>
      </c>
      <c r="U168">
        <v>1.9499999999999999E-3</v>
      </c>
      <c r="V168">
        <v>1.9499999999999999E-3</v>
      </c>
      <c r="W168">
        <v>3.8400000000000001E-3</v>
      </c>
      <c r="X168">
        <v>3.8400000000000001E-3</v>
      </c>
      <c r="Y168">
        <v>1.9499999999999999E-3</v>
      </c>
      <c r="Z168">
        <v>1.9499999999999999E-3</v>
      </c>
      <c r="AA168">
        <v>1.9499999999999999E-3</v>
      </c>
      <c r="AB168">
        <v>0.6681873994715074</v>
      </c>
      <c r="AC168">
        <v>7.696403050768005</v>
      </c>
      <c r="AD168">
        <v>243.072</v>
      </c>
      <c r="AE168">
        <v>0.04</v>
      </c>
      <c r="AF168">
        <v>883</v>
      </c>
      <c r="AG168">
        <v>1765</v>
      </c>
      <c r="AH168">
        <v>2897</v>
      </c>
      <c r="AI168">
        <v>3503</v>
      </c>
    </row>
    <row r="169" spans="2:35">
      <c r="B169">
        <v>36</v>
      </c>
      <c r="C169">
        <v>32</v>
      </c>
      <c r="D169" t="s">
        <v>9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16</v>
      </c>
      <c r="L169">
        <v>150</v>
      </c>
      <c r="M169">
        <v>0</v>
      </c>
      <c r="N169">
        <v>80</v>
      </c>
      <c r="O169">
        <v>11</v>
      </c>
      <c r="P169">
        <v>1.9499999999999999E-3</v>
      </c>
      <c r="Q169">
        <v>4.4299999999999999E-3</v>
      </c>
      <c r="R169">
        <v>4.4299999999999999E-3</v>
      </c>
      <c r="S169">
        <v>1.9499999999999999E-3</v>
      </c>
      <c r="T169">
        <v>1.9499999999999999E-3</v>
      </c>
      <c r="U169">
        <v>1.9499999999999999E-3</v>
      </c>
      <c r="V169">
        <v>1.9499999999999999E-3</v>
      </c>
      <c r="W169">
        <v>3.8400000000000001E-3</v>
      </c>
      <c r="X169">
        <v>3.8400000000000001E-3</v>
      </c>
      <c r="Y169">
        <v>1.9499999999999999E-3</v>
      </c>
      <c r="Z169">
        <v>1.9499999999999999E-3</v>
      </c>
      <c r="AA169">
        <v>1.9499999999999999E-3</v>
      </c>
      <c r="AB169">
        <v>0.6681873994715074</v>
      </c>
      <c r="AC169">
        <v>7.696403050768005</v>
      </c>
      <c r="AD169">
        <v>243.072</v>
      </c>
      <c r="AE169">
        <v>4.4999999999999998E-2</v>
      </c>
      <c r="AF169">
        <v>822</v>
      </c>
      <c r="AG169">
        <v>1628</v>
      </c>
      <c r="AH169">
        <v>2604</v>
      </c>
      <c r="AI169">
        <v>3114</v>
      </c>
    </row>
    <row r="170" spans="2:35">
      <c r="B170">
        <v>36</v>
      </c>
      <c r="C170">
        <v>32</v>
      </c>
      <c r="D170" t="s">
        <v>9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16</v>
      </c>
      <c r="L170">
        <v>150</v>
      </c>
      <c r="M170">
        <v>0</v>
      </c>
      <c r="N170">
        <v>80</v>
      </c>
      <c r="O170">
        <v>11</v>
      </c>
      <c r="P170">
        <v>1.9499999999999999E-3</v>
      </c>
      <c r="Q170">
        <v>4.4299999999999999E-3</v>
      </c>
      <c r="R170">
        <v>4.4299999999999999E-3</v>
      </c>
      <c r="S170">
        <v>1.9499999999999999E-3</v>
      </c>
      <c r="T170">
        <v>1.9499999999999999E-3</v>
      </c>
      <c r="U170">
        <v>1.9499999999999999E-3</v>
      </c>
      <c r="V170">
        <v>1.9499999999999999E-3</v>
      </c>
      <c r="W170">
        <v>3.8400000000000001E-3</v>
      </c>
      <c r="X170">
        <v>3.8400000000000001E-3</v>
      </c>
      <c r="Y170">
        <v>1.9499999999999999E-3</v>
      </c>
      <c r="Z170">
        <v>1.9499999999999999E-3</v>
      </c>
      <c r="AA170">
        <v>1.9499999999999999E-3</v>
      </c>
      <c r="AB170">
        <v>0.6681873994715074</v>
      </c>
      <c r="AC170">
        <v>7.696403050768005</v>
      </c>
      <c r="AD170">
        <v>243.072</v>
      </c>
      <c r="AE170">
        <v>0.05</v>
      </c>
      <c r="AF170">
        <v>768</v>
      </c>
      <c r="AG170">
        <v>1512</v>
      </c>
      <c r="AH170">
        <v>2365</v>
      </c>
      <c r="AI170">
        <v>2802</v>
      </c>
    </row>
    <row r="171" spans="2:35">
      <c r="B171">
        <v>36</v>
      </c>
      <c r="C171">
        <v>32</v>
      </c>
      <c r="D171" t="s">
        <v>9</v>
      </c>
      <c r="E171" t="s">
        <v>9</v>
      </c>
      <c r="F171">
        <v>32</v>
      </c>
      <c r="G171">
        <v>32</v>
      </c>
      <c r="H171">
        <v>0.2</v>
      </c>
      <c r="I171">
        <v>5000</v>
      </c>
      <c r="J171">
        <v>60000</v>
      </c>
      <c r="K171">
        <v>16</v>
      </c>
      <c r="L171">
        <v>150</v>
      </c>
      <c r="M171">
        <v>0</v>
      </c>
      <c r="N171">
        <v>80</v>
      </c>
      <c r="O171">
        <v>11</v>
      </c>
      <c r="P171">
        <v>1.9499999999999999E-3</v>
      </c>
      <c r="Q171">
        <v>4.3800000000000002E-3</v>
      </c>
      <c r="R171">
        <v>4.3800000000000002E-3</v>
      </c>
      <c r="S171">
        <v>1.9499999999999999E-3</v>
      </c>
      <c r="T171">
        <v>1.9499999999999999E-3</v>
      </c>
      <c r="U171">
        <v>1.9499999999999999E-3</v>
      </c>
      <c r="V171">
        <v>1.9499999999999999E-3</v>
      </c>
      <c r="W171">
        <v>3.8E-3</v>
      </c>
      <c r="X171">
        <v>3.8E-3</v>
      </c>
      <c r="Y171">
        <v>1.9499999999999999E-3</v>
      </c>
      <c r="Z171">
        <v>1.9499999999999999E-3</v>
      </c>
      <c r="AA171">
        <v>1.9499999999999999E-3</v>
      </c>
      <c r="AB171">
        <v>0.67799682617187507</v>
      </c>
      <c r="AC171">
        <v>7.7526913238473174</v>
      </c>
      <c r="AD171">
        <v>243.072</v>
      </c>
      <c r="AE171">
        <v>0.02</v>
      </c>
      <c r="AF171">
        <v>1200</v>
      </c>
      <c r="AG171">
        <v>2566</v>
      </c>
      <c r="AH171">
        <v>5282</v>
      </c>
      <c r="AI171">
        <v>6955</v>
      </c>
    </row>
    <row r="172" spans="2:35">
      <c r="B172">
        <v>36</v>
      </c>
      <c r="C172">
        <v>32</v>
      </c>
      <c r="D172" t="s">
        <v>9</v>
      </c>
      <c r="E172" t="s">
        <v>9</v>
      </c>
      <c r="F172">
        <v>32</v>
      </c>
      <c r="G172">
        <v>32</v>
      </c>
      <c r="H172">
        <v>0.2</v>
      </c>
      <c r="I172">
        <v>5000</v>
      </c>
      <c r="J172">
        <v>60000</v>
      </c>
      <c r="K172">
        <v>16</v>
      </c>
      <c r="L172">
        <v>150</v>
      </c>
      <c r="M172">
        <v>0</v>
      </c>
      <c r="N172">
        <v>80</v>
      </c>
      <c r="O172">
        <v>11</v>
      </c>
      <c r="P172">
        <v>1.9499999999999999E-3</v>
      </c>
      <c r="Q172">
        <v>4.3800000000000002E-3</v>
      </c>
      <c r="R172">
        <v>4.3800000000000002E-3</v>
      </c>
      <c r="S172">
        <v>1.9499999999999999E-3</v>
      </c>
      <c r="T172">
        <v>1.9499999999999999E-3</v>
      </c>
      <c r="U172">
        <v>1.9499999999999999E-3</v>
      </c>
      <c r="V172">
        <v>1.9499999999999999E-3</v>
      </c>
      <c r="W172">
        <v>3.8E-3</v>
      </c>
      <c r="X172">
        <v>3.8E-3</v>
      </c>
      <c r="Y172">
        <v>1.9499999999999999E-3</v>
      </c>
      <c r="Z172">
        <v>1.9499999999999999E-3</v>
      </c>
      <c r="AA172">
        <v>1.9499999999999999E-3</v>
      </c>
      <c r="AB172">
        <v>0.67799682617187507</v>
      </c>
      <c r="AC172">
        <v>7.7526913238473174</v>
      </c>
      <c r="AD172">
        <v>243.072</v>
      </c>
      <c r="AE172">
        <v>2.5000000000000001E-2</v>
      </c>
      <c r="AF172">
        <v>1104</v>
      </c>
      <c r="AG172">
        <v>2260</v>
      </c>
      <c r="AH172">
        <v>4326</v>
      </c>
      <c r="AI172">
        <v>5564</v>
      </c>
    </row>
    <row r="173" spans="2:35">
      <c r="B173">
        <v>36</v>
      </c>
      <c r="C173">
        <v>32</v>
      </c>
      <c r="D173" t="s">
        <v>9</v>
      </c>
      <c r="E173" t="s">
        <v>9</v>
      </c>
      <c r="F173">
        <v>32</v>
      </c>
      <c r="G173">
        <v>32</v>
      </c>
      <c r="H173">
        <v>0.2</v>
      </c>
      <c r="I173">
        <v>5000</v>
      </c>
      <c r="J173">
        <v>60000</v>
      </c>
      <c r="K173">
        <v>16</v>
      </c>
      <c r="L173">
        <v>150</v>
      </c>
      <c r="M173">
        <v>0</v>
      </c>
      <c r="N173">
        <v>80</v>
      </c>
      <c r="O173">
        <v>11</v>
      </c>
      <c r="P173">
        <v>1.9499999999999999E-3</v>
      </c>
      <c r="Q173">
        <v>4.3800000000000002E-3</v>
      </c>
      <c r="R173">
        <v>4.3800000000000002E-3</v>
      </c>
      <c r="S173">
        <v>1.9499999999999999E-3</v>
      </c>
      <c r="T173">
        <v>1.9499999999999999E-3</v>
      </c>
      <c r="U173">
        <v>1.9499999999999999E-3</v>
      </c>
      <c r="V173">
        <v>1.9499999999999999E-3</v>
      </c>
      <c r="W173">
        <v>3.8E-3</v>
      </c>
      <c r="X173">
        <v>3.8E-3</v>
      </c>
      <c r="Y173">
        <v>1.9499999999999999E-3</v>
      </c>
      <c r="Z173">
        <v>1.9499999999999999E-3</v>
      </c>
      <c r="AA173">
        <v>1.9499999999999999E-3</v>
      </c>
      <c r="AB173">
        <v>0.67799682617187507</v>
      </c>
      <c r="AC173">
        <v>7.7526913238473174</v>
      </c>
      <c r="AD173">
        <v>243.072</v>
      </c>
      <c r="AE173">
        <v>0.03</v>
      </c>
      <c r="AF173">
        <v>1019</v>
      </c>
      <c r="AG173">
        <v>2031</v>
      </c>
      <c r="AH173">
        <v>3678</v>
      </c>
      <c r="AI173">
        <v>4637</v>
      </c>
    </row>
    <row r="174" spans="2:35">
      <c r="B174">
        <v>36</v>
      </c>
      <c r="C174">
        <v>32</v>
      </c>
      <c r="D174" t="s">
        <v>9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16</v>
      </c>
      <c r="L174">
        <v>150</v>
      </c>
      <c r="M174">
        <v>0</v>
      </c>
      <c r="N174">
        <v>80</v>
      </c>
      <c r="O174">
        <v>11</v>
      </c>
      <c r="P174">
        <v>1.9499999999999999E-3</v>
      </c>
      <c r="Q174">
        <v>4.3800000000000002E-3</v>
      </c>
      <c r="R174">
        <v>4.3800000000000002E-3</v>
      </c>
      <c r="S174">
        <v>1.9499999999999999E-3</v>
      </c>
      <c r="T174">
        <v>1.9499999999999999E-3</v>
      </c>
      <c r="U174">
        <v>1.9499999999999999E-3</v>
      </c>
      <c r="V174">
        <v>1.9499999999999999E-3</v>
      </c>
      <c r="W174">
        <v>3.8E-3</v>
      </c>
      <c r="X174">
        <v>3.8E-3</v>
      </c>
      <c r="Y174">
        <v>1.9499999999999999E-3</v>
      </c>
      <c r="Z174">
        <v>1.9499999999999999E-3</v>
      </c>
      <c r="AA174">
        <v>1.9499999999999999E-3</v>
      </c>
      <c r="AB174">
        <v>0.67799682617187507</v>
      </c>
      <c r="AC174">
        <v>7.7526913238473174</v>
      </c>
      <c r="AD174">
        <v>243.072</v>
      </c>
      <c r="AE174">
        <v>3.5000000000000003E-2</v>
      </c>
      <c r="AF174">
        <v>943</v>
      </c>
      <c r="AG174">
        <v>1848</v>
      </c>
      <c r="AH174">
        <v>3206</v>
      </c>
      <c r="AI174">
        <v>3974</v>
      </c>
    </row>
    <row r="175" spans="2:35">
      <c r="B175">
        <v>36</v>
      </c>
      <c r="C175">
        <v>32</v>
      </c>
      <c r="D175" t="s">
        <v>9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16</v>
      </c>
      <c r="L175">
        <v>150</v>
      </c>
      <c r="M175">
        <v>0</v>
      </c>
      <c r="N175">
        <v>80</v>
      </c>
      <c r="O175">
        <v>11</v>
      </c>
      <c r="P175">
        <v>1.9499999999999999E-3</v>
      </c>
      <c r="Q175">
        <v>4.3800000000000002E-3</v>
      </c>
      <c r="R175">
        <v>4.3800000000000002E-3</v>
      </c>
      <c r="S175">
        <v>1.9499999999999999E-3</v>
      </c>
      <c r="T175">
        <v>1.9499999999999999E-3</v>
      </c>
      <c r="U175">
        <v>1.9499999999999999E-3</v>
      </c>
      <c r="V175">
        <v>1.9499999999999999E-3</v>
      </c>
      <c r="W175">
        <v>3.8E-3</v>
      </c>
      <c r="X175">
        <v>3.8E-3</v>
      </c>
      <c r="Y175">
        <v>1.9499999999999999E-3</v>
      </c>
      <c r="Z175">
        <v>1.9499999999999999E-3</v>
      </c>
      <c r="AA175">
        <v>1.9499999999999999E-3</v>
      </c>
      <c r="AB175">
        <v>0.67799682617187507</v>
      </c>
      <c r="AC175">
        <v>7.7526913238473174</v>
      </c>
      <c r="AD175">
        <v>243.072</v>
      </c>
      <c r="AE175">
        <v>0.04</v>
      </c>
      <c r="AF175">
        <v>875</v>
      </c>
      <c r="AG175">
        <v>1698</v>
      </c>
      <c r="AH175">
        <v>2846</v>
      </c>
      <c r="AI175">
        <v>3478</v>
      </c>
    </row>
    <row r="176" spans="2:35">
      <c r="B176">
        <v>36</v>
      </c>
      <c r="C176">
        <v>32</v>
      </c>
      <c r="D176" t="s">
        <v>9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16</v>
      </c>
      <c r="L176">
        <v>150</v>
      </c>
      <c r="M176">
        <v>0</v>
      </c>
      <c r="N176">
        <v>80</v>
      </c>
      <c r="O176">
        <v>11</v>
      </c>
      <c r="P176">
        <v>1.9499999999999999E-3</v>
      </c>
      <c r="Q176">
        <v>4.3800000000000002E-3</v>
      </c>
      <c r="R176">
        <v>4.3800000000000002E-3</v>
      </c>
      <c r="S176">
        <v>1.9499999999999999E-3</v>
      </c>
      <c r="T176">
        <v>1.9499999999999999E-3</v>
      </c>
      <c r="U176">
        <v>1.9499999999999999E-3</v>
      </c>
      <c r="V176">
        <v>1.9499999999999999E-3</v>
      </c>
      <c r="W176">
        <v>3.8E-3</v>
      </c>
      <c r="X176">
        <v>3.8E-3</v>
      </c>
      <c r="Y176">
        <v>1.9499999999999999E-3</v>
      </c>
      <c r="Z176">
        <v>1.9499999999999999E-3</v>
      </c>
      <c r="AA176">
        <v>1.9499999999999999E-3</v>
      </c>
      <c r="AB176">
        <v>0.67799682617187507</v>
      </c>
      <c r="AC176">
        <v>7.7526913238473174</v>
      </c>
      <c r="AD176">
        <v>243.072</v>
      </c>
      <c r="AE176">
        <v>4.4999999999999998E-2</v>
      </c>
      <c r="AF176">
        <v>815</v>
      </c>
      <c r="AG176">
        <v>1571</v>
      </c>
      <c r="AH176">
        <v>2560</v>
      </c>
      <c r="AI176">
        <v>3091</v>
      </c>
    </row>
    <row r="177" spans="2:35">
      <c r="B177">
        <v>36</v>
      </c>
      <c r="C177">
        <v>32</v>
      </c>
      <c r="D177" t="s">
        <v>9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16</v>
      </c>
      <c r="L177">
        <v>150</v>
      </c>
      <c r="M177">
        <v>0</v>
      </c>
      <c r="N177">
        <v>80</v>
      </c>
      <c r="O177">
        <v>11</v>
      </c>
      <c r="P177">
        <v>1.9499999999999999E-3</v>
      </c>
      <c r="Q177">
        <v>4.3800000000000002E-3</v>
      </c>
      <c r="R177">
        <v>4.3800000000000002E-3</v>
      </c>
      <c r="S177">
        <v>1.9499999999999999E-3</v>
      </c>
      <c r="T177">
        <v>1.9499999999999999E-3</v>
      </c>
      <c r="U177">
        <v>1.9499999999999999E-3</v>
      </c>
      <c r="V177">
        <v>1.9499999999999999E-3</v>
      </c>
      <c r="W177">
        <v>3.8E-3</v>
      </c>
      <c r="X177">
        <v>3.8E-3</v>
      </c>
      <c r="Y177">
        <v>1.9499999999999999E-3</v>
      </c>
      <c r="Z177">
        <v>1.9499999999999999E-3</v>
      </c>
      <c r="AA177">
        <v>1.9499999999999999E-3</v>
      </c>
      <c r="AB177">
        <v>0.67799682617187507</v>
      </c>
      <c r="AC177">
        <v>7.7526913238473174</v>
      </c>
      <c r="AD177">
        <v>243.072</v>
      </c>
      <c r="AE177">
        <v>0.05</v>
      </c>
      <c r="AF177">
        <v>761</v>
      </c>
      <c r="AG177">
        <v>1461</v>
      </c>
      <c r="AH177">
        <v>2327</v>
      </c>
      <c r="AI177">
        <v>2782</v>
      </c>
    </row>
    <row r="178" spans="2:35">
      <c r="B178">
        <v>36</v>
      </c>
      <c r="C178">
        <v>32</v>
      </c>
      <c r="D178" t="s">
        <v>9</v>
      </c>
      <c r="E178" t="s">
        <v>9</v>
      </c>
      <c r="F178">
        <v>24</v>
      </c>
      <c r="G178">
        <v>24</v>
      </c>
      <c r="H178">
        <v>0.2</v>
      </c>
      <c r="I178">
        <v>5000</v>
      </c>
      <c r="J178">
        <v>60000</v>
      </c>
      <c r="K178">
        <v>17</v>
      </c>
      <c r="L178">
        <v>150</v>
      </c>
      <c r="M178">
        <v>0</v>
      </c>
      <c r="N178">
        <v>80</v>
      </c>
      <c r="O178">
        <v>11</v>
      </c>
      <c r="P178">
        <v>1.9400000000000001E-3</v>
      </c>
      <c r="Q178">
        <v>4.15E-3</v>
      </c>
      <c r="R178">
        <v>4.15E-3</v>
      </c>
      <c r="S178">
        <v>1.9400000000000001E-3</v>
      </c>
      <c r="T178">
        <v>1.9400000000000001E-3</v>
      </c>
      <c r="U178">
        <v>1.9400000000000001E-3</v>
      </c>
      <c r="V178">
        <v>1.9400000000000001E-3</v>
      </c>
      <c r="W178">
        <v>3.62E-3</v>
      </c>
      <c r="X178">
        <v>3.62E-3</v>
      </c>
      <c r="Y178">
        <v>1.9400000000000001E-3</v>
      </c>
      <c r="Z178">
        <v>1.9400000000000001E-3</v>
      </c>
      <c r="AA178">
        <v>1.9400000000000001E-3</v>
      </c>
      <c r="AB178">
        <v>0.72703152500568713</v>
      </c>
      <c r="AC178">
        <v>7.7293942888718847</v>
      </c>
      <c r="AD178">
        <v>257.47199999999998</v>
      </c>
      <c r="AE178">
        <v>0.02</v>
      </c>
      <c r="AF178">
        <v>1136</v>
      </c>
      <c r="AG178">
        <v>2482</v>
      </c>
      <c r="AH178">
        <v>5036</v>
      </c>
      <c r="AI178">
        <v>6585</v>
      </c>
    </row>
    <row r="179" spans="2:35">
      <c r="B179">
        <v>36</v>
      </c>
      <c r="C179">
        <v>32</v>
      </c>
      <c r="D179" t="s">
        <v>9</v>
      </c>
      <c r="E179" t="s">
        <v>9</v>
      </c>
      <c r="F179">
        <v>24</v>
      </c>
      <c r="G179">
        <v>24</v>
      </c>
      <c r="H179">
        <v>0.2</v>
      </c>
      <c r="I179">
        <v>5000</v>
      </c>
      <c r="J179">
        <v>60000</v>
      </c>
      <c r="K179">
        <v>17</v>
      </c>
      <c r="L179">
        <v>150</v>
      </c>
      <c r="M179">
        <v>0</v>
      </c>
      <c r="N179">
        <v>80</v>
      </c>
      <c r="O179">
        <v>11</v>
      </c>
      <c r="P179">
        <v>1.9400000000000001E-3</v>
      </c>
      <c r="Q179">
        <v>4.15E-3</v>
      </c>
      <c r="R179">
        <v>4.15E-3</v>
      </c>
      <c r="S179">
        <v>1.9400000000000001E-3</v>
      </c>
      <c r="T179">
        <v>1.9400000000000001E-3</v>
      </c>
      <c r="U179">
        <v>1.9400000000000001E-3</v>
      </c>
      <c r="V179">
        <v>1.9400000000000001E-3</v>
      </c>
      <c r="W179">
        <v>3.62E-3</v>
      </c>
      <c r="X179">
        <v>3.62E-3</v>
      </c>
      <c r="Y179">
        <v>1.9400000000000001E-3</v>
      </c>
      <c r="Z179">
        <v>1.9400000000000001E-3</v>
      </c>
      <c r="AA179">
        <v>1.9400000000000001E-3</v>
      </c>
      <c r="AB179">
        <v>0.72703152500568713</v>
      </c>
      <c r="AC179">
        <v>7.7293942888718847</v>
      </c>
      <c r="AD179">
        <v>257.47199999999998</v>
      </c>
      <c r="AE179">
        <v>2.5000000000000001E-2</v>
      </c>
      <c r="AF179">
        <v>1046</v>
      </c>
      <c r="AG179">
        <v>2179</v>
      </c>
      <c r="AH179">
        <v>4121</v>
      </c>
      <c r="AI179">
        <v>5268</v>
      </c>
    </row>
    <row r="180" spans="2:35">
      <c r="B180">
        <v>36</v>
      </c>
      <c r="C180">
        <v>32</v>
      </c>
      <c r="D180" t="s">
        <v>9</v>
      </c>
      <c r="E180" t="s">
        <v>9</v>
      </c>
      <c r="F180">
        <v>24</v>
      </c>
      <c r="G180">
        <v>24</v>
      </c>
      <c r="H180">
        <v>0.2</v>
      </c>
      <c r="I180">
        <v>5000</v>
      </c>
      <c r="J180">
        <v>60000</v>
      </c>
      <c r="K180">
        <v>17</v>
      </c>
      <c r="L180">
        <v>150</v>
      </c>
      <c r="M180">
        <v>0</v>
      </c>
      <c r="N180">
        <v>80</v>
      </c>
      <c r="O180">
        <v>11</v>
      </c>
      <c r="P180">
        <v>1.9400000000000001E-3</v>
      </c>
      <c r="Q180">
        <v>4.15E-3</v>
      </c>
      <c r="R180">
        <v>4.15E-3</v>
      </c>
      <c r="S180">
        <v>1.9400000000000001E-3</v>
      </c>
      <c r="T180">
        <v>1.9400000000000001E-3</v>
      </c>
      <c r="U180">
        <v>1.9400000000000001E-3</v>
      </c>
      <c r="V180">
        <v>1.9400000000000001E-3</v>
      </c>
      <c r="W180">
        <v>3.62E-3</v>
      </c>
      <c r="X180">
        <v>3.62E-3</v>
      </c>
      <c r="Y180">
        <v>1.9400000000000001E-3</v>
      </c>
      <c r="Z180">
        <v>1.9400000000000001E-3</v>
      </c>
      <c r="AA180">
        <v>1.9400000000000001E-3</v>
      </c>
      <c r="AB180">
        <v>0.72703152500568713</v>
      </c>
      <c r="AC180">
        <v>7.7293942888718847</v>
      </c>
      <c r="AD180">
        <v>257.47199999999998</v>
      </c>
      <c r="AE180">
        <v>0.03</v>
      </c>
      <c r="AF180">
        <v>965</v>
      </c>
      <c r="AG180">
        <v>1953</v>
      </c>
      <c r="AH180">
        <v>3501</v>
      </c>
      <c r="AI180">
        <v>4390</v>
      </c>
    </row>
    <row r="181" spans="2:35">
      <c r="B181">
        <v>36</v>
      </c>
      <c r="C181">
        <v>32</v>
      </c>
      <c r="D181" t="s">
        <v>9</v>
      </c>
      <c r="E181" t="s">
        <v>9</v>
      </c>
      <c r="F181">
        <v>24</v>
      </c>
      <c r="G181">
        <v>24</v>
      </c>
      <c r="H181">
        <v>0.2</v>
      </c>
      <c r="I181">
        <v>5000</v>
      </c>
      <c r="J181">
        <v>60000</v>
      </c>
      <c r="K181">
        <v>17</v>
      </c>
      <c r="L181">
        <v>150</v>
      </c>
      <c r="M181">
        <v>0</v>
      </c>
      <c r="N181">
        <v>80</v>
      </c>
      <c r="O181">
        <v>11</v>
      </c>
      <c r="P181">
        <v>1.9400000000000001E-3</v>
      </c>
      <c r="Q181">
        <v>4.15E-3</v>
      </c>
      <c r="R181">
        <v>4.15E-3</v>
      </c>
      <c r="S181">
        <v>1.9400000000000001E-3</v>
      </c>
      <c r="T181">
        <v>1.9400000000000001E-3</v>
      </c>
      <c r="U181">
        <v>1.9400000000000001E-3</v>
      </c>
      <c r="V181">
        <v>1.9400000000000001E-3</v>
      </c>
      <c r="W181">
        <v>3.62E-3</v>
      </c>
      <c r="X181">
        <v>3.62E-3</v>
      </c>
      <c r="Y181">
        <v>1.9400000000000001E-3</v>
      </c>
      <c r="Z181">
        <v>1.9400000000000001E-3</v>
      </c>
      <c r="AA181">
        <v>1.9400000000000001E-3</v>
      </c>
      <c r="AB181">
        <v>0.72703152500568713</v>
      </c>
      <c r="AC181">
        <v>7.7293942888718847</v>
      </c>
      <c r="AD181">
        <v>257.47199999999998</v>
      </c>
      <c r="AE181">
        <v>3.5000000000000003E-2</v>
      </c>
      <c r="AF181">
        <v>893</v>
      </c>
      <c r="AG181">
        <v>1775</v>
      </c>
      <c r="AH181">
        <v>3051</v>
      </c>
      <c r="AI181">
        <v>3763</v>
      </c>
    </row>
    <row r="182" spans="2:35">
      <c r="B182">
        <v>36</v>
      </c>
      <c r="C182">
        <v>32</v>
      </c>
      <c r="D182" t="s">
        <v>9</v>
      </c>
      <c r="E182" t="s">
        <v>9</v>
      </c>
      <c r="F182">
        <v>24</v>
      </c>
      <c r="G182">
        <v>24</v>
      </c>
      <c r="H182">
        <v>0.2</v>
      </c>
      <c r="I182">
        <v>5000</v>
      </c>
      <c r="J182">
        <v>60000</v>
      </c>
      <c r="K182">
        <v>17</v>
      </c>
      <c r="L182">
        <v>150</v>
      </c>
      <c r="M182">
        <v>0</v>
      </c>
      <c r="N182">
        <v>80</v>
      </c>
      <c r="O182">
        <v>11</v>
      </c>
      <c r="P182">
        <v>1.9400000000000001E-3</v>
      </c>
      <c r="Q182">
        <v>4.15E-3</v>
      </c>
      <c r="R182">
        <v>4.15E-3</v>
      </c>
      <c r="S182">
        <v>1.9400000000000001E-3</v>
      </c>
      <c r="T182">
        <v>1.9400000000000001E-3</v>
      </c>
      <c r="U182">
        <v>1.9400000000000001E-3</v>
      </c>
      <c r="V182">
        <v>1.9400000000000001E-3</v>
      </c>
      <c r="W182">
        <v>3.62E-3</v>
      </c>
      <c r="X182">
        <v>3.62E-3</v>
      </c>
      <c r="Y182">
        <v>1.9400000000000001E-3</v>
      </c>
      <c r="Z182">
        <v>1.9400000000000001E-3</v>
      </c>
      <c r="AA182">
        <v>1.9400000000000001E-3</v>
      </c>
      <c r="AB182">
        <v>0.72703152500568713</v>
      </c>
      <c r="AC182">
        <v>7.7293942888718847</v>
      </c>
      <c r="AD182">
        <v>257.47199999999998</v>
      </c>
      <c r="AE182">
        <v>0.04</v>
      </c>
      <c r="AF182">
        <v>829</v>
      </c>
      <c r="AG182">
        <v>1629</v>
      </c>
      <c r="AH182">
        <v>2706</v>
      </c>
      <c r="AI182">
        <v>3293</v>
      </c>
    </row>
    <row r="183" spans="2:35">
      <c r="B183">
        <v>36</v>
      </c>
      <c r="C183">
        <v>32</v>
      </c>
      <c r="D183" t="s">
        <v>9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17</v>
      </c>
      <c r="L183">
        <v>150</v>
      </c>
      <c r="M183">
        <v>0</v>
      </c>
      <c r="N183">
        <v>80</v>
      </c>
      <c r="O183">
        <v>11</v>
      </c>
      <c r="P183">
        <v>1.9400000000000001E-3</v>
      </c>
      <c r="Q183">
        <v>4.15E-3</v>
      </c>
      <c r="R183">
        <v>4.15E-3</v>
      </c>
      <c r="S183">
        <v>1.9400000000000001E-3</v>
      </c>
      <c r="T183">
        <v>1.9400000000000001E-3</v>
      </c>
      <c r="U183">
        <v>1.9400000000000001E-3</v>
      </c>
      <c r="V183">
        <v>1.9400000000000001E-3</v>
      </c>
      <c r="W183">
        <v>3.62E-3</v>
      </c>
      <c r="X183">
        <v>3.62E-3</v>
      </c>
      <c r="Y183">
        <v>1.9400000000000001E-3</v>
      </c>
      <c r="Z183">
        <v>1.9400000000000001E-3</v>
      </c>
      <c r="AA183">
        <v>1.9400000000000001E-3</v>
      </c>
      <c r="AB183">
        <v>0.72703152500568713</v>
      </c>
      <c r="AC183">
        <v>7.7293942888718847</v>
      </c>
      <c r="AD183">
        <v>257.47199999999998</v>
      </c>
      <c r="AE183">
        <v>4.4999999999999998E-2</v>
      </c>
      <c r="AF183">
        <v>772</v>
      </c>
      <c r="AG183">
        <v>1505</v>
      </c>
      <c r="AH183">
        <v>2433</v>
      </c>
      <c r="AI183">
        <v>2927</v>
      </c>
    </row>
    <row r="184" spans="2:35">
      <c r="B184">
        <v>36</v>
      </c>
      <c r="C184">
        <v>32</v>
      </c>
      <c r="D184" t="s">
        <v>9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17</v>
      </c>
      <c r="L184">
        <v>150</v>
      </c>
      <c r="M184">
        <v>0</v>
      </c>
      <c r="N184">
        <v>80</v>
      </c>
      <c r="O184">
        <v>11</v>
      </c>
      <c r="P184">
        <v>1.9400000000000001E-3</v>
      </c>
      <c r="Q184">
        <v>4.15E-3</v>
      </c>
      <c r="R184">
        <v>4.15E-3</v>
      </c>
      <c r="S184">
        <v>1.9400000000000001E-3</v>
      </c>
      <c r="T184">
        <v>1.9400000000000001E-3</v>
      </c>
      <c r="U184">
        <v>1.9400000000000001E-3</v>
      </c>
      <c r="V184">
        <v>1.9400000000000001E-3</v>
      </c>
      <c r="W184">
        <v>3.62E-3</v>
      </c>
      <c r="X184">
        <v>3.62E-3</v>
      </c>
      <c r="Y184">
        <v>1.9400000000000001E-3</v>
      </c>
      <c r="Z184">
        <v>1.9400000000000001E-3</v>
      </c>
      <c r="AA184">
        <v>1.9400000000000001E-3</v>
      </c>
      <c r="AB184">
        <v>0.72703152500568713</v>
      </c>
      <c r="AC184">
        <v>7.7293942888718847</v>
      </c>
      <c r="AD184">
        <v>257.47199999999998</v>
      </c>
      <c r="AE184">
        <v>0.05</v>
      </c>
      <c r="AF184">
        <v>721</v>
      </c>
      <c r="AG184">
        <v>1398</v>
      </c>
      <c r="AH184">
        <v>2211</v>
      </c>
      <c r="AI184">
        <v>2634</v>
      </c>
    </row>
    <row r="185" spans="2:35">
      <c r="B185">
        <v>36</v>
      </c>
      <c r="C185">
        <v>32</v>
      </c>
      <c r="D185" t="s">
        <v>9</v>
      </c>
      <c r="E185" t="s">
        <v>9</v>
      </c>
      <c r="F185">
        <v>26</v>
      </c>
      <c r="G185">
        <v>26</v>
      </c>
      <c r="H185">
        <v>0.2</v>
      </c>
      <c r="I185">
        <v>5000</v>
      </c>
      <c r="J185">
        <v>60000</v>
      </c>
      <c r="K185">
        <v>17</v>
      </c>
      <c r="L185">
        <v>150</v>
      </c>
      <c r="M185">
        <v>0</v>
      </c>
      <c r="N185">
        <v>80</v>
      </c>
      <c r="O185">
        <v>11</v>
      </c>
      <c r="P185">
        <v>1.9400000000000001E-3</v>
      </c>
      <c r="Q185">
        <v>4.1099999999999999E-3</v>
      </c>
      <c r="R185">
        <v>4.1099999999999999E-3</v>
      </c>
      <c r="S185">
        <v>1.9400000000000001E-3</v>
      </c>
      <c r="T185">
        <v>1.9400000000000001E-3</v>
      </c>
      <c r="U185">
        <v>1.9400000000000001E-3</v>
      </c>
      <c r="V185">
        <v>1.9400000000000001E-3</v>
      </c>
      <c r="W185">
        <v>3.5799999999999998E-3</v>
      </c>
      <c r="X185">
        <v>3.5799999999999998E-3</v>
      </c>
      <c r="Y185">
        <v>1.9400000000000001E-3</v>
      </c>
      <c r="Z185">
        <v>1.9400000000000001E-3</v>
      </c>
      <c r="AA185">
        <v>1.9400000000000001E-3</v>
      </c>
      <c r="AB185">
        <v>0.7560442882628321</v>
      </c>
      <c r="AC185">
        <v>8.7118051365862161</v>
      </c>
      <c r="AD185">
        <v>257.47199999999998</v>
      </c>
      <c r="AE185">
        <v>0.02</v>
      </c>
      <c r="AF185">
        <v>990</v>
      </c>
      <c r="AG185">
        <v>1531</v>
      </c>
      <c r="AH185">
        <v>2614</v>
      </c>
      <c r="AI185">
        <v>4832</v>
      </c>
    </row>
    <row r="186" spans="2:35">
      <c r="B186">
        <v>36</v>
      </c>
      <c r="C186">
        <v>32</v>
      </c>
      <c r="D186" t="s">
        <v>9</v>
      </c>
      <c r="E186" t="s">
        <v>9</v>
      </c>
      <c r="F186">
        <v>26</v>
      </c>
      <c r="G186">
        <v>26</v>
      </c>
      <c r="H186">
        <v>0.2</v>
      </c>
      <c r="I186">
        <v>5000</v>
      </c>
      <c r="J186">
        <v>60000</v>
      </c>
      <c r="K186">
        <v>17</v>
      </c>
      <c r="L186">
        <v>150</v>
      </c>
      <c r="M186">
        <v>0</v>
      </c>
      <c r="N186">
        <v>80</v>
      </c>
      <c r="O186">
        <v>11</v>
      </c>
      <c r="P186">
        <v>1.9400000000000001E-3</v>
      </c>
      <c r="Q186">
        <v>4.1099999999999999E-3</v>
      </c>
      <c r="R186">
        <v>4.1099999999999999E-3</v>
      </c>
      <c r="S186">
        <v>1.9400000000000001E-3</v>
      </c>
      <c r="T186">
        <v>1.9400000000000001E-3</v>
      </c>
      <c r="U186">
        <v>1.9400000000000001E-3</v>
      </c>
      <c r="V186">
        <v>1.9400000000000001E-3</v>
      </c>
      <c r="W186">
        <v>3.5799999999999998E-3</v>
      </c>
      <c r="X186">
        <v>3.5799999999999998E-3</v>
      </c>
      <c r="Y186">
        <v>1.9400000000000001E-3</v>
      </c>
      <c r="Z186">
        <v>1.9400000000000001E-3</v>
      </c>
      <c r="AA186">
        <v>1.9400000000000001E-3</v>
      </c>
      <c r="AB186">
        <v>0.7560442882628321</v>
      </c>
      <c r="AC186">
        <v>8.7118051365862161</v>
      </c>
      <c r="AD186">
        <v>257.47199999999998</v>
      </c>
      <c r="AE186">
        <v>2.5000000000000001E-2</v>
      </c>
      <c r="AF186">
        <v>903</v>
      </c>
      <c r="AG186">
        <v>1421</v>
      </c>
      <c r="AH186">
        <v>2308</v>
      </c>
      <c r="AI186">
        <v>3967</v>
      </c>
    </row>
    <row r="187" spans="2:35">
      <c r="B187">
        <v>36</v>
      </c>
      <c r="C187">
        <v>32</v>
      </c>
      <c r="D187" t="s">
        <v>9</v>
      </c>
      <c r="E187" t="s">
        <v>9</v>
      </c>
      <c r="F187">
        <v>26</v>
      </c>
      <c r="G187">
        <v>26</v>
      </c>
      <c r="H187">
        <v>0.2</v>
      </c>
      <c r="I187">
        <v>5000</v>
      </c>
      <c r="J187">
        <v>60000</v>
      </c>
      <c r="K187">
        <v>17</v>
      </c>
      <c r="L187">
        <v>150</v>
      </c>
      <c r="M187">
        <v>0</v>
      </c>
      <c r="N187">
        <v>80</v>
      </c>
      <c r="O187">
        <v>11</v>
      </c>
      <c r="P187">
        <v>1.9400000000000001E-3</v>
      </c>
      <c r="Q187">
        <v>4.1099999999999999E-3</v>
      </c>
      <c r="R187">
        <v>4.1099999999999999E-3</v>
      </c>
      <c r="S187">
        <v>1.9400000000000001E-3</v>
      </c>
      <c r="T187">
        <v>1.9400000000000001E-3</v>
      </c>
      <c r="U187">
        <v>1.9400000000000001E-3</v>
      </c>
      <c r="V187">
        <v>1.9400000000000001E-3</v>
      </c>
      <c r="W187">
        <v>3.5799999999999998E-3</v>
      </c>
      <c r="X187">
        <v>3.5799999999999998E-3</v>
      </c>
      <c r="Y187">
        <v>1.9400000000000001E-3</v>
      </c>
      <c r="Z187">
        <v>1.9400000000000001E-3</v>
      </c>
      <c r="AA187">
        <v>1.9400000000000001E-3</v>
      </c>
      <c r="AB187">
        <v>0.7560442882628321</v>
      </c>
      <c r="AC187">
        <v>8.7118051365862161</v>
      </c>
      <c r="AD187">
        <v>257.47199999999998</v>
      </c>
      <c r="AE187">
        <v>0.03</v>
      </c>
      <c r="AF187">
        <v>827</v>
      </c>
      <c r="AG187">
        <v>1322</v>
      </c>
      <c r="AH187">
        <v>2080</v>
      </c>
      <c r="AI187">
        <v>3378</v>
      </c>
    </row>
    <row r="188" spans="2:35">
      <c r="B188">
        <v>36</v>
      </c>
      <c r="C188">
        <v>32</v>
      </c>
      <c r="D188" t="s">
        <v>9</v>
      </c>
      <c r="E188" t="s">
        <v>9</v>
      </c>
      <c r="F188">
        <v>26</v>
      </c>
      <c r="G188">
        <v>26</v>
      </c>
      <c r="H188">
        <v>0.2</v>
      </c>
      <c r="I188">
        <v>5000</v>
      </c>
      <c r="J188">
        <v>60000</v>
      </c>
      <c r="K188">
        <v>17</v>
      </c>
      <c r="L188">
        <v>150</v>
      </c>
      <c r="M188">
        <v>0</v>
      </c>
      <c r="N188">
        <v>80</v>
      </c>
      <c r="O188">
        <v>11</v>
      </c>
      <c r="P188">
        <v>1.9400000000000001E-3</v>
      </c>
      <c r="Q188">
        <v>4.1099999999999999E-3</v>
      </c>
      <c r="R188">
        <v>4.1099999999999999E-3</v>
      </c>
      <c r="S188">
        <v>1.9400000000000001E-3</v>
      </c>
      <c r="T188">
        <v>1.9400000000000001E-3</v>
      </c>
      <c r="U188">
        <v>1.9400000000000001E-3</v>
      </c>
      <c r="V188">
        <v>1.9400000000000001E-3</v>
      </c>
      <c r="W188">
        <v>3.5799999999999998E-3</v>
      </c>
      <c r="X188">
        <v>3.5799999999999998E-3</v>
      </c>
      <c r="Y188">
        <v>1.9400000000000001E-3</v>
      </c>
      <c r="Z188">
        <v>1.9400000000000001E-3</v>
      </c>
      <c r="AA188">
        <v>1.9400000000000001E-3</v>
      </c>
      <c r="AB188">
        <v>0.7560442882628321</v>
      </c>
      <c r="AC188">
        <v>8.7118051365862161</v>
      </c>
      <c r="AD188">
        <v>257.47199999999998</v>
      </c>
      <c r="AE188">
        <v>3.5000000000000003E-2</v>
      </c>
      <c r="AF188">
        <v>760</v>
      </c>
      <c r="AG188">
        <v>1233</v>
      </c>
      <c r="AH188">
        <v>1898</v>
      </c>
      <c r="AI188">
        <v>2949</v>
      </c>
    </row>
    <row r="189" spans="2:35">
      <c r="B189">
        <v>36</v>
      </c>
      <c r="C189">
        <v>32</v>
      </c>
      <c r="D189" t="s">
        <v>9</v>
      </c>
      <c r="E189" t="s">
        <v>9</v>
      </c>
      <c r="F189">
        <v>26</v>
      </c>
      <c r="G189">
        <v>26</v>
      </c>
      <c r="H189">
        <v>0.2</v>
      </c>
      <c r="I189">
        <v>5000</v>
      </c>
      <c r="J189">
        <v>60000</v>
      </c>
      <c r="K189">
        <v>17</v>
      </c>
      <c r="L189">
        <v>150</v>
      </c>
      <c r="M189">
        <v>0</v>
      </c>
      <c r="N189">
        <v>80</v>
      </c>
      <c r="O189">
        <v>11</v>
      </c>
      <c r="P189">
        <v>1.9400000000000001E-3</v>
      </c>
      <c r="Q189">
        <v>4.1099999999999999E-3</v>
      </c>
      <c r="R189">
        <v>4.1099999999999999E-3</v>
      </c>
      <c r="S189">
        <v>1.9400000000000001E-3</v>
      </c>
      <c r="T189">
        <v>1.9400000000000001E-3</v>
      </c>
      <c r="U189">
        <v>1.9400000000000001E-3</v>
      </c>
      <c r="V189">
        <v>1.9400000000000001E-3</v>
      </c>
      <c r="W189">
        <v>3.5799999999999998E-3</v>
      </c>
      <c r="X189">
        <v>3.5799999999999998E-3</v>
      </c>
      <c r="Y189">
        <v>1.9400000000000001E-3</v>
      </c>
      <c r="Z189">
        <v>1.9400000000000001E-3</v>
      </c>
      <c r="AA189">
        <v>1.9400000000000001E-3</v>
      </c>
      <c r="AB189">
        <v>0.7560442882628321</v>
      </c>
      <c r="AC189">
        <v>8.7118051365862161</v>
      </c>
      <c r="AD189">
        <v>257.47199999999998</v>
      </c>
      <c r="AE189">
        <v>0.04</v>
      </c>
      <c r="AF189">
        <v>701</v>
      </c>
      <c r="AG189">
        <v>1152</v>
      </c>
      <c r="AH189">
        <v>1747</v>
      </c>
      <c r="AI189">
        <v>2621</v>
      </c>
    </row>
    <row r="190" spans="2:35">
      <c r="B190">
        <v>36</v>
      </c>
      <c r="C190">
        <v>32</v>
      </c>
      <c r="D190" t="s">
        <v>9</v>
      </c>
      <c r="E190" t="s">
        <v>9</v>
      </c>
      <c r="F190">
        <v>26</v>
      </c>
      <c r="G190">
        <v>26</v>
      </c>
      <c r="H190">
        <v>0.2</v>
      </c>
      <c r="I190">
        <v>5000</v>
      </c>
      <c r="J190">
        <v>60000</v>
      </c>
      <c r="K190">
        <v>17</v>
      </c>
      <c r="L190">
        <v>150</v>
      </c>
      <c r="M190">
        <v>0</v>
      </c>
      <c r="N190">
        <v>80</v>
      </c>
      <c r="O190">
        <v>11</v>
      </c>
      <c r="P190">
        <v>1.9400000000000001E-3</v>
      </c>
      <c r="Q190">
        <v>4.1099999999999999E-3</v>
      </c>
      <c r="R190">
        <v>4.1099999999999999E-3</v>
      </c>
      <c r="S190">
        <v>1.9400000000000001E-3</v>
      </c>
      <c r="T190">
        <v>1.9400000000000001E-3</v>
      </c>
      <c r="U190">
        <v>1.9400000000000001E-3</v>
      </c>
      <c r="V190">
        <v>1.9400000000000001E-3</v>
      </c>
      <c r="W190">
        <v>3.5799999999999998E-3</v>
      </c>
      <c r="X190">
        <v>3.5799999999999998E-3</v>
      </c>
      <c r="Y190">
        <v>1.9400000000000001E-3</v>
      </c>
      <c r="Z190">
        <v>1.9400000000000001E-3</v>
      </c>
      <c r="AA190">
        <v>1.9400000000000001E-3</v>
      </c>
      <c r="AB190">
        <v>0.7560442882628321</v>
      </c>
      <c r="AC190">
        <v>8.7118051365862161</v>
      </c>
      <c r="AD190">
        <v>257.47199999999998</v>
      </c>
      <c r="AE190">
        <v>4.4999999999999998E-2</v>
      </c>
      <c r="AF190">
        <v>649</v>
      </c>
      <c r="AG190">
        <v>1079</v>
      </c>
      <c r="AH190">
        <v>1618</v>
      </c>
      <c r="AI190">
        <v>2361</v>
      </c>
    </row>
    <row r="191" spans="2:35">
      <c r="B191">
        <v>36</v>
      </c>
      <c r="C191">
        <v>32</v>
      </c>
      <c r="D191" t="s">
        <v>9</v>
      </c>
      <c r="E191" t="s">
        <v>9</v>
      </c>
      <c r="F191">
        <v>26</v>
      </c>
      <c r="G191">
        <v>26</v>
      </c>
      <c r="H191">
        <v>0.2</v>
      </c>
      <c r="I191">
        <v>5000</v>
      </c>
      <c r="J191">
        <v>60000</v>
      </c>
      <c r="K191">
        <v>17</v>
      </c>
      <c r="L191">
        <v>150</v>
      </c>
      <c r="M191">
        <v>0</v>
      </c>
      <c r="N191">
        <v>80</v>
      </c>
      <c r="O191">
        <v>11</v>
      </c>
      <c r="P191">
        <v>1.9400000000000001E-3</v>
      </c>
      <c r="Q191">
        <v>4.1099999999999999E-3</v>
      </c>
      <c r="R191">
        <v>4.1099999999999999E-3</v>
      </c>
      <c r="S191">
        <v>1.9400000000000001E-3</v>
      </c>
      <c r="T191">
        <v>1.9400000000000001E-3</v>
      </c>
      <c r="U191">
        <v>1.9400000000000001E-3</v>
      </c>
      <c r="V191">
        <v>1.9400000000000001E-3</v>
      </c>
      <c r="W191">
        <v>3.5799999999999998E-3</v>
      </c>
      <c r="X191">
        <v>3.5799999999999998E-3</v>
      </c>
      <c r="Y191">
        <v>1.9400000000000001E-3</v>
      </c>
      <c r="Z191">
        <v>1.9400000000000001E-3</v>
      </c>
      <c r="AA191">
        <v>1.9400000000000001E-3</v>
      </c>
      <c r="AB191">
        <v>0.7560442882628321</v>
      </c>
      <c r="AC191">
        <v>8.7118051365862161</v>
      </c>
      <c r="AD191">
        <v>257.47199999999998</v>
      </c>
      <c r="AE191">
        <v>0.05</v>
      </c>
      <c r="AF191">
        <v>603</v>
      </c>
      <c r="AG191">
        <v>1013</v>
      </c>
      <c r="AH191">
        <v>1507</v>
      </c>
      <c r="AI191">
        <v>2149</v>
      </c>
    </row>
    <row r="192" spans="2:35">
      <c r="B192">
        <v>36</v>
      </c>
      <c r="C192">
        <v>32</v>
      </c>
      <c r="D192" t="s">
        <v>9</v>
      </c>
      <c r="E192" t="s">
        <v>9</v>
      </c>
      <c r="F192">
        <v>28</v>
      </c>
      <c r="G192">
        <v>28</v>
      </c>
      <c r="H192">
        <v>0.2</v>
      </c>
      <c r="I192">
        <v>5000</v>
      </c>
      <c r="J192">
        <v>60000</v>
      </c>
      <c r="K192">
        <v>17</v>
      </c>
      <c r="L192">
        <v>150</v>
      </c>
      <c r="M192">
        <v>0</v>
      </c>
      <c r="N192">
        <v>80</v>
      </c>
      <c r="O192">
        <v>11</v>
      </c>
      <c r="P192">
        <v>1.9400000000000001E-3</v>
      </c>
      <c r="Q192">
        <v>4.0699999999999998E-3</v>
      </c>
      <c r="R192">
        <v>4.0699999999999998E-3</v>
      </c>
      <c r="S192">
        <v>1.9400000000000001E-3</v>
      </c>
      <c r="T192">
        <v>1.9400000000000001E-3</v>
      </c>
      <c r="U192">
        <v>1.9400000000000001E-3</v>
      </c>
      <c r="V192">
        <v>1.9400000000000001E-3</v>
      </c>
      <c r="W192">
        <v>3.5400000000000002E-3</v>
      </c>
      <c r="X192">
        <v>3.5400000000000002E-3</v>
      </c>
      <c r="Y192">
        <v>1.9400000000000001E-3</v>
      </c>
      <c r="Z192">
        <v>1.9400000000000001E-3</v>
      </c>
      <c r="AA192">
        <v>1.9400000000000001E-3</v>
      </c>
      <c r="AB192">
        <v>0.76836334574538145</v>
      </c>
      <c r="AC192">
        <v>8.7824938384043403</v>
      </c>
      <c r="AD192">
        <v>257.47199999999998</v>
      </c>
      <c r="AE192">
        <v>0.02</v>
      </c>
      <c r="AF192">
        <v>981</v>
      </c>
      <c r="AG192">
        <v>1518</v>
      </c>
      <c r="AH192">
        <v>2441</v>
      </c>
      <c r="AI192">
        <v>4684</v>
      </c>
    </row>
    <row r="193" spans="2:35">
      <c r="B193">
        <v>36</v>
      </c>
      <c r="C193">
        <v>32</v>
      </c>
      <c r="D193" t="s">
        <v>9</v>
      </c>
      <c r="E193" t="s">
        <v>9</v>
      </c>
      <c r="F193">
        <v>28</v>
      </c>
      <c r="G193">
        <v>28</v>
      </c>
      <c r="H193">
        <v>0.2</v>
      </c>
      <c r="I193">
        <v>5000</v>
      </c>
      <c r="J193">
        <v>60000</v>
      </c>
      <c r="K193">
        <v>17</v>
      </c>
      <c r="L193">
        <v>150</v>
      </c>
      <c r="M193">
        <v>0</v>
      </c>
      <c r="N193">
        <v>80</v>
      </c>
      <c r="O193">
        <v>11</v>
      </c>
      <c r="P193">
        <v>1.9400000000000001E-3</v>
      </c>
      <c r="Q193">
        <v>4.0699999999999998E-3</v>
      </c>
      <c r="R193">
        <v>4.0699999999999998E-3</v>
      </c>
      <c r="S193">
        <v>1.9400000000000001E-3</v>
      </c>
      <c r="T193">
        <v>1.9400000000000001E-3</v>
      </c>
      <c r="U193">
        <v>1.9400000000000001E-3</v>
      </c>
      <c r="V193">
        <v>1.9400000000000001E-3</v>
      </c>
      <c r="W193">
        <v>3.5400000000000002E-3</v>
      </c>
      <c r="X193">
        <v>3.5400000000000002E-3</v>
      </c>
      <c r="Y193">
        <v>1.9400000000000001E-3</v>
      </c>
      <c r="Z193">
        <v>1.9400000000000001E-3</v>
      </c>
      <c r="AA193">
        <v>1.9400000000000001E-3</v>
      </c>
      <c r="AB193">
        <v>0.76836334574538145</v>
      </c>
      <c r="AC193">
        <v>8.7824938384043403</v>
      </c>
      <c r="AD193">
        <v>257.47199999999998</v>
      </c>
      <c r="AE193">
        <v>2.5000000000000001E-2</v>
      </c>
      <c r="AF193">
        <v>894</v>
      </c>
      <c r="AG193">
        <v>1408</v>
      </c>
      <c r="AH193">
        <v>2179</v>
      </c>
      <c r="AI193">
        <v>3859</v>
      </c>
    </row>
    <row r="194" spans="2:35">
      <c r="B194">
        <v>36</v>
      </c>
      <c r="C194">
        <v>32</v>
      </c>
      <c r="D194" t="s">
        <v>9</v>
      </c>
      <c r="E194" t="s">
        <v>9</v>
      </c>
      <c r="F194">
        <v>28</v>
      </c>
      <c r="G194">
        <v>28</v>
      </c>
      <c r="H194">
        <v>0.2</v>
      </c>
      <c r="I194">
        <v>5000</v>
      </c>
      <c r="J194">
        <v>60000</v>
      </c>
      <c r="K194">
        <v>17</v>
      </c>
      <c r="L194">
        <v>150</v>
      </c>
      <c r="M194">
        <v>0</v>
      </c>
      <c r="N194">
        <v>80</v>
      </c>
      <c r="O194">
        <v>11</v>
      </c>
      <c r="P194">
        <v>1.9400000000000001E-3</v>
      </c>
      <c r="Q194">
        <v>4.0699999999999998E-3</v>
      </c>
      <c r="R194">
        <v>4.0699999999999998E-3</v>
      </c>
      <c r="S194">
        <v>1.9400000000000001E-3</v>
      </c>
      <c r="T194">
        <v>1.9400000000000001E-3</v>
      </c>
      <c r="U194">
        <v>1.9400000000000001E-3</v>
      </c>
      <c r="V194">
        <v>1.9400000000000001E-3</v>
      </c>
      <c r="W194">
        <v>3.5400000000000002E-3</v>
      </c>
      <c r="X194">
        <v>3.5400000000000002E-3</v>
      </c>
      <c r="Y194">
        <v>1.9400000000000001E-3</v>
      </c>
      <c r="Z194">
        <v>1.9400000000000001E-3</v>
      </c>
      <c r="AA194">
        <v>1.9400000000000001E-3</v>
      </c>
      <c r="AB194">
        <v>0.76836334574538145</v>
      </c>
      <c r="AC194">
        <v>8.7824938384043403</v>
      </c>
      <c r="AD194">
        <v>257.47199999999998</v>
      </c>
      <c r="AE194">
        <v>0.03</v>
      </c>
      <c r="AF194">
        <v>818</v>
      </c>
      <c r="AG194">
        <v>1309</v>
      </c>
      <c r="AH194">
        <v>1979</v>
      </c>
      <c r="AI194">
        <v>3295</v>
      </c>
    </row>
    <row r="195" spans="2:35">
      <c r="B195">
        <v>36</v>
      </c>
      <c r="C195">
        <v>32</v>
      </c>
      <c r="D195" t="s">
        <v>9</v>
      </c>
      <c r="E195" t="s">
        <v>9</v>
      </c>
      <c r="F195">
        <v>28</v>
      </c>
      <c r="G195">
        <v>28</v>
      </c>
      <c r="H195">
        <v>0.2</v>
      </c>
      <c r="I195">
        <v>5000</v>
      </c>
      <c r="J195">
        <v>60000</v>
      </c>
      <c r="K195">
        <v>17</v>
      </c>
      <c r="L195">
        <v>150</v>
      </c>
      <c r="M195">
        <v>0</v>
      </c>
      <c r="N195">
        <v>80</v>
      </c>
      <c r="O195">
        <v>11</v>
      </c>
      <c r="P195">
        <v>1.9400000000000001E-3</v>
      </c>
      <c r="Q195">
        <v>4.0699999999999998E-3</v>
      </c>
      <c r="R195">
        <v>4.0699999999999998E-3</v>
      </c>
      <c r="S195">
        <v>1.9400000000000001E-3</v>
      </c>
      <c r="T195">
        <v>1.9400000000000001E-3</v>
      </c>
      <c r="U195">
        <v>1.9400000000000001E-3</v>
      </c>
      <c r="V195">
        <v>1.9400000000000001E-3</v>
      </c>
      <c r="W195">
        <v>3.5400000000000002E-3</v>
      </c>
      <c r="X195">
        <v>3.5400000000000002E-3</v>
      </c>
      <c r="Y195">
        <v>1.9400000000000001E-3</v>
      </c>
      <c r="Z195">
        <v>1.9400000000000001E-3</v>
      </c>
      <c r="AA195">
        <v>1.9400000000000001E-3</v>
      </c>
      <c r="AB195">
        <v>0.76836334574538145</v>
      </c>
      <c r="AC195">
        <v>8.7824938384043403</v>
      </c>
      <c r="AD195">
        <v>257.47199999999998</v>
      </c>
      <c r="AE195">
        <v>3.5000000000000003E-2</v>
      </c>
      <c r="AF195">
        <v>752</v>
      </c>
      <c r="AG195">
        <v>1220</v>
      </c>
      <c r="AH195">
        <v>1816</v>
      </c>
      <c r="AI195">
        <v>2883</v>
      </c>
    </row>
    <row r="196" spans="2:35">
      <c r="B196">
        <v>36</v>
      </c>
      <c r="C196">
        <v>32</v>
      </c>
      <c r="D196" t="s">
        <v>9</v>
      </c>
      <c r="E196" t="s">
        <v>9</v>
      </c>
      <c r="F196">
        <v>28</v>
      </c>
      <c r="G196">
        <v>28</v>
      </c>
      <c r="H196">
        <v>0.2</v>
      </c>
      <c r="I196">
        <v>5000</v>
      </c>
      <c r="J196">
        <v>60000</v>
      </c>
      <c r="K196">
        <v>17</v>
      </c>
      <c r="L196">
        <v>150</v>
      </c>
      <c r="M196">
        <v>0</v>
      </c>
      <c r="N196">
        <v>80</v>
      </c>
      <c r="O196">
        <v>11</v>
      </c>
      <c r="P196">
        <v>1.9400000000000001E-3</v>
      </c>
      <c r="Q196">
        <v>4.0699999999999998E-3</v>
      </c>
      <c r="R196">
        <v>4.0699999999999998E-3</v>
      </c>
      <c r="S196">
        <v>1.9400000000000001E-3</v>
      </c>
      <c r="T196">
        <v>1.9400000000000001E-3</v>
      </c>
      <c r="U196">
        <v>1.9400000000000001E-3</v>
      </c>
      <c r="V196">
        <v>1.9400000000000001E-3</v>
      </c>
      <c r="W196">
        <v>3.5400000000000002E-3</v>
      </c>
      <c r="X196">
        <v>3.5400000000000002E-3</v>
      </c>
      <c r="Y196">
        <v>1.9400000000000001E-3</v>
      </c>
      <c r="Z196">
        <v>1.9400000000000001E-3</v>
      </c>
      <c r="AA196">
        <v>1.9400000000000001E-3</v>
      </c>
      <c r="AB196">
        <v>0.76836334574538145</v>
      </c>
      <c r="AC196">
        <v>8.7824938384043403</v>
      </c>
      <c r="AD196">
        <v>257.47199999999998</v>
      </c>
      <c r="AE196">
        <v>0.04</v>
      </c>
      <c r="AF196">
        <v>693</v>
      </c>
      <c r="AG196">
        <v>1140</v>
      </c>
      <c r="AH196">
        <v>1678</v>
      </c>
      <c r="AI196">
        <v>2567</v>
      </c>
    </row>
    <row r="197" spans="2:35">
      <c r="B197">
        <v>36</v>
      </c>
      <c r="C197">
        <v>32</v>
      </c>
      <c r="D197" t="s">
        <v>9</v>
      </c>
      <c r="E197" t="s">
        <v>9</v>
      </c>
      <c r="F197">
        <v>28</v>
      </c>
      <c r="G197">
        <v>28</v>
      </c>
      <c r="H197">
        <v>0.2</v>
      </c>
      <c r="I197">
        <v>5000</v>
      </c>
      <c r="J197">
        <v>60000</v>
      </c>
      <c r="K197">
        <v>17</v>
      </c>
      <c r="L197">
        <v>150</v>
      </c>
      <c r="M197">
        <v>0</v>
      </c>
      <c r="N197">
        <v>80</v>
      </c>
      <c r="O197">
        <v>11</v>
      </c>
      <c r="P197">
        <v>1.9400000000000001E-3</v>
      </c>
      <c r="Q197">
        <v>4.0699999999999998E-3</v>
      </c>
      <c r="R197">
        <v>4.0699999999999998E-3</v>
      </c>
      <c r="S197">
        <v>1.9400000000000001E-3</v>
      </c>
      <c r="T197">
        <v>1.9400000000000001E-3</v>
      </c>
      <c r="U197">
        <v>1.9400000000000001E-3</v>
      </c>
      <c r="V197">
        <v>1.9400000000000001E-3</v>
      </c>
      <c r="W197">
        <v>3.5400000000000002E-3</v>
      </c>
      <c r="X197">
        <v>3.5400000000000002E-3</v>
      </c>
      <c r="Y197">
        <v>1.9400000000000001E-3</v>
      </c>
      <c r="Z197">
        <v>1.9400000000000001E-3</v>
      </c>
      <c r="AA197">
        <v>1.9400000000000001E-3</v>
      </c>
      <c r="AB197">
        <v>0.76836334574538145</v>
      </c>
      <c r="AC197">
        <v>8.7824938384043403</v>
      </c>
      <c r="AD197">
        <v>257.47199999999998</v>
      </c>
      <c r="AE197">
        <v>4.4999999999999998E-2</v>
      </c>
      <c r="AF197">
        <v>641</v>
      </c>
      <c r="AG197">
        <v>1067</v>
      </c>
      <c r="AH197">
        <v>1560</v>
      </c>
      <c r="AI197">
        <v>2316</v>
      </c>
    </row>
    <row r="198" spans="2:35">
      <c r="B198">
        <v>36</v>
      </c>
      <c r="C198">
        <v>32</v>
      </c>
      <c r="D198" t="s">
        <v>9</v>
      </c>
      <c r="E198" t="s">
        <v>9</v>
      </c>
      <c r="F198">
        <v>28</v>
      </c>
      <c r="G198">
        <v>28</v>
      </c>
      <c r="H198">
        <v>0.2</v>
      </c>
      <c r="I198">
        <v>5000</v>
      </c>
      <c r="J198">
        <v>60000</v>
      </c>
      <c r="K198">
        <v>17</v>
      </c>
      <c r="L198">
        <v>150</v>
      </c>
      <c r="M198">
        <v>0</v>
      </c>
      <c r="N198">
        <v>80</v>
      </c>
      <c r="O198">
        <v>11</v>
      </c>
      <c r="P198">
        <v>1.9400000000000001E-3</v>
      </c>
      <c r="Q198">
        <v>4.0699999999999998E-3</v>
      </c>
      <c r="R198">
        <v>4.0699999999999998E-3</v>
      </c>
      <c r="S198">
        <v>1.9400000000000001E-3</v>
      </c>
      <c r="T198">
        <v>1.9400000000000001E-3</v>
      </c>
      <c r="U198">
        <v>1.9400000000000001E-3</v>
      </c>
      <c r="V198">
        <v>1.9400000000000001E-3</v>
      </c>
      <c r="W198">
        <v>3.5400000000000002E-3</v>
      </c>
      <c r="X198">
        <v>3.5400000000000002E-3</v>
      </c>
      <c r="Y198">
        <v>1.9400000000000001E-3</v>
      </c>
      <c r="Z198">
        <v>1.9400000000000001E-3</v>
      </c>
      <c r="AA198">
        <v>1.9400000000000001E-3</v>
      </c>
      <c r="AB198">
        <v>0.76836334574538145</v>
      </c>
      <c r="AC198">
        <v>8.7824938384043403</v>
      </c>
      <c r="AD198">
        <v>257.47199999999998</v>
      </c>
      <c r="AE198">
        <v>0.05</v>
      </c>
      <c r="AF198">
        <v>595</v>
      </c>
      <c r="AG198">
        <v>1001</v>
      </c>
      <c r="AH198">
        <v>1457</v>
      </c>
      <c r="AI198">
        <v>2111</v>
      </c>
    </row>
    <row r="199" spans="2:35">
      <c r="B199">
        <v>36</v>
      </c>
      <c r="C199">
        <v>32</v>
      </c>
      <c r="D199" t="s">
        <v>9</v>
      </c>
      <c r="E199" t="s">
        <v>9</v>
      </c>
      <c r="F199">
        <v>30</v>
      </c>
      <c r="G199">
        <v>30</v>
      </c>
      <c r="H199">
        <v>0.2</v>
      </c>
      <c r="I199">
        <v>5000</v>
      </c>
      <c r="J199">
        <v>60000</v>
      </c>
      <c r="K199">
        <v>17</v>
      </c>
      <c r="L199">
        <v>150</v>
      </c>
      <c r="M199">
        <v>0</v>
      </c>
      <c r="N199">
        <v>80</v>
      </c>
      <c r="O199">
        <v>11</v>
      </c>
      <c r="P199">
        <v>1.9400000000000001E-3</v>
      </c>
      <c r="Q199">
        <v>4.0299999999999997E-3</v>
      </c>
      <c r="R199">
        <v>4.0299999999999997E-3</v>
      </c>
      <c r="S199">
        <v>1.9400000000000001E-3</v>
      </c>
      <c r="T199">
        <v>1.9400000000000001E-3</v>
      </c>
      <c r="U199">
        <v>1.9400000000000001E-3</v>
      </c>
      <c r="V199">
        <v>1.9400000000000001E-3</v>
      </c>
      <c r="W199">
        <v>3.5000000000000001E-3</v>
      </c>
      <c r="X199">
        <v>3.5000000000000001E-3</v>
      </c>
      <c r="Y199">
        <v>1.9400000000000001E-3</v>
      </c>
      <c r="Z199">
        <v>1.9400000000000001E-3</v>
      </c>
      <c r="AA199">
        <v>1.9400000000000001E-3</v>
      </c>
      <c r="AB199">
        <v>0.77077022545228147</v>
      </c>
      <c r="AC199">
        <v>8.7962385584654719</v>
      </c>
      <c r="AD199">
        <v>257.47199999999998</v>
      </c>
      <c r="AE199">
        <v>0.02</v>
      </c>
      <c r="AF199">
        <v>978</v>
      </c>
      <c r="AG199">
        <v>1514</v>
      </c>
      <c r="AH199">
        <v>2391</v>
      </c>
      <c r="AI199">
        <v>4642</v>
      </c>
    </row>
    <row r="200" spans="2:35">
      <c r="B200">
        <v>36</v>
      </c>
      <c r="C200">
        <v>32</v>
      </c>
      <c r="D200" t="s">
        <v>9</v>
      </c>
      <c r="E200" t="s">
        <v>9</v>
      </c>
      <c r="F200">
        <v>30</v>
      </c>
      <c r="G200">
        <v>30</v>
      </c>
      <c r="H200">
        <v>0.2</v>
      </c>
      <c r="I200">
        <v>5000</v>
      </c>
      <c r="J200">
        <v>60000</v>
      </c>
      <c r="K200">
        <v>17</v>
      </c>
      <c r="L200">
        <v>150</v>
      </c>
      <c r="M200">
        <v>0</v>
      </c>
      <c r="N200">
        <v>80</v>
      </c>
      <c r="O200">
        <v>11</v>
      </c>
      <c r="P200">
        <v>1.9400000000000001E-3</v>
      </c>
      <c r="Q200">
        <v>4.0299999999999997E-3</v>
      </c>
      <c r="R200">
        <v>4.0299999999999997E-3</v>
      </c>
      <c r="S200">
        <v>1.9400000000000001E-3</v>
      </c>
      <c r="T200">
        <v>1.9400000000000001E-3</v>
      </c>
      <c r="U200">
        <v>1.9400000000000001E-3</v>
      </c>
      <c r="V200">
        <v>1.9400000000000001E-3</v>
      </c>
      <c r="W200">
        <v>3.5000000000000001E-3</v>
      </c>
      <c r="X200">
        <v>3.5000000000000001E-3</v>
      </c>
      <c r="Y200">
        <v>1.9400000000000001E-3</v>
      </c>
      <c r="Z200">
        <v>1.9400000000000001E-3</v>
      </c>
      <c r="AA200">
        <v>1.9400000000000001E-3</v>
      </c>
      <c r="AB200">
        <v>0.77077022545228147</v>
      </c>
      <c r="AC200">
        <v>8.7962385584654719</v>
      </c>
      <c r="AD200">
        <v>257.47199999999998</v>
      </c>
      <c r="AE200">
        <v>2.5000000000000001E-2</v>
      </c>
      <c r="AF200">
        <v>891</v>
      </c>
      <c r="AG200">
        <v>1404</v>
      </c>
      <c r="AH200">
        <v>2142</v>
      </c>
      <c r="AI200">
        <v>3828</v>
      </c>
    </row>
    <row r="201" spans="2:35">
      <c r="B201">
        <v>36</v>
      </c>
      <c r="C201">
        <v>32</v>
      </c>
      <c r="D201" t="s">
        <v>9</v>
      </c>
      <c r="E201" t="s">
        <v>9</v>
      </c>
      <c r="F201">
        <v>30</v>
      </c>
      <c r="G201">
        <v>30</v>
      </c>
      <c r="H201">
        <v>0.2</v>
      </c>
      <c r="I201">
        <v>5000</v>
      </c>
      <c r="J201">
        <v>60000</v>
      </c>
      <c r="K201">
        <v>17</v>
      </c>
      <c r="L201">
        <v>150</v>
      </c>
      <c r="M201">
        <v>0</v>
      </c>
      <c r="N201">
        <v>80</v>
      </c>
      <c r="O201">
        <v>11</v>
      </c>
      <c r="P201">
        <v>1.9400000000000001E-3</v>
      </c>
      <c r="Q201">
        <v>4.0299999999999997E-3</v>
      </c>
      <c r="R201">
        <v>4.0299999999999997E-3</v>
      </c>
      <c r="S201">
        <v>1.9400000000000001E-3</v>
      </c>
      <c r="T201">
        <v>1.9400000000000001E-3</v>
      </c>
      <c r="U201">
        <v>1.9400000000000001E-3</v>
      </c>
      <c r="V201">
        <v>1.9400000000000001E-3</v>
      </c>
      <c r="W201">
        <v>3.5000000000000001E-3</v>
      </c>
      <c r="X201">
        <v>3.5000000000000001E-3</v>
      </c>
      <c r="Y201">
        <v>1.9400000000000001E-3</v>
      </c>
      <c r="Z201">
        <v>1.9400000000000001E-3</v>
      </c>
      <c r="AA201">
        <v>1.9400000000000001E-3</v>
      </c>
      <c r="AB201">
        <v>0.77077022545228147</v>
      </c>
      <c r="AC201">
        <v>8.7962385584654719</v>
      </c>
      <c r="AD201">
        <v>257.47199999999998</v>
      </c>
      <c r="AE201">
        <v>0.03</v>
      </c>
      <c r="AF201">
        <v>816</v>
      </c>
      <c r="AG201">
        <v>1306</v>
      </c>
      <c r="AH201">
        <v>1950</v>
      </c>
      <c r="AI201">
        <v>3271</v>
      </c>
    </row>
    <row r="202" spans="2:35">
      <c r="B202">
        <v>36</v>
      </c>
      <c r="C202">
        <v>32</v>
      </c>
      <c r="D202" t="s">
        <v>9</v>
      </c>
      <c r="E202" t="s">
        <v>9</v>
      </c>
      <c r="F202">
        <v>30</v>
      </c>
      <c r="G202">
        <v>30</v>
      </c>
      <c r="H202">
        <v>0.2</v>
      </c>
      <c r="I202">
        <v>5000</v>
      </c>
      <c r="J202">
        <v>60000</v>
      </c>
      <c r="K202">
        <v>17</v>
      </c>
      <c r="L202">
        <v>150</v>
      </c>
      <c r="M202">
        <v>0</v>
      </c>
      <c r="N202">
        <v>80</v>
      </c>
      <c r="O202">
        <v>11</v>
      </c>
      <c r="P202">
        <v>1.9400000000000001E-3</v>
      </c>
      <c r="Q202">
        <v>4.0299999999999997E-3</v>
      </c>
      <c r="R202">
        <v>4.0299999999999997E-3</v>
      </c>
      <c r="S202">
        <v>1.9400000000000001E-3</v>
      </c>
      <c r="T202">
        <v>1.9400000000000001E-3</v>
      </c>
      <c r="U202">
        <v>1.9400000000000001E-3</v>
      </c>
      <c r="V202">
        <v>1.9400000000000001E-3</v>
      </c>
      <c r="W202">
        <v>3.5000000000000001E-3</v>
      </c>
      <c r="X202">
        <v>3.5000000000000001E-3</v>
      </c>
      <c r="Y202">
        <v>1.9400000000000001E-3</v>
      </c>
      <c r="Z202">
        <v>1.9400000000000001E-3</v>
      </c>
      <c r="AA202">
        <v>1.9400000000000001E-3</v>
      </c>
      <c r="AB202">
        <v>0.77077022545228147</v>
      </c>
      <c r="AC202">
        <v>8.7962385584654719</v>
      </c>
      <c r="AD202">
        <v>257.47199999999998</v>
      </c>
      <c r="AE202">
        <v>3.5000000000000003E-2</v>
      </c>
      <c r="AF202">
        <v>749</v>
      </c>
      <c r="AG202">
        <v>1217</v>
      </c>
      <c r="AH202">
        <v>1792</v>
      </c>
      <c r="AI202">
        <v>2864</v>
      </c>
    </row>
    <row r="203" spans="2:35">
      <c r="B203">
        <v>36</v>
      </c>
      <c r="C203">
        <v>32</v>
      </c>
      <c r="D203" t="s">
        <v>9</v>
      </c>
      <c r="E203" t="s">
        <v>9</v>
      </c>
      <c r="F203">
        <v>30</v>
      </c>
      <c r="G203">
        <v>30</v>
      </c>
      <c r="H203">
        <v>0.2</v>
      </c>
      <c r="I203">
        <v>5000</v>
      </c>
      <c r="J203">
        <v>60000</v>
      </c>
      <c r="K203">
        <v>17</v>
      </c>
      <c r="L203">
        <v>150</v>
      </c>
      <c r="M203">
        <v>0</v>
      </c>
      <c r="N203">
        <v>80</v>
      </c>
      <c r="O203">
        <v>11</v>
      </c>
      <c r="P203">
        <v>1.9400000000000001E-3</v>
      </c>
      <c r="Q203">
        <v>4.0299999999999997E-3</v>
      </c>
      <c r="R203">
        <v>4.0299999999999997E-3</v>
      </c>
      <c r="S203">
        <v>1.9400000000000001E-3</v>
      </c>
      <c r="T203">
        <v>1.9400000000000001E-3</v>
      </c>
      <c r="U203">
        <v>1.9400000000000001E-3</v>
      </c>
      <c r="V203">
        <v>1.9400000000000001E-3</v>
      </c>
      <c r="W203">
        <v>3.5000000000000001E-3</v>
      </c>
      <c r="X203">
        <v>3.5000000000000001E-3</v>
      </c>
      <c r="Y203">
        <v>1.9400000000000001E-3</v>
      </c>
      <c r="Z203">
        <v>1.9400000000000001E-3</v>
      </c>
      <c r="AA203">
        <v>1.9400000000000001E-3</v>
      </c>
      <c r="AB203">
        <v>0.77077022545228147</v>
      </c>
      <c r="AC203">
        <v>8.7962385584654719</v>
      </c>
      <c r="AD203">
        <v>257.47199999999998</v>
      </c>
      <c r="AE203">
        <v>0.04</v>
      </c>
      <c r="AF203">
        <v>691</v>
      </c>
      <c r="AG203">
        <v>1136</v>
      </c>
      <c r="AH203">
        <v>1659</v>
      </c>
      <c r="AI203">
        <v>2552</v>
      </c>
    </row>
    <row r="204" spans="2:35">
      <c r="B204">
        <v>36</v>
      </c>
      <c r="C204">
        <v>32</v>
      </c>
      <c r="D204" t="s">
        <v>9</v>
      </c>
      <c r="E204" t="s">
        <v>9</v>
      </c>
      <c r="F204">
        <v>30</v>
      </c>
      <c r="G204">
        <v>30</v>
      </c>
      <c r="H204">
        <v>0.2</v>
      </c>
      <c r="I204">
        <v>5000</v>
      </c>
      <c r="J204">
        <v>60000</v>
      </c>
      <c r="K204">
        <v>17</v>
      </c>
      <c r="L204">
        <v>150</v>
      </c>
      <c r="M204">
        <v>0</v>
      </c>
      <c r="N204">
        <v>80</v>
      </c>
      <c r="O204">
        <v>11</v>
      </c>
      <c r="P204">
        <v>1.9400000000000001E-3</v>
      </c>
      <c r="Q204">
        <v>4.0299999999999997E-3</v>
      </c>
      <c r="R204">
        <v>4.0299999999999997E-3</v>
      </c>
      <c r="S204">
        <v>1.9400000000000001E-3</v>
      </c>
      <c r="T204">
        <v>1.9400000000000001E-3</v>
      </c>
      <c r="U204">
        <v>1.9400000000000001E-3</v>
      </c>
      <c r="V204">
        <v>1.9400000000000001E-3</v>
      </c>
      <c r="W204">
        <v>3.5000000000000001E-3</v>
      </c>
      <c r="X204">
        <v>3.5000000000000001E-3</v>
      </c>
      <c r="Y204">
        <v>1.9400000000000001E-3</v>
      </c>
      <c r="Z204">
        <v>1.9400000000000001E-3</v>
      </c>
      <c r="AA204">
        <v>1.9400000000000001E-3</v>
      </c>
      <c r="AB204">
        <v>0.77077022545228147</v>
      </c>
      <c r="AC204">
        <v>8.7962385584654719</v>
      </c>
      <c r="AD204">
        <v>257.47199999999998</v>
      </c>
      <c r="AE204">
        <v>4.4999999999999998E-2</v>
      </c>
      <c r="AF204">
        <v>639</v>
      </c>
      <c r="AG204">
        <v>1064</v>
      </c>
      <c r="AH204">
        <v>1543</v>
      </c>
      <c r="AI204">
        <v>2303</v>
      </c>
    </row>
    <row r="205" spans="2:35">
      <c r="B205">
        <v>36</v>
      </c>
      <c r="C205">
        <v>32</v>
      </c>
      <c r="D205" t="s">
        <v>9</v>
      </c>
      <c r="E205" t="s">
        <v>9</v>
      </c>
      <c r="F205">
        <v>30</v>
      </c>
      <c r="G205">
        <v>30</v>
      </c>
      <c r="H205">
        <v>0.2</v>
      </c>
      <c r="I205">
        <v>5000</v>
      </c>
      <c r="J205">
        <v>60000</v>
      </c>
      <c r="K205">
        <v>17</v>
      </c>
      <c r="L205">
        <v>150</v>
      </c>
      <c r="M205">
        <v>0</v>
      </c>
      <c r="N205">
        <v>80</v>
      </c>
      <c r="O205">
        <v>11</v>
      </c>
      <c r="P205">
        <v>1.9400000000000001E-3</v>
      </c>
      <c r="Q205">
        <v>4.0299999999999997E-3</v>
      </c>
      <c r="R205">
        <v>4.0299999999999997E-3</v>
      </c>
      <c r="S205">
        <v>1.9400000000000001E-3</v>
      </c>
      <c r="T205">
        <v>1.9400000000000001E-3</v>
      </c>
      <c r="U205">
        <v>1.9400000000000001E-3</v>
      </c>
      <c r="V205">
        <v>1.9400000000000001E-3</v>
      </c>
      <c r="W205">
        <v>3.5000000000000001E-3</v>
      </c>
      <c r="X205">
        <v>3.5000000000000001E-3</v>
      </c>
      <c r="Y205">
        <v>1.9400000000000001E-3</v>
      </c>
      <c r="Z205">
        <v>1.9400000000000001E-3</v>
      </c>
      <c r="AA205">
        <v>1.9400000000000001E-3</v>
      </c>
      <c r="AB205">
        <v>0.77077022545228147</v>
      </c>
      <c r="AC205">
        <v>8.7962385584654719</v>
      </c>
      <c r="AD205">
        <v>257.47199999999998</v>
      </c>
      <c r="AE205">
        <v>0.05</v>
      </c>
      <c r="AF205">
        <v>593</v>
      </c>
      <c r="AG205">
        <v>998</v>
      </c>
      <c r="AH205">
        <v>1443</v>
      </c>
      <c r="AI205">
        <v>2100</v>
      </c>
    </row>
    <row r="206" spans="2:35">
      <c r="B206">
        <v>36</v>
      </c>
      <c r="C206">
        <v>32</v>
      </c>
      <c r="D206" t="s">
        <v>9</v>
      </c>
      <c r="E206" t="s">
        <v>9</v>
      </c>
      <c r="F206">
        <v>32</v>
      </c>
      <c r="G206">
        <v>32</v>
      </c>
      <c r="H206">
        <v>0.2</v>
      </c>
      <c r="I206">
        <v>5000</v>
      </c>
      <c r="J206">
        <v>60000</v>
      </c>
      <c r="K206">
        <v>17</v>
      </c>
      <c r="L206">
        <v>150</v>
      </c>
      <c r="M206">
        <v>0</v>
      </c>
      <c r="N206">
        <v>80</v>
      </c>
      <c r="O206">
        <v>11</v>
      </c>
      <c r="P206">
        <v>1.9400000000000001E-3</v>
      </c>
      <c r="Q206">
        <v>3.9899999999999996E-3</v>
      </c>
      <c r="R206">
        <v>3.9899999999999996E-3</v>
      </c>
      <c r="S206">
        <v>1.9400000000000001E-3</v>
      </c>
      <c r="T206">
        <v>1.9400000000000001E-3</v>
      </c>
      <c r="U206">
        <v>1.9400000000000001E-3</v>
      </c>
      <c r="V206">
        <v>1.9400000000000001E-3</v>
      </c>
      <c r="W206">
        <v>3.46E-3</v>
      </c>
      <c r="X206">
        <v>3.46E-3</v>
      </c>
      <c r="Y206">
        <v>1.9400000000000001E-3</v>
      </c>
      <c r="Z206">
        <v>1.9400000000000001E-3</v>
      </c>
      <c r="AA206">
        <v>1.9400000000000001E-3</v>
      </c>
      <c r="AB206">
        <v>0.77342883825624686</v>
      </c>
      <c r="AC206">
        <v>8.8113959038553631</v>
      </c>
      <c r="AD206">
        <v>257.47199999999998</v>
      </c>
      <c r="AE206">
        <v>0.02</v>
      </c>
      <c r="AF206">
        <v>977</v>
      </c>
      <c r="AG206">
        <v>1512</v>
      </c>
      <c r="AH206">
        <v>2367</v>
      </c>
      <c r="AI206">
        <v>4621</v>
      </c>
    </row>
    <row r="207" spans="2:35">
      <c r="B207">
        <v>36</v>
      </c>
      <c r="C207">
        <v>32</v>
      </c>
      <c r="D207" t="s">
        <v>9</v>
      </c>
      <c r="E207" t="s">
        <v>9</v>
      </c>
      <c r="F207">
        <v>32</v>
      </c>
      <c r="G207">
        <v>32</v>
      </c>
      <c r="H207">
        <v>0.2</v>
      </c>
      <c r="I207">
        <v>5000</v>
      </c>
      <c r="J207">
        <v>60000</v>
      </c>
      <c r="K207">
        <v>17</v>
      </c>
      <c r="L207">
        <v>150</v>
      </c>
      <c r="M207">
        <v>0</v>
      </c>
      <c r="N207">
        <v>80</v>
      </c>
      <c r="O207">
        <v>11</v>
      </c>
      <c r="P207">
        <v>1.9400000000000001E-3</v>
      </c>
      <c r="Q207">
        <v>3.9899999999999996E-3</v>
      </c>
      <c r="R207">
        <v>3.9899999999999996E-3</v>
      </c>
      <c r="S207">
        <v>1.9400000000000001E-3</v>
      </c>
      <c r="T207">
        <v>1.9400000000000001E-3</v>
      </c>
      <c r="U207">
        <v>1.9400000000000001E-3</v>
      </c>
      <c r="V207">
        <v>1.9400000000000001E-3</v>
      </c>
      <c r="W207">
        <v>3.46E-3</v>
      </c>
      <c r="X207">
        <v>3.46E-3</v>
      </c>
      <c r="Y207">
        <v>1.9400000000000001E-3</v>
      </c>
      <c r="Z207">
        <v>1.9400000000000001E-3</v>
      </c>
      <c r="AA207">
        <v>1.9400000000000001E-3</v>
      </c>
      <c r="AB207">
        <v>0.77342883825624686</v>
      </c>
      <c r="AC207">
        <v>8.8113959038553631</v>
      </c>
      <c r="AD207">
        <v>257.47199999999998</v>
      </c>
      <c r="AE207">
        <v>2.5000000000000001E-2</v>
      </c>
      <c r="AF207">
        <v>890</v>
      </c>
      <c r="AG207">
        <v>1402</v>
      </c>
      <c r="AH207">
        <v>2123</v>
      </c>
      <c r="AI207">
        <v>3812</v>
      </c>
    </row>
    <row r="208" spans="2:35">
      <c r="B208">
        <v>36</v>
      </c>
      <c r="C208">
        <v>32</v>
      </c>
      <c r="D208" t="s">
        <v>9</v>
      </c>
      <c r="E208" t="s">
        <v>9</v>
      </c>
      <c r="F208">
        <v>32</v>
      </c>
      <c r="G208">
        <v>32</v>
      </c>
      <c r="H208">
        <v>0.2</v>
      </c>
      <c r="I208">
        <v>5000</v>
      </c>
      <c r="J208">
        <v>60000</v>
      </c>
      <c r="K208">
        <v>17</v>
      </c>
      <c r="L208">
        <v>150</v>
      </c>
      <c r="M208">
        <v>0</v>
      </c>
      <c r="N208">
        <v>80</v>
      </c>
      <c r="O208">
        <v>11</v>
      </c>
      <c r="P208">
        <v>1.9400000000000001E-3</v>
      </c>
      <c r="Q208">
        <v>3.9899999999999996E-3</v>
      </c>
      <c r="R208">
        <v>3.9899999999999996E-3</v>
      </c>
      <c r="S208">
        <v>1.9400000000000001E-3</v>
      </c>
      <c r="T208">
        <v>1.9400000000000001E-3</v>
      </c>
      <c r="U208">
        <v>1.9400000000000001E-3</v>
      </c>
      <c r="V208">
        <v>1.9400000000000001E-3</v>
      </c>
      <c r="W208">
        <v>3.46E-3</v>
      </c>
      <c r="X208">
        <v>3.46E-3</v>
      </c>
      <c r="Y208">
        <v>1.9400000000000001E-3</v>
      </c>
      <c r="Z208">
        <v>1.9400000000000001E-3</v>
      </c>
      <c r="AA208">
        <v>1.9400000000000001E-3</v>
      </c>
      <c r="AB208">
        <v>0.77342883825624686</v>
      </c>
      <c r="AC208">
        <v>8.8113959038553631</v>
      </c>
      <c r="AD208">
        <v>257.47199999999998</v>
      </c>
      <c r="AE208">
        <v>0.03</v>
      </c>
      <c r="AF208">
        <v>815</v>
      </c>
      <c r="AG208">
        <v>1304</v>
      </c>
      <c r="AH208">
        <v>1935</v>
      </c>
      <c r="AI208">
        <v>3260</v>
      </c>
    </row>
    <row r="209" spans="2:35">
      <c r="B209">
        <v>36</v>
      </c>
      <c r="C209">
        <v>32</v>
      </c>
      <c r="D209" t="s">
        <v>9</v>
      </c>
      <c r="E209" t="s">
        <v>9</v>
      </c>
      <c r="F209">
        <v>32</v>
      </c>
      <c r="G209">
        <v>32</v>
      </c>
      <c r="H209">
        <v>0.2</v>
      </c>
      <c r="I209">
        <v>5000</v>
      </c>
      <c r="J209">
        <v>60000</v>
      </c>
      <c r="K209">
        <v>17</v>
      </c>
      <c r="L209">
        <v>150</v>
      </c>
      <c r="M209">
        <v>0</v>
      </c>
      <c r="N209">
        <v>80</v>
      </c>
      <c r="O209">
        <v>11</v>
      </c>
      <c r="P209">
        <v>1.9400000000000001E-3</v>
      </c>
      <c r="Q209">
        <v>3.9899999999999996E-3</v>
      </c>
      <c r="R209">
        <v>3.9899999999999996E-3</v>
      </c>
      <c r="S209">
        <v>1.9400000000000001E-3</v>
      </c>
      <c r="T209">
        <v>1.9400000000000001E-3</v>
      </c>
      <c r="U209">
        <v>1.9400000000000001E-3</v>
      </c>
      <c r="V209">
        <v>1.9400000000000001E-3</v>
      </c>
      <c r="W209">
        <v>3.46E-3</v>
      </c>
      <c r="X209">
        <v>3.46E-3</v>
      </c>
      <c r="Y209">
        <v>1.9400000000000001E-3</v>
      </c>
      <c r="Z209">
        <v>1.9400000000000001E-3</v>
      </c>
      <c r="AA209">
        <v>1.9400000000000001E-3</v>
      </c>
      <c r="AB209">
        <v>0.77342883825624686</v>
      </c>
      <c r="AC209">
        <v>8.8113959038553631</v>
      </c>
      <c r="AD209">
        <v>257.47199999999998</v>
      </c>
      <c r="AE209">
        <v>3.5000000000000003E-2</v>
      </c>
      <c r="AF209">
        <v>748</v>
      </c>
      <c r="AG209">
        <v>1215</v>
      </c>
      <c r="AH209">
        <v>1780</v>
      </c>
      <c r="AI209">
        <v>2855</v>
      </c>
    </row>
    <row r="210" spans="2:35">
      <c r="B210">
        <v>36</v>
      </c>
      <c r="C210">
        <v>32</v>
      </c>
      <c r="D210" t="s">
        <v>9</v>
      </c>
      <c r="E210" t="s">
        <v>9</v>
      </c>
      <c r="F210">
        <v>32</v>
      </c>
      <c r="G210">
        <v>32</v>
      </c>
      <c r="H210">
        <v>0.2</v>
      </c>
      <c r="I210">
        <v>5000</v>
      </c>
      <c r="J210">
        <v>60000</v>
      </c>
      <c r="K210">
        <v>17</v>
      </c>
      <c r="L210">
        <v>150</v>
      </c>
      <c r="M210">
        <v>0</v>
      </c>
      <c r="N210">
        <v>80</v>
      </c>
      <c r="O210">
        <v>11</v>
      </c>
      <c r="P210">
        <v>1.9400000000000001E-3</v>
      </c>
      <c r="Q210">
        <v>3.9899999999999996E-3</v>
      </c>
      <c r="R210">
        <v>3.9899999999999996E-3</v>
      </c>
      <c r="S210">
        <v>1.9400000000000001E-3</v>
      </c>
      <c r="T210">
        <v>1.9400000000000001E-3</v>
      </c>
      <c r="U210">
        <v>1.9400000000000001E-3</v>
      </c>
      <c r="V210">
        <v>1.9400000000000001E-3</v>
      </c>
      <c r="W210">
        <v>3.46E-3</v>
      </c>
      <c r="X210">
        <v>3.46E-3</v>
      </c>
      <c r="Y210">
        <v>1.9400000000000001E-3</v>
      </c>
      <c r="Z210">
        <v>1.9400000000000001E-3</v>
      </c>
      <c r="AA210">
        <v>1.9400000000000001E-3</v>
      </c>
      <c r="AB210">
        <v>0.77342883825624686</v>
      </c>
      <c r="AC210">
        <v>8.8113959038553631</v>
      </c>
      <c r="AD210">
        <v>257.47199999999998</v>
      </c>
      <c r="AE210">
        <v>0.04</v>
      </c>
      <c r="AF210">
        <v>690</v>
      </c>
      <c r="AG210">
        <v>1135</v>
      </c>
      <c r="AH210">
        <v>1649</v>
      </c>
      <c r="AI210">
        <v>2544</v>
      </c>
    </row>
    <row r="211" spans="2:35">
      <c r="B211">
        <v>36</v>
      </c>
      <c r="C211">
        <v>32</v>
      </c>
      <c r="D211" t="s">
        <v>9</v>
      </c>
      <c r="E211" t="s">
        <v>9</v>
      </c>
      <c r="F211">
        <v>32</v>
      </c>
      <c r="G211">
        <v>32</v>
      </c>
      <c r="H211">
        <v>0.2</v>
      </c>
      <c r="I211">
        <v>5000</v>
      </c>
      <c r="J211">
        <v>60000</v>
      </c>
      <c r="K211">
        <v>17</v>
      </c>
      <c r="L211">
        <v>150</v>
      </c>
      <c r="M211">
        <v>0</v>
      </c>
      <c r="N211">
        <v>80</v>
      </c>
      <c r="O211">
        <v>11</v>
      </c>
      <c r="P211">
        <v>1.9400000000000001E-3</v>
      </c>
      <c r="Q211">
        <v>3.9899999999999996E-3</v>
      </c>
      <c r="R211">
        <v>3.9899999999999996E-3</v>
      </c>
      <c r="S211">
        <v>1.9400000000000001E-3</v>
      </c>
      <c r="T211">
        <v>1.9400000000000001E-3</v>
      </c>
      <c r="U211">
        <v>1.9400000000000001E-3</v>
      </c>
      <c r="V211">
        <v>1.9400000000000001E-3</v>
      </c>
      <c r="W211">
        <v>3.46E-3</v>
      </c>
      <c r="X211">
        <v>3.46E-3</v>
      </c>
      <c r="Y211">
        <v>1.9400000000000001E-3</v>
      </c>
      <c r="Z211">
        <v>1.9400000000000001E-3</v>
      </c>
      <c r="AA211">
        <v>1.9400000000000001E-3</v>
      </c>
      <c r="AB211">
        <v>0.77342883825624686</v>
      </c>
      <c r="AC211">
        <v>8.8113959038553631</v>
      </c>
      <c r="AD211">
        <v>257.47199999999998</v>
      </c>
      <c r="AE211">
        <v>4.4999999999999998E-2</v>
      </c>
      <c r="AF211">
        <v>638</v>
      </c>
      <c r="AG211">
        <v>1062</v>
      </c>
      <c r="AH211">
        <v>1535</v>
      </c>
      <c r="AI211">
        <v>2297</v>
      </c>
    </row>
    <row r="212" spans="2:35">
      <c r="B212">
        <v>36</v>
      </c>
      <c r="C212">
        <v>32</v>
      </c>
      <c r="D212" t="s">
        <v>9</v>
      </c>
      <c r="E212" t="s">
        <v>9</v>
      </c>
      <c r="F212">
        <v>32</v>
      </c>
      <c r="G212">
        <v>32</v>
      </c>
      <c r="H212">
        <v>0.2</v>
      </c>
      <c r="I212">
        <v>5000</v>
      </c>
      <c r="J212">
        <v>60000</v>
      </c>
      <c r="K212">
        <v>17</v>
      </c>
      <c r="L212">
        <v>150</v>
      </c>
      <c r="M212">
        <v>0</v>
      </c>
      <c r="N212">
        <v>80</v>
      </c>
      <c r="O212">
        <v>11</v>
      </c>
      <c r="P212">
        <v>1.9400000000000001E-3</v>
      </c>
      <c r="Q212">
        <v>3.9899999999999996E-3</v>
      </c>
      <c r="R212">
        <v>3.9899999999999996E-3</v>
      </c>
      <c r="S212">
        <v>1.9400000000000001E-3</v>
      </c>
      <c r="T212">
        <v>1.9400000000000001E-3</v>
      </c>
      <c r="U212">
        <v>1.9400000000000001E-3</v>
      </c>
      <c r="V212">
        <v>1.9400000000000001E-3</v>
      </c>
      <c r="W212">
        <v>3.46E-3</v>
      </c>
      <c r="X212">
        <v>3.46E-3</v>
      </c>
      <c r="Y212">
        <v>1.9400000000000001E-3</v>
      </c>
      <c r="Z212">
        <v>1.9400000000000001E-3</v>
      </c>
      <c r="AA212">
        <v>1.9400000000000001E-3</v>
      </c>
      <c r="AB212">
        <v>0.77342883825624686</v>
      </c>
      <c r="AC212">
        <v>8.8113959038553631</v>
      </c>
      <c r="AD212">
        <v>257.47199999999998</v>
      </c>
      <c r="AE212">
        <v>0.05</v>
      </c>
      <c r="AF212">
        <v>592</v>
      </c>
      <c r="AG212">
        <v>997</v>
      </c>
      <c r="AH212">
        <v>1436</v>
      </c>
      <c r="AI212">
        <v>2095</v>
      </c>
    </row>
    <row r="213" spans="2:35">
      <c r="B213">
        <v>36</v>
      </c>
      <c r="C213">
        <v>32</v>
      </c>
      <c r="D213" t="s">
        <v>9</v>
      </c>
      <c r="E213" t="s">
        <v>9</v>
      </c>
      <c r="F213">
        <v>24</v>
      </c>
      <c r="G213">
        <v>24</v>
      </c>
      <c r="H213">
        <v>0.2</v>
      </c>
      <c r="I213">
        <v>5000</v>
      </c>
      <c r="J213">
        <v>60000</v>
      </c>
      <c r="K213">
        <v>18</v>
      </c>
      <c r="L213">
        <v>150</v>
      </c>
      <c r="M213">
        <v>0</v>
      </c>
      <c r="N213">
        <v>80</v>
      </c>
      <c r="O213">
        <v>11</v>
      </c>
      <c r="P213">
        <v>1.9300000000000001E-3</v>
      </c>
      <c r="Q213">
        <v>3.81E-3</v>
      </c>
      <c r="R213">
        <v>3.81E-3</v>
      </c>
      <c r="S213">
        <v>1.9300000000000001E-3</v>
      </c>
      <c r="T213">
        <v>1.9300000000000001E-3</v>
      </c>
      <c r="U213">
        <v>1.9300000000000001E-3</v>
      </c>
      <c r="V213">
        <v>1.9300000000000001E-3</v>
      </c>
      <c r="W213">
        <v>3.32E-3</v>
      </c>
      <c r="X213">
        <v>3.32E-3</v>
      </c>
      <c r="Y213">
        <v>1.9400000000000001E-3</v>
      </c>
      <c r="Z213">
        <v>1.9400000000000001E-3</v>
      </c>
      <c r="AA213">
        <v>1.9400000000000001E-3</v>
      </c>
      <c r="AB213">
        <v>0.78612876220447025</v>
      </c>
      <c r="AC213">
        <v>8.5218487415693183</v>
      </c>
      <c r="AD213">
        <v>271.87200000000001</v>
      </c>
      <c r="AE213">
        <v>0.02</v>
      </c>
      <c r="AF213">
        <v>962</v>
      </c>
      <c r="AG213">
        <v>1486</v>
      </c>
      <c r="AH213">
        <v>2920</v>
      </c>
      <c r="AI213">
        <v>4957</v>
      </c>
    </row>
    <row r="214" spans="2:35">
      <c r="B214">
        <v>36</v>
      </c>
      <c r="C214">
        <v>32</v>
      </c>
      <c r="D214" t="s">
        <v>9</v>
      </c>
      <c r="E214" t="s">
        <v>9</v>
      </c>
      <c r="F214">
        <v>24</v>
      </c>
      <c r="G214">
        <v>24</v>
      </c>
      <c r="H214">
        <v>0.2</v>
      </c>
      <c r="I214">
        <v>5000</v>
      </c>
      <c r="J214">
        <v>60000</v>
      </c>
      <c r="K214">
        <v>18</v>
      </c>
      <c r="L214">
        <v>150</v>
      </c>
      <c r="M214">
        <v>0</v>
      </c>
      <c r="N214">
        <v>80</v>
      </c>
      <c r="O214">
        <v>11</v>
      </c>
      <c r="P214">
        <v>1.9300000000000001E-3</v>
      </c>
      <c r="Q214">
        <v>3.81E-3</v>
      </c>
      <c r="R214">
        <v>3.81E-3</v>
      </c>
      <c r="S214">
        <v>1.9300000000000001E-3</v>
      </c>
      <c r="T214">
        <v>1.9300000000000001E-3</v>
      </c>
      <c r="U214">
        <v>1.9300000000000001E-3</v>
      </c>
      <c r="V214">
        <v>1.9300000000000001E-3</v>
      </c>
      <c r="W214">
        <v>3.32E-3</v>
      </c>
      <c r="X214">
        <v>3.32E-3</v>
      </c>
      <c r="Y214">
        <v>1.9400000000000001E-3</v>
      </c>
      <c r="Z214">
        <v>1.9400000000000001E-3</v>
      </c>
      <c r="AA214">
        <v>1.9400000000000001E-3</v>
      </c>
      <c r="AB214">
        <v>0.78612876220447025</v>
      </c>
      <c r="AC214">
        <v>8.5218487415693183</v>
      </c>
      <c r="AD214">
        <v>271.87200000000001</v>
      </c>
      <c r="AE214">
        <v>2.5000000000000001E-2</v>
      </c>
      <c r="AF214">
        <v>879</v>
      </c>
      <c r="AG214">
        <v>1381</v>
      </c>
      <c r="AH214">
        <v>2520</v>
      </c>
      <c r="AI214">
        <v>4036</v>
      </c>
    </row>
    <row r="215" spans="2:35">
      <c r="B215">
        <v>36</v>
      </c>
      <c r="C215">
        <v>32</v>
      </c>
      <c r="D215" t="s">
        <v>9</v>
      </c>
      <c r="E215" t="s">
        <v>9</v>
      </c>
      <c r="F215">
        <v>24</v>
      </c>
      <c r="G215">
        <v>24</v>
      </c>
      <c r="H215">
        <v>0.2</v>
      </c>
      <c r="I215">
        <v>5000</v>
      </c>
      <c r="J215">
        <v>60000</v>
      </c>
      <c r="K215">
        <v>18</v>
      </c>
      <c r="L215">
        <v>150</v>
      </c>
      <c r="M215">
        <v>0</v>
      </c>
      <c r="N215">
        <v>80</v>
      </c>
      <c r="O215">
        <v>11</v>
      </c>
      <c r="P215">
        <v>1.9300000000000001E-3</v>
      </c>
      <c r="Q215">
        <v>3.81E-3</v>
      </c>
      <c r="R215">
        <v>3.81E-3</v>
      </c>
      <c r="S215">
        <v>1.9300000000000001E-3</v>
      </c>
      <c r="T215">
        <v>1.9300000000000001E-3</v>
      </c>
      <c r="U215">
        <v>1.9300000000000001E-3</v>
      </c>
      <c r="V215">
        <v>1.9300000000000001E-3</v>
      </c>
      <c r="W215">
        <v>3.32E-3</v>
      </c>
      <c r="X215">
        <v>3.32E-3</v>
      </c>
      <c r="Y215">
        <v>1.9400000000000001E-3</v>
      </c>
      <c r="Z215">
        <v>1.9400000000000001E-3</v>
      </c>
      <c r="AA215">
        <v>1.9400000000000001E-3</v>
      </c>
      <c r="AB215">
        <v>0.78612876220447025</v>
      </c>
      <c r="AC215">
        <v>8.5218487415693183</v>
      </c>
      <c r="AD215">
        <v>271.87200000000001</v>
      </c>
      <c r="AE215">
        <v>0.03</v>
      </c>
      <c r="AF215">
        <v>806</v>
      </c>
      <c r="AG215">
        <v>1286</v>
      </c>
      <c r="AH215">
        <v>2231</v>
      </c>
      <c r="AI215">
        <v>3414</v>
      </c>
    </row>
    <row r="216" spans="2:35">
      <c r="B216">
        <v>36</v>
      </c>
      <c r="C216">
        <v>32</v>
      </c>
      <c r="D216" t="s">
        <v>9</v>
      </c>
      <c r="E216" t="s">
        <v>9</v>
      </c>
      <c r="F216">
        <v>24</v>
      </c>
      <c r="G216">
        <v>24</v>
      </c>
      <c r="H216">
        <v>0.2</v>
      </c>
      <c r="I216">
        <v>5000</v>
      </c>
      <c r="J216">
        <v>60000</v>
      </c>
      <c r="K216">
        <v>18</v>
      </c>
      <c r="L216">
        <v>150</v>
      </c>
      <c r="M216">
        <v>0</v>
      </c>
      <c r="N216">
        <v>80</v>
      </c>
      <c r="O216">
        <v>11</v>
      </c>
      <c r="P216">
        <v>1.9300000000000001E-3</v>
      </c>
      <c r="Q216">
        <v>3.81E-3</v>
      </c>
      <c r="R216">
        <v>3.81E-3</v>
      </c>
      <c r="S216">
        <v>1.9300000000000001E-3</v>
      </c>
      <c r="T216">
        <v>1.9300000000000001E-3</v>
      </c>
      <c r="U216">
        <v>1.9300000000000001E-3</v>
      </c>
      <c r="V216">
        <v>1.9300000000000001E-3</v>
      </c>
      <c r="W216">
        <v>3.32E-3</v>
      </c>
      <c r="X216">
        <v>3.32E-3</v>
      </c>
      <c r="Y216">
        <v>1.9400000000000001E-3</v>
      </c>
      <c r="Z216">
        <v>1.9400000000000001E-3</v>
      </c>
      <c r="AA216">
        <v>1.9400000000000001E-3</v>
      </c>
      <c r="AB216">
        <v>0.78612876220447025</v>
      </c>
      <c r="AC216">
        <v>8.5218487415693183</v>
      </c>
      <c r="AD216">
        <v>271.87200000000001</v>
      </c>
      <c r="AE216">
        <v>3.5000000000000003E-2</v>
      </c>
      <c r="AF216">
        <v>742</v>
      </c>
      <c r="AG216">
        <v>1201</v>
      </c>
      <c r="AH216">
        <v>2009</v>
      </c>
      <c r="AI216">
        <v>2963</v>
      </c>
    </row>
    <row r="217" spans="2:35">
      <c r="B217">
        <v>36</v>
      </c>
      <c r="C217">
        <v>32</v>
      </c>
      <c r="D217" t="s">
        <v>9</v>
      </c>
      <c r="E217" t="s">
        <v>9</v>
      </c>
      <c r="F217">
        <v>24</v>
      </c>
      <c r="G217">
        <v>24</v>
      </c>
      <c r="H217">
        <v>0.2</v>
      </c>
      <c r="I217">
        <v>5000</v>
      </c>
      <c r="J217">
        <v>60000</v>
      </c>
      <c r="K217">
        <v>18</v>
      </c>
      <c r="L217">
        <v>150</v>
      </c>
      <c r="M217">
        <v>0</v>
      </c>
      <c r="N217">
        <v>80</v>
      </c>
      <c r="O217">
        <v>11</v>
      </c>
      <c r="P217">
        <v>1.9300000000000001E-3</v>
      </c>
      <c r="Q217">
        <v>3.81E-3</v>
      </c>
      <c r="R217">
        <v>3.81E-3</v>
      </c>
      <c r="S217">
        <v>1.9300000000000001E-3</v>
      </c>
      <c r="T217">
        <v>1.9300000000000001E-3</v>
      </c>
      <c r="U217">
        <v>1.9300000000000001E-3</v>
      </c>
      <c r="V217">
        <v>1.9300000000000001E-3</v>
      </c>
      <c r="W217">
        <v>3.32E-3</v>
      </c>
      <c r="X217">
        <v>3.32E-3</v>
      </c>
      <c r="Y217">
        <v>1.9400000000000001E-3</v>
      </c>
      <c r="Z217">
        <v>1.9400000000000001E-3</v>
      </c>
      <c r="AA217">
        <v>1.9400000000000001E-3</v>
      </c>
      <c r="AB217">
        <v>0.78612876220447025</v>
      </c>
      <c r="AC217">
        <v>8.5218487415693183</v>
      </c>
      <c r="AD217">
        <v>271.87200000000001</v>
      </c>
      <c r="AE217">
        <v>0.04</v>
      </c>
      <c r="AF217">
        <v>685</v>
      </c>
      <c r="AG217">
        <v>1124</v>
      </c>
      <c r="AH217">
        <v>1830</v>
      </c>
      <c r="AI217">
        <v>2621</v>
      </c>
    </row>
    <row r="218" spans="2:35">
      <c r="B218">
        <v>36</v>
      </c>
      <c r="C218">
        <v>32</v>
      </c>
      <c r="D218" t="s">
        <v>9</v>
      </c>
      <c r="E218" t="s">
        <v>9</v>
      </c>
      <c r="F218">
        <v>24</v>
      </c>
      <c r="G218">
        <v>24</v>
      </c>
      <c r="H218">
        <v>0.2</v>
      </c>
      <c r="I218">
        <v>5000</v>
      </c>
      <c r="J218">
        <v>60000</v>
      </c>
      <c r="K218">
        <v>18</v>
      </c>
      <c r="L218">
        <v>150</v>
      </c>
      <c r="M218">
        <v>0</v>
      </c>
      <c r="N218">
        <v>80</v>
      </c>
      <c r="O218">
        <v>11</v>
      </c>
      <c r="P218">
        <v>1.9300000000000001E-3</v>
      </c>
      <c r="Q218">
        <v>3.81E-3</v>
      </c>
      <c r="R218">
        <v>3.81E-3</v>
      </c>
      <c r="S218">
        <v>1.9300000000000001E-3</v>
      </c>
      <c r="T218">
        <v>1.9300000000000001E-3</v>
      </c>
      <c r="U218">
        <v>1.9300000000000001E-3</v>
      </c>
      <c r="V218">
        <v>1.9300000000000001E-3</v>
      </c>
      <c r="W218">
        <v>3.32E-3</v>
      </c>
      <c r="X218">
        <v>3.32E-3</v>
      </c>
      <c r="Y218">
        <v>1.9400000000000001E-3</v>
      </c>
      <c r="Z218">
        <v>1.9400000000000001E-3</v>
      </c>
      <c r="AA218">
        <v>1.9400000000000001E-3</v>
      </c>
      <c r="AB218">
        <v>0.78612876220447025</v>
      </c>
      <c r="AC218">
        <v>8.5218487415693183</v>
      </c>
      <c r="AD218">
        <v>271.87200000000001</v>
      </c>
      <c r="AE218">
        <v>4.4999999999999998E-2</v>
      </c>
      <c r="AF218">
        <v>635</v>
      </c>
      <c r="AG218">
        <v>1053</v>
      </c>
      <c r="AH218">
        <v>1682</v>
      </c>
      <c r="AI218">
        <v>2351</v>
      </c>
    </row>
    <row r="219" spans="2:35">
      <c r="B219">
        <v>36</v>
      </c>
      <c r="C219">
        <v>32</v>
      </c>
      <c r="D219" t="s">
        <v>9</v>
      </c>
      <c r="E219" t="s">
        <v>9</v>
      </c>
      <c r="F219">
        <v>24</v>
      </c>
      <c r="G219">
        <v>24</v>
      </c>
      <c r="H219">
        <v>0.2</v>
      </c>
      <c r="I219">
        <v>5000</v>
      </c>
      <c r="J219">
        <v>60000</v>
      </c>
      <c r="K219">
        <v>18</v>
      </c>
      <c r="L219">
        <v>150</v>
      </c>
      <c r="M219">
        <v>0</v>
      </c>
      <c r="N219">
        <v>80</v>
      </c>
      <c r="O219">
        <v>11</v>
      </c>
      <c r="P219">
        <v>1.9300000000000001E-3</v>
      </c>
      <c r="Q219">
        <v>3.81E-3</v>
      </c>
      <c r="R219">
        <v>3.81E-3</v>
      </c>
      <c r="S219">
        <v>1.9300000000000001E-3</v>
      </c>
      <c r="T219">
        <v>1.9300000000000001E-3</v>
      </c>
      <c r="U219">
        <v>1.9300000000000001E-3</v>
      </c>
      <c r="V219">
        <v>1.9300000000000001E-3</v>
      </c>
      <c r="W219">
        <v>3.32E-3</v>
      </c>
      <c r="X219">
        <v>3.32E-3</v>
      </c>
      <c r="Y219">
        <v>1.9400000000000001E-3</v>
      </c>
      <c r="Z219">
        <v>1.9400000000000001E-3</v>
      </c>
      <c r="AA219">
        <v>1.9400000000000001E-3</v>
      </c>
      <c r="AB219">
        <v>0.78612876220447025</v>
      </c>
      <c r="AC219">
        <v>8.5218487415693183</v>
      </c>
      <c r="AD219">
        <v>271.87200000000001</v>
      </c>
      <c r="AE219">
        <v>0.05</v>
      </c>
      <c r="AF219">
        <v>590</v>
      </c>
      <c r="AG219">
        <v>990</v>
      </c>
      <c r="AH219">
        <v>1557</v>
      </c>
      <c r="AI219">
        <v>2133</v>
      </c>
    </row>
    <row r="220" spans="2:35">
      <c r="B220">
        <v>36</v>
      </c>
      <c r="C220">
        <v>32</v>
      </c>
      <c r="D220" t="s">
        <v>9</v>
      </c>
      <c r="E220" t="s">
        <v>9</v>
      </c>
      <c r="F220">
        <v>26</v>
      </c>
      <c r="G220">
        <v>26</v>
      </c>
      <c r="H220">
        <v>0.2</v>
      </c>
      <c r="I220">
        <v>5000</v>
      </c>
      <c r="J220">
        <v>60000</v>
      </c>
      <c r="K220">
        <v>18</v>
      </c>
      <c r="L220">
        <v>150</v>
      </c>
      <c r="M220">
        <v>0</v>
      </c>
      <c r="N220">
        <v>80</v>
      </c>
      <c r="O220">
        <v>11</v>
      </c>
      <c r="P220">
        <v>1.9300000000000001E-3</v>
      </c>
      <c r="Q220">
        <v>3.7699999999999999E-3</v>
      </c>
      <c r="R220">
        <v>3.7699999999999999E-3</v>
      </c>
      <c r="S220">
        <v>1.9300000000000001E-3</v>
      </c>
      <c r="T220">
        <v>1.9300000000000001E-3</v>
      </c>
      <c r="U220">
        <v>1.9300000000000001E-3</v>
      </c>
      <c r="V220">
        <v>1.9300000000000001E-3</v>
      </c>
      <c r="W220">
        <v>3.2799999999999999E-3</v>
      </c>
      <c r="X220">
        <v>3.2799999999999999E-3</v>
      </c>
      <c r="Y220">
        <v>1.9400000000000001E-3</v>
      </c>
      <c r="Z220">
        <v>1.9400000000000001E-3</v>
      </c>
      <c r="AA220">
        <v>1.9400000000000001E-3</v>
      </c>
      <c r="AB220">
        <v>0.79149973775518434</v>
      </c>
      <c r="AC220">
        <v>9.4510064549003001</v>
      </c>
      <c r="AD220">
        <v>271.87200000000001</v>
      </c>
      <c r="AE220">
        <v>0.02</v>
      </c>
      <c r="AF220">
        <v>851</v>
      </c>
      <c r="AG220">
        <v>1324</v>
      </c>
      <c r="AH220">
        <v>1704</v>
      </c>
      <c r="AI220">
        <v>3093</v>
      </c>
    </row>
    <row r="221" spans="2:35">
      <c r="B221">
        <v>36</v>
      </c>
      <c r="C221">
        <v>32</v>
      </c>
      <c r="D221" t="s">
        <v>9</v>
      </c>
      <c r="E221" t="s">
        <v>9</v>
      </c>
      <c r="F221">
        <v>26</v>
      </c>
      <c r="G221">
        <v>26</v>
      </c>
      <c r="H221">
        <v>0.2</v>
      </c>
      <c r="I221">
        <v>5000</v>
      </c>
      <c r="J221">
        <v>60000</v>
      </c>
      <c r="K221">
        <v>18</v>
      </c>
      <c r="L221">
        <v>150</v>
      </c>
      <c r="M221">
        <v>0</v>
      </c>
      <c r="N221">
        <v>80</v>
      </c>
      <c r="O221">
        <v>11</v>
      </c>
      <c r="P221">
        <v>1.9300000000000001E-3</v>
      </c>
      <c r="Q221">
        <v>3.7699999999999999E-3</v>
      </c>
      <c r="R221">
        <v>3.7699999999999999E-3</v>
      </c>
      <c r="S221">
        <v>1.9300000000000001E-3</v>
      </c>
      <c r="T221">
        <v>1.9300000000000001E-3</v>
      </c>
      <c r="U221">
        <v>1.9300000000000001E-3</v>
      </c>
      <c r="V221">
        <v>1.9300000000000001E-3</v>
      </c>
      <c r="W221">
        <v>3.2799999999999999E-3</v>
      </c>
      <c r="X221">
        <v>3.2799999999999999E-3</v>
      </c>
      <c r="Y221">
        <v>1.9400000000000001E-3</v>
      </c>
      <c r="Z221">
        <v>1.9400000000000001E-3</v>
      </c>
      <c r="AA221">
        <v>1.9400000000000001E-3</v>
      </c>
      <c r="AB221">
        <v>0.79149973775518434</v>
      </c>
      <c r="AC221">
        <v>9.4510064549003001</v>
      </c>
      <c r="AD221">
        <v>271.87200000000001</v>
      </c>
      <c r="AE221">
        <v>2.5000000000000001E-2</v>
      </c>
      <c r="AF221">
        <v>771</v>
      </c>
      <c r="AG221">
        <v>1223</v>
      </c>
      <c r="AH221">
        <v>1588</v>
      </c>
      <c r="AI221">
        <v>2670</v>
      </c>
    </row>
    <row r="222" spans="2:35">
      <c r="B222">
        <v>36</v>
      </c>
      <c r="C222">
        <v>32</v>
      </c>
      <c r="D222" t="s">
        <v>9</v>
      </c>
      <c r="E222" t="s">
        <v>9</v>
      </c>
      <c r="F222">
        <v>26</v>
      </c>
      <c r="G222">
        <v>26</v>
      </c>
      <c r="H222">
        <v>0.2</v>
      </c>
      <c r="I222">
        <v>5000</v>
      </c>
      <c r="J222">
        <v>60000</v>
      </c>
      <c r="K222">
        <v>18</v>
      </c>
      <c r="L222">
        <v>150</v>
      </c>
      <c r="M222">
        <v>0</v>
      </c>
      <c r="N222">
        <v>80</v>
      </c>
      <c r="O222">
        <v>11</v>
      </c>
      <c r="P222">
        <v>1.9300000000000001E-3</v>
      </c>
      <c r="Q222">
        <v>3.7699999999999999E-3</v>
      </c>
      <c r="R222">
        <v>3.7699999999999999E-3</v>
      </c>
      <c r="S222">
        <v>1.9300000000000001E-3</v>
      </c>
      <c r="T222">
        <v>1.9300000000000001E-3</v>
      </c>
      <c r="U222">
        <v>1.9300000000000001E-3</v>
      </c>
      <c r="V222">
        <v>1.9300000000000001E-3</v>
      </c>
      <c r="W222">
        <v>3.2799999999999999E-3</v>
      </c>
      <c r="X222">
        <v>3.2799999999999999E-3</v>
      </c>
      <c r="Y222">
        <v>1.9400000000000001E-3</v>
      </c>
      <c r="Z222">
        <v>1.9400000000000001E-3</v>
      </c>
      <c r="AA222">
        <v>1.9400000000000001E-3</v>
      </c>
      <c r="AB222">
        <v>0.79149973775518434</v>
      </c>
      <c r="AC222">
        <v>9.4510064549003001</v>
      </c>
      <c r="AD222">
        <v>271.87200000000001</v>
      </c>
      <c r="AE222">
        <v>0.03</v>
      </c>
      <c r="AF222">
        <v>703</v>
      </c>
      <c r="AG222">
        <v>1132</v>
      </c>
      <c r="AH222">
        <v>1482</v>
      </c>
      <c r="AI222">
        <v>2366</v>
      </c>
    </row>
    <row r="223" spans="2:35">
      <c r="B223">
        <v>36</v>
      </c>
      <c r="C223">
        <v>32</v>
      </c>
      <c r="D223" t="s">
        <v>9</v>
      </c>
      <c r="E223" t="s">
        <v>9</v>
      </c>
      <c r="F223">
        <v>26</v>
      </c>
      <c r="G223">
        <v>26</v>
      </c>
      <c r="H223">
        <v>0.2</v>
      </c>
      <c r="I223">
        <v>5000</v>
      </c>
      <c r="J223">
        <v>60000</v>
      </c>
      <c r="K223">
        <v>18</v>
      </c>
      <c r="L223">
        <v>150</v>
      </c>
      <c r="M223">
        <v>0</v>
      </c>
      <c r="N223">
        <v>80</v>
      </c>
      <c r="O223">
        <v>11</v>
      </c>
      <c r="P223">
        <v>1.9300000000000001E-3</v>
      </c>
      <c r="Q223">
        <v>3.7699999999999999E-3</v>
      </c>
      <c r="R223">
        <v>3.7699999999999999E-3</v>
      </c>
      <c r="S223">
        <v>1.9300000000000001E-3</v>
      </c>
      <c r="T223">
        <v>1.9300000000000001E-3</v>
      </c>
      <c r="U223">
        <v>1.9300000000000001E-3</v>
      </c>
      <c r="V223">
        <v>1.9300000000000001E-3</v>
      </c>
      <c r="W223">
        <v>3.2799999999999999E-3</v>
      </c>
      <c r="X223">
        <v>3.2799999999999999E-3</v>
      </c>
      <c r="Y223">
        <v>1.9400000000000001E-3</v>
      </c>
      <c r="Z223">
        <v>1.9400000000000001E-3</v>
      </c>
      <c r="AA223">
        <v>1.9400000000000001E-3</v>
      </c>
      <c r="AB223">
        <v>0.79149973775518434</v>
      </c>
      <c r="AC223">
        <v>9.4510064549003001</v>
      </c>
      <c r="AD223">
        <v>271.87200000000001</v>
      </c>
      <c r="AE223">
        <v>3.5000000000000003E-2</v>
      </c>
      <c r="AF223">
        <v>642</v>
      </c>
      <c r="AG223">
        <v>1050</v>
      </c>
      <c r="AH223">
        <v>1387</v>
      </c>
      <c r="AI223">
        <v>2132</v>
      </c>
    </row>
    <row r="224" spans="2:35">
      <c r="B224">
        <v>36</v>
      </c>
      <c r="C224">
        <v>32</v>
      </c>
      <c r="D224" t="s">
        <v>9</v>
      </c>
      <c r="E224" t="s">
        <v>9</v>
      </c>
      <c r="F224">
        <v>26</v>
      </c>
      <c r="G224">
        <v>26</v>
      </c>
      <c r="H224">
        <v>0.2</v>
      </c>
      <c r="I224">
        <v>5000</v>
      </c>
      <c r="J224">
        <v>60000</v>
      </c>
      <c r="K224">
        <v>18</v>
      </c>
      <c r="L224">
        <v>150</v>
      </c>
      <c r="M224">
        <v>0</v>
      </c>
      <c r="N224">
        <v>80</v>
      </c>
      <c r="O224">
        <v>11</v>
      </c>
      <c r="P224">
        <v>1.9300000000000001E-3</v>
      </c>
      <c r="Q224">
        <v>3.7699999999999999E-3</v>
      </c>
      <c r="R224">
        <v>3.7699999999999999E-3</v>
      </c>
      <c r="S224">
        <v>1.9300000000000001E-3</v>
      </c>
      <c r="T224">
        <v>1.9300000000000001E-3</v>
      </c>
      <c r="U224">
        <v>1.9300000000000001E-3</v>
      </c>
      <c r="V224">
        <v>1.9300000000000001E-3</v>
      </c>
      <c r="W224">
        <v>3.2799999999999999E-3</v>
      </c>
      <c r="X224">
        <v>3.2799999999999999E-3</v>
      </c>
      <c r="Y224">
        <v>1.9400000000000001E-3</v>
      </c>
      <c r="Z224">
        <v>1.9400000000000001E-3</v>
      </c>
      <c r="AA224">
        <v>1.9400000000000001E-3</v>
      </c>
      <c r="AB224">
        <v>0.79149973775518434</v>
      </c>
      <c r="AC224">
        <v>9.4510064549003001</v>
      </c>
      <c r="AD224">
        <v>271.87200000000001</v>
      </c>
      <c r="AE224">
        <v>0.04</v>
      </c>
      <c r="AF224">
        <v>590</v>
      </c>
      <c r="AG224">
        <v>977</v>
      </c>
      <c r="AH224">
        <v>1300</v>
      </c>
      <c r="AI224">
        <v>1943</v>
      </c>
    </row>
    <row r="225" spans="2:35">
      <c r="B225">
        <v>36</v>
      </c>
      <c r="C225">
        <v>32</v>
      </c>
      <c r="D225" t="s">
        <v>9</v>
      </c>
      <c r="E225" t="s">
        <v>9</v>
      </c>
      <c r="F225">
        <v>26</v>
      </c>
      <c r="G225">
        <v>26</v>
      </c>
      <c r="H225">
        <v>0.2</v>
      </c>
      <c r="I225">
        <v>5000</v>
      </c>
      <c r="J225">
        <v>60000</v>
      </c>
      <c r="K225">
        <v>18</v>
      </c>
      <c r="L225">
        <v>150</v>
      </c>
      <c r="M225">
        <v>0</v>
      </c>
      <c r="N225">
        <v>80</v>
      </c>
      <c r="O225">
        <v>11</v>
      </c>
      <c r="P225">
        <v>1.9300000000000001E-3</v>
      </c>
      <c r="Q225">
        <v>3.7699999999999999E-3</v>
      </c>
      <c r="R225">
        <v>3.7699999999999999E-3</v>
      </c>
      <c r="S225">
        <v>1.9300000000000001E-3</v>
      </c>
      <c r="T225">
        <v>1.9300000000000001E-3</v>
      </c>
      <c r="U225">
        <v>1.9300000000000001E-3</v>
      </c>
      <c r="V225">
        <v>1.9300000000000001E-3</v>
      </c>
      <c r="W225">
        <v>3.2799999999999999E-3</v>
      </c>
      <c r="X225">
        <v>3.2799999999999999E-3</v>
      </c>
      <c r="Y225">
        <v>1.9400000000000001E-3</v>
      </c>
      <c r="Z225">
        <v>1.9400000000000001E-3</v>
      </c>
      <c r="AA225">
        <v>1.9400000000000001E-3</v>
      </c>
      <c r="AB225">
        <v>0.79149973775518434</v>
      </c>
      <c r="AC225">
        <v>9.4510064549003001</v>
      </c>
      <c r="AD225">
        <v>271.87200000000001</v>
      </c>
      <c r="AE225">
        <v>4.4999999999999998E-2</v>
      </c>
      <c r="AF225">
        <v>544</v>
      </c>
      <c r="AG225">
        <v>912</v>
      </c>
      <c r="AH225">
        <v>1222</v>
      </c>
      <c r="AI225">
        <v>1787</v>
      </c>
    </row>
    <row r="226" spans="2:35">
      <c r="B226">
        <v>36</v>
      </c>
      <c r="C226">
        <v>32</v>
      </c>
      <c r="D226" t="s">
        <v>9</v>
      </c>
      <c r="E226" t="s">
        <v>9</v>
      </c>
      <c r="F226">
        <v>26</v>
      </c>
      <c r="G226">
        <v>26</v>
      </c>
      <c r="H226">
        <v>0.2</v>
      </c>
      <c r="I226">
        <v>5000</v>
      </c>
      <c r="J226">
        <v>60000</v>
      </c>
      <c r="K226">
        <v>18</v>
      </c>
      <c r="L226">
        <v>150</v>
      </c>
      <c r="M226">
        <v>0</v>
      </c>
      <c r="N226">
        <v>80</v>
      </c>
      <c r="O226">
        <v>11</v>
      </c>
      <c r="P226">
        <v>1.9300000000000001E-3</v>
      </c>
      <c r="Q226">
        <v>3.7699999999999999E-3</v>
      </c>
      <c r="R226">
        <v>3.7699999999999999E-3</v>
      </c>
      <c r="S226">
        <v>1.9300000000000001E-3</v>
      </c>
      <c r="T226">
        <v>1.9300000000000001E-3</v>
      </c>
      <c r="U226">
        <v>1.9300000000000001E-3</v>
      </c>
      <c r="V226">
        <v>1.9300000000000001E-3</v>
      </c>
      <c r="W226">
        <v>3.2799999999999999E-3</v>
      </c>
      <c r="X226">
        <v>3.2799999999999999E-3</v>
      </c>
      <c r="Y226">
        <v>1.9400000000000001E-3</v>
      </c>
      <c r="Z226">
        <v>1.9400000000000001E-3</v>
      </c>
      <c r="AA226">
        <v>1.9400000000000001E-3</v>
      </c>
      <c r="AB226">
        <v>0.79149973775518434</v>
      </c>
      <c r="AC226">
        <v>9.4510064549003001</v>
      </c>
      <c r="AD226">
        <v>271.87200000000001</v>
      </c>
      <c r="AE226">
        <v>0.05</v>
      </c>
      <c r="AF226">
        <v>503</v>
      </c>
      <c r="AG226">
        <v>853</v>
      </c>
      <c r="AH226">
        <v>1150</v>
      </c>
      <c r="AI226">
        <v>1655</v>
      </c>
    </row>
    <row r="227" spans="2:35">
      <c r="B227">
        <v>36</v>
      </c>
      <c r="C227">
        <v>32</v>
      </c>
      <c r="D227" t="s">
        <v>9</v>
      </c>
      <c r="E227" t="s">
        <v>9</v>
      </c>
      <c r="F227">
        <v>28</v>
      </c>
      <c r="G227">
        <v>28</v>
      </c>
      <c r="H227">
        <v>0.2</v>
      </c>
      <c r="I227">
        <v>5000</v>
      </c>
      <c r="J227">
        <v>60000</v>
      </c>
      <c r="K227">
        <v>18</v>
      </c>
      <c r="L227">
        <v>150</v>
      </c>
      <c r="M227">
        <v>0</v>
      </c>
      <c r="N227">
        <v>80</v>
      </c>
      <c r="O227">
        <v>11</v>
      </c>
      <c r="P227">
        <v>1.9300000000000001E-3</v>
      </c>
      <c r="Q227">
        <v>3.7299999999999998E-3</v>
      </c>
      <c r="R227">
        <v>3.7299999999999998E-3</v>
      </c>
      <c r="S227">
        <v>1.9300000000000001E-3</v>
      </c>
      <c r="T227">
        <v>1.9300000000000001E-3</v>
      </c>
      <c r="U227">
        <v>1.9300000000000001E-3</v>
      </c>
      <c r="V227">
        <v>1.9300000000000001E-3</v>
      </c>
      <c r="W227">
        <v>3.2499999999999999E-3</v>
      </c>
      <c r="X227">
        <v>3.2499999999999999E-3</v>
      </c>
      <c r="Y227">
        <v>1.9400000000000001E-3</v>
      </c>
      <c r="Z227">
        <v>1.9400000000000001E-3</v>
      </c>
      <c r="AA227">
        <v>1.9400000000000001E-3</v>
      </c>
      <c r="AB227">
        <v>0.79760449447268611</v>
      </c>
      <c r="AC227">
        <v>9.4873837702353132</v>
      </c>
      <c r="AD227">
        <v>271.87200000000001</v>
      </c>
      <c r="AE227">
        <v>0.02</v>
      </c>
      <c r="AF227">
        <v>847</v>
      </c>
      <c r="AG227">
        <v>1318</v>
      </c>
      <c r="AH227">
        <v>1696</v>
      </c>
      <c r="AI227">
        <v>3013</v>
      </c>
    </row>
    <row r="228" spans="2:35">
      <c r="B228">
        <v>36</v>
      </c>
      <c r="C228">
        <v>32</v>
      </c>
      <c r="D228" t="s">
        <v>9</v>
      </c>
      <c r="E228" t="s">
        <v>9</v>
      </c>
      <c r="F228">
        <v>28</v>
      </c>
      <c r="G228">
        <v>28</v>
      </c>
      <c r="H228">
        <v>0.2</v>
      </c>
      <c r="I228">
        <v>5000</v>
      </c>
      <c r="J228">
        <v>60000</v>
      </c>
      <c r="K228">
        <v>18</v>
      </c>
      <c r="L228">
        <v>150</v>
      </c>
      <c r="M228">
        <v>0</v>
      </c>
      <c r="N228">
        <v>80</v>
      </c>
      <c r="O228">
        <v>11</v>
      </c>
      <c r="P228">
        <v>1.9300000000000001E-3</v>
      </c>
      <c r="Q228">
        <v>3.7299999999999998E-3</v>
      </c>
      <c r="R228">
        <v>3.7299999999999998E-3</v>
      </c>
      <c r="S228">
        <v>1.9300000000000001E-3</v>
      </c>
      <c r="T228">
        <v>1.9300000000000001E-3</v>
      </c>
      <c r="U228">
        <v>1.9300000000000001E-3</v>
      </c>
      <c r="V228">
        <v>1.9300000000000001E-3</v>
      </c>
      <c r="W228">
        <v>3.2499999999999999E-3</v>
      </c>
      <c r="X228">
        <v>3.2499999999999999E-3</v>
      </c>
      <c r="Y228">
        <v>1.9400000000000001E-3</v>
      </c>
      <c r="Z228">
        <v>1.9400000000000001E-3</v>
      </c>
      <c r="AA228">
        <v>1.9400000000000001E-3</v>
      </c>
      <c r="AB228">
        <v>0.79760449447268611</v>
      </c>
      <c r="AC228">
        <v>9.4873837702353132</v>
      </c>
      <c r="AD228">
        <v>271.87200000000001</v>
      </c>
      <c r="AE228">
        <v>2.5000000000000001E-2</v>
      </c>
      <c r="AF228">
        <v>767</v>
      </c>
      <c r="AG228">
        <v>1216</v>
      </c>
      <c r="AH228">
        <v>1580</v>
      </c>
      <c r="AI228">
        <v>2612</v>
      </c>
    </row>
    <row r="229" spans="2:35">
      <c r="B229">
        <v>36</v>
      </c>
      <c r="C229">
        <v>32</v>
      </c>
      <c r="D229" t="s">
        <v>9</v>
      </c>
      <c r="E229" t="s">
        <v>9</v>
      </c>
      <c r="F229">
        <v>28</v>
      </c>
      <c r="G229">
        <v>28</v>
      </c>
      <c r="H229">
        <v>0.2</v>
      </c>
      <c r="I229">
        <v>5000</v>
      </c>
      <c r="J229">
        <v>60000</v>
      </c>
      <c r="K229">
        <v>18</v>
      </c>
      <c r="L229">
        <v>150</v>
      </c>
      <c r="M229">
        <v>0</v>
      </c>
      <c r="N229">
        <v>80</v>
      </c>
      <c r="O229">
        <v>11</v>
      </c>
      <c r="P229">
        <v>1.9300000000000001E-3</v>
      </c>
      <c r="Q229">
        <v>3.7299999999999998E-3</v>
      </c>
      <c r="R229">
        <v>3.7299999999999998E-3</v>
      </c>
      <c r="S229">
        <v>1.9300000000000001E-3</v>
      </c>
      <c r="T229">
        <v>1.9300000000000001E-3</v>
      </c>
      <c r="U229">
        <v>1.9300000000000001E-3</v>
      </c>
      <c r="V229">
        <v>1.9300000000000001E-3</v>
      </c>
      <c r="W229">
        <v>3.2499999999999999E-3</v>
      </c>
      <c r="X229">
        <v>3.2499999999999999E-3</v>
      </c>
      <c r="Y229">
        <v>1.9400000000000001E-3</v>
      </c>
      <c r="Z229">
        <v>1.9400000000000001E-3</v>
      </c>
      <c r="AA229">
        <v>1.9400000000000001E-3</v>
      </c>
      <c r="AB229">
        <v>0.79760449447268611</v>
      </c>
      <c r="AC229">
        <v>9.4873837702353132</v>
      </c>
      <c r="AD229">
        <v>271.87200000000001</v>
      </c>
      <c r="AE229">
        <v>0.03</v>
      </c>
      <c r="AF229">
        <v>699</v>
      </c>
      <c r="AG229">
        <v>1126</v>
      </c>
      <c r="AH229">
        <v>1475</v>
      </c>
      <c r="AI229">
        <v>2321</v>
      </c>
    </row>
    <row r="230" spans="2:35">
      <c r="B230">
        <v>36</v>
      </c>
      <c r="C230">
        <v>32</v>
      </c>
      <c r="D230" t="s">
        <v>9</v>
      </c>
      <c r="E230" t="s">
        <v>9</v>
      </c>
      <c r="F230">
        <v>28</v>
      </c>
      <c r="G230">
        <v>28</v>
      </c>
      <c r="H230">
        <v>0.2</v>
      </c>
      <c r="I230">
        <v>5000</v>
      </c>
      <c r="J230">
        <v>60000</v>
      </c>
      <c r="K230">
        <v>18</v>
      </c>
      <c r="L230">
        <v>150</v>
      </c>
      <c r="M230">
        <v>0</v>
      </c>
      <c r="N230">
        <v>80</v>
      </c>
      <c r="O230">
        <v>11</v>
      </c>
      <c r="P230">
        <v>1.9300000000000001E-3</v>
      </c>
      <c r="Q230">
        <v>3.7299999999999998E-3</v>
      </c>
      <c r="R230">
        <v>3.7299999999999998E-3</v>
      </c>
      <c r="S230">
        <v>1.9300000000000001E-3</v>
      </c>
      <c r="T230">
        <v>1.9300000000000001E-3</v>
      </c>
      <c r="U230">
        <v>1.9300000000000001E-3</v>
      </c>
      <c r="V230">
        <v>1.9300000000000001E-3</v>
      </c>
      <c r="W230">
        <v>3.2499999999999999E-3</v>
      </c>
      <c r="X230">
        <v>3.2499999999999999E-3</v>
      </c>
      <c r="Y230">
        <v>1.9400000000000001E-3</v>
      </c>
      <c r="Z230">
        <v>1.9400000000000001E-3</v>
      </c>
      <c r="AA230">
        <v>1.9400000000000001E-3</v>
      </c>
      <c r="AB230">
        <v>0.79760449447268611</v>
      </c>
      <c r="AC230">
        <v>9.4873837702353132</v>
      </c>
      <c r="AD230">
        <v>271.87200000000001</v>
      </c>
      <c r="AE230">
        <v>3.5000000000000003E-2</v>
      </c>
      <c r="AF230">
        <v>639</v>
      </c>
      <c r="AG230">
        <v>1045</v>
      </c>
      <c r="AH230">
        <v>1380</v>
      </c>
      <c r="AI230">
        <v>2096</v>
      </c>
    </row>
    <row r="231" spans="2:35">
      <c r="B231">
        <v>36</v>
      </c>
      <c r="C231">
        <v>32</v>
      </c>
      <c r="D231" t="s">
        <v>9</v>
      </c>
      <c r="E231" t="s">
        <v>9</v>
      </c>
      <c r="F231">
        <v>28</v>
      </c>
      <c r="G231">
        <v>28</v>
      </c>
      <c r="H231">
        <v>0.2</v>
      </c>
      <c r="I231">
        <v>5000</v>
      </c>
      <c r="J231">
        <v>60000</v>
      </c>
      <c r="K231">
        <v>18</v>
      </c>
      <c r="L231">
        <v>150</v>
      </c>
      <c r="M231">
        <v>0</v>
      </c>
      <c r="N231">
        <v>80</v>
      </c>
      <c r="O231">
        <v>11</v>
      </c>
      <c r="P231">
        <v>1.9300000000000001E-3</v>
      </c>
      <c r="Q231">
        <v>3.7299999999999998E-3</v>
      </c>
      <c r="R231">
        <v>3.7299999999999998E-3</v>
      </c>
      <c r="S231">
        <v>1.9300000000000001E-3</v>
      </c>
      <c r="T231">
        <v>1.9300000000000001E-3</v>
      </c>
      <c r="U231">
        <v>1.9300000000000001E-3</v>
      </c>
      <c r="V231">
        <v>1.9300000000000001E-3</v>
      </c>
      <c r="W231">
        <v>3.2499999999999999E-3</v>
      </c>
      <c r="X231">
        <v>3.2499999999999999E-3</v>
      </c>
      <c r="Y231">
        <v>1.9400000000000001E-3</v>
      </c>
      <c r="Z231">
        <v>1.9400000000000001E-3</v>
      </c>
      <c r="AA231">
        <v>1.9400000000000001E-3</v>
      </c>
      <c r="AB231">
        <v>0.79760449447268611</v>
      </c>
      <c r="AC231">
        <v>9.4873837702353132</v>
      </c>
      <c r="AD231">
        <v>271.87200000000001</v>
      </c>
      <c r="AE231">
        <v>0.04</v>
      </c>
      <c r="AF231">
        <v>586</v>
      </c>
      <c r="AG231">
        <v>972</v>
      </c>
      <c r="AH231">
        <v>1293</v>
      </c>
      <c r="AI231">
        <v>1914</v>
      </c>
    </row>
    <row r="232" spans="2:35">
      <c r="B232">
        <v>36</v>
      </c>
      <c r="C232">
        <v>32</v>
      </c>
      <c r="D232" t="s">
        <v>9</v>
      </c>
      <c r="E232" t="s">
        <v>9</v>
      </c>
      <c r="F232">
        <v>28</v>
      </c>
      <c r="G232">
        <v>28</v>
      </c>
      <c r="H232">
        <v>0.2</v>
      </c>
      <c r="I232">
        <v>5000</v>
      </c>
      <c r="J232">
        <v>60000</v>
      </c>
      <c r="K232">
        <v>18</v>
      </c>
      <c r="L232">
        <v>150</v>
      </c>
      <c r="M232">
        <v>0</v>
      </c>
      <c r="N232">
        <v>80</v>
      </c>
      <c r="O232">
        <v>11</v>
      </c>
      <c r="P232">
        <v>1.9300000000000001E-3</v>
      </c>
      <c r="Q232">
        <v>3.7299999999999998E-3</v>
      </c>
      <c r="R232">
        <v>3.7299999999999998E-3</v>
      </c>
      <c r="S232">
        <v>1.9300000000000001E-3</v>
      </c>
      <c r="T232">
        <v>1.9300000000000001E-3</v>
      </c>
      <c r="U232">
        <v>1.9300000000000001E-3</v>
      </c>
      <c r="V232">
        <v>1.9300000000000001E-3</v>
      </c>
      <c r="W232">
        <v>3.2499999999999999E-3</v>
      </c>
      <c r="X232">
        <v>3.2499999999999999E-3</v>
      </c>
      <c r="Y232">
        <v>1.9400000000000001E-3</v>
      </c>
      <c r="Z232">
        <v>1.9400000000000001E-3</v>
      </c>
      <c r="AA232">
        <v>1.9400000000000001E-3</v>
      </c>
      <c r="AB232">
        <v>0.79760449447268611</v>
      </c>
      <c r="AC232">
        <v>9.4873837702353132</v>
      </c>
      <c r="AD232">
        <v>271.87200000000001</v>
      </c>
      <c r="AE232">
        <v>4.4999999999999998E-2</v>
      </c>
      <c r="AF232">
        <v>540</v>
      </c>
      <c r="AG232">
        <v>907</v>
      </c>
      <c r="AH232">
        <v>1215</v>
      </c>
      <c r="AI232">
        <v>1763</v>
      </c>
    </row>
    <row r="233" spans="2:35">
      <c r="B233">
        <v>36</v>
      </c>
      <c r="C233">
        <v>32</v>
      </c>
      <c r="D233" t="s">
        <v>9</v>
      </c>
      <c r="E233" t="s">
        <v>9</v>
      </c>
      <c r="F233">
        <v>28</v>
      </c>
      <c r="G233">
        <v>28</v>
      </c>
      <c r="H233">
        <v>0.2</v>
      </c>
      <c r="I233">
        <v>5000</v>
      </c>
      <c r="J233">
        <v>60000</v>
      </c>
      <c r="K233">
        <v>18</v>
      </c>
      <c r="L233">
        <v>150</v>
      </c>
      <c r="M233">
        <v>0</v>
      </c>
      <c r="N233">
        <v>80</v>
      </c>
      <c r="O233">
        <v>11</v>
      </c>
      <c r="P233">
        <v>1.9300000000000001E-3</v>
      </c>
      <c r="Q233">
        <v>3.7299999999999998E-3</v>
      </c>
      <c r="R233">
        <v>3.7299999999999998E-3</v>
      </c>
      <c r="S233">
        <v>1.9300000000000001E-3</v>
      </c>
      <c r="T233">
        <v>1.9300000000000001E-3</v>
      </c>
      <c r="U233">
        <v>1.9300000000000001E-3</v>
      </c>
      <c r="V233">
        <v>1.9300000000000001E-3</v>
      </c>
      <c r="W233">
        <v>3.2499999999999999E-3</v>
      </c>
      <c r="X233">
        <v>3.2499999999999999E-3</v>
      </c>
      <c r="Y233">
        <v>1.9400000000000001E-3</v>
      </c>
      <c r="Z233">
        <v>1.9400000000000001E-3</v>
      </c>
      <c r="AA233">
        <v>1.9400000000000001E-3</v>
      </c>
      <c r="AB233">
        <v>0.79760449447268611</v>
      </c>
      <c r="AC233">
        <v>9.4873837702353132</v>
      </c>
      <c r="AD233">
        <v>271.87200000000001</v>
      </c>
      <c r="AE233">
        <v>0.05</v>
      </c>
      <c r="AF233">
        <v>500</v>
      </c>
      <c r="AG233">
        <v>848</v>
      </c>
      <c r="AH233">
        <v>1143</v>
      </c>
      <c r="AI233">
        <v>1634</v>
      </c>
    </row>
    <row r="234" spans="2:35">
      <c r="B234">
        <v>36</v>
      </c>
      <c r="C234">
        <v>32</v>
      </c>
      <c r="D234" t="s">
        <v>9</v>
      </c>
      <c r="E234" t="s">
        <v>9</v>
      </c>
      <c r="F234">
        <v>30</v>
      </c>
      <c r="G234">
        <v>30</v>
      </c>
      <c r="H234">
        <v>0.2</v>
      </c>
      <c r="I234">
        <v>5000</v>
      </c>
      <c r="J234">
        <v>60000</v>
      </c>
      <c r="K234">
        <v>18</v>
      </c>
      <c r="L234">
        <v>150</v>
      </c>
      <c r="M234">
        <v>0</v>
      </c>
      <c r="N234">
        <v>80</v>
      </c>
      <c r="O234">
        <v>11</v>
      </c>
      <c r="P234">
        <v>1.9300000000000001E-3</v>
      </c>
      <c r="Q234">
        <v>3.6900000000000001E-3</v>
      </c>
      <c r="R234">
        <v>3.6900000000000001E-3</v>
      </c>
      <c r="S234">
        <v>1.9300000000000001E-3</v>
      </c>
      <c r="T234">
        <v>1.9300000000000001E-3</v>
      </c>
      <c r="U234">
        <v>1.9300000000000001E-3</v>
      </c>
      <c r="V234">
        <v>1.9300000000000001E-3</v>
      </c>
      <c r="W234">
        <v>3.2100000000000002E-3</v>
      </c>
      <c r="X234">
        <v>3.2100000000000002E-3</v>
      </c>
      <c r="Y234">
        <v>1.9400000000000001E-3</v>
      </c>
      <c r="Z234">
        <v>1.9400000000000001E-3</v>
      </c>
      <c r="AA234">
        <v>1.9400000000000001E-3</v>
      </c>
      <c r="AB234">
        <v>0.80539846082465893</v>
      </c>
      <c r="AC234">
        <v>9.5336251008568187</v>
      </c>
      <c r="AD234">
        <v>271.87200000000001</v>
      </c>
      <c r="AE234">
        <v>0.02</v>
      </c>
      <c r="AF234">
        <v>842</v>
      </c>
      <c r="AG234">
        <v>1312</v>
      </c>
      <c r="AH234">
        <v>1688</v>
      </c>
      <c r="AI234">
        <v>2933</v>
      </c>
    </row>
    <row r="235" spans="2:35">
      <c r="B235">
        <v>36</v>
      </c>
      <c r="C235">
        <v>32</v>
      </c>
      <c r="D235" t="s">
        <v>9</v>
      </c>
      <c r="E235" t="s">
        <v>9</v>
      </c>
      <c r="F235">
        <v>30</v>
      </c>
      <c r="G235">
        <v>30</v>
      </c>
      <c r="H235">
        <v>0.2</v>
      </c>
      <c r="I235">
        <v>5000</v>
      </c>
      <c r="J235">
        <v>60000</v>
      </c>
      <c r="K235">
        <v>18</v>
      </c>
      <c r="L235">
        <v>150</v>
      </c>
      <c r="M235">
        <v>0</v>
      </c>
      <c r="N235">
        <v>80</v>
      </c>
      <c r="O235">
        <v>11</v>
      </c>
      <c r="P235">
        <v>1.9300000000000001E-3</v>
      </c>
      <c r="Q235">
        <v>3.6900000000000001E-3</v>
      </c>
      <c r="R235">
        <v>3.6900000000000001E-3</v>
      </c>
      <c r="S235">
        <v>1.9300000000000001E-3</v>
      </c>
      <c r="T235">
        <v>1.9300000000000001E-3</v>
      </c>
      <c r="U235">
        <v>1.9300000000000001E-3</v>
      </c>
      <c r="V235">
        <v>1.9300000000000001E-3</v>
      </c>
      <c r="W235">
        <v>3.2100000000000002E-3</v>
      </c>
      <c r="X235">
        <v>3.2100000000000002E-3</v>
      </c>
      <c r="Y235">
        <v>1.9400000000000001E-3</v>
      </c>
      <c r="Z235">
        <v>1.9400000000000001E-3</v>
      </c>
      <c r="AA235">
        <v>1.9400000000000001E-3</v>
      </c>
      <c r="AB235">
        <v>0.80539846082465893</v>
      </c>
      <c r="AC235">
        <v>9.5336251008568187</v>
      </c>
      <c r="AD235">
        <v>271.87200000000001</v>
      </c>
      <c r="AE235">
        <v>2.5000000000000001E-2</v>
      </c>
      <c r="AF235">
        <v>763</v>
      </c>
      <c r="AG235">
        <v>1210</v>
      </c>
      <c r="AH235">
        <v>1572</v>
      </c>
      <c r="AI235">
        <v>2553</v>
      </c>
    </row>
    <row r="236" spans="2:35">
      <c r="B236">
        <v>36</v>
      </c>
      <c r="C236">
        <v>32</v>
      </c>
      <c r="D236" t="s">
        <v>9</v>
      </c>
      <c r="E236" t="s">
        <v>9</v>
      </c>
      <c r="F236">
        <v>30</v>
      </c>
      <c r="G236">
        <v>30</v>
      </c>
      <c r="H236">
        <v>0.2</v>
      </c>
      <c r="I236">
        <v>5000</v>
      </c>
      <c r="J236">
        <v>60000</v>
      </c>
      <c r="K236">
        <v>18</v>
      </c>
      <c r="L236">
        <v>150</v>
      </c>
      <c r="M236">
        <v>0</v>
      </c>
      <c r="N236">
        <v>80</v>
      </c>
      <c r="O236">
        <v>11</v>
      </c>
      <c r="P236">
        <v>1.9300000000000001E-3</v>
      </c>
      <c r="Q236">
        <v>3.6900000000000001E-3</v>
      </c>
      <c r="R236">
        <v>3.6900000000000001E-3</v>
      </c>
      <c r="S236">
        <v>1.9300000000000001E-3</v>
      </c>
      <c r="T236">
        <v>1.9300000000000001E-3</v>
      </c>
      <c r="U236">
        <v>1.9300000000000001E-3</v>
      </c>
      <c r="V236">
        <v>1.9300000000000001E-3</v>
      </c>
      <c r="W236">
        <v>3.2100000000000002E-3</v>
      </c>
      <c r="X236">
        <v>3.2100000000000002E-3</v>
      </c>
      <c r="Y236">
        <v>1.9400000000000001E-3</v>
      </c>
      <c r="Z236">
        <v>1.9400000000000001E-3</v>
      </c>
      <c r="AA236">
        <v>1.9400000000000001E-3</v>
      </c>
      <c r="AB236">
        <v>0.80539846082465893</v>
      </c>
      <c r="AC236">
        <v>9.5336251008568187</v>
      </c>
      <c r="AD236">
        <v>271.87200000000001</v>
      </c>
      <c r="AE236">
        <v>0.03</v>
      </c>
      <c r="AF236">
        <v>695</v>
      </c>
      <c r="AG236">
        <v>1120</v>
      </c>
      <c r="AH236">
        <v>1467</v>
      </c>
      <c r="AI236">
        <v>2276</v>
      </c>
    </row>
    <row r="237" spans="2:35">
      <c r="B237">
        <v>36</v>
      </c>
      <c r="C237">
        <v>32</v>
      </c>
      <c r="D237" t="s">
        <v>9</v>
      </c>
      <c r="E237" t="s">
        <v>9</v>
      </c>
      <c r="F237">
        <v>30</v>
      </c>
      <c r="G237">
        <v>30</v>
      </c>
      <c r="H237">
        <v>0.2</v>
      </c>
      <c r="I237">
        <v>5000</v>
      </c>
      <c r="J237">
        <v>60000</v>
      </c>
      <c r="K237">
        <v>18</v>
      </c>
      <c r="L237">
        <v>150</v>
      </c>
      <c r="M237">
        <v>0</v>
      </c>
      <c r="N237">
        <v>80</v>
      </c>
      <c r="O237">
        <v>11</v>
      </c>
      <c r="P237">
        <v>1.9300000000000001E-3</v>
      </c>
      <c r="Q237">
        <v>3.6900000000000001E-3</v>
      </c>
      <c r="R237">
        <v>3.6900000000000001E-3</v>
      </c>
      <c r="S237">
        <v>1.9300000000000001E-3</v>
      </c>
      <c r="T237">
        <v>1.9300000000000001E-3</v>
      </c>
      <c r="U237">
        <v>1.9300000000000001E-3</v>
      </c>
      <c r="V237">
        <v>1.9300000000000001E-3</v>
      </c>
      <c r="W237">
        <v>3.2100000000000002E-3</v>
      </c>
      <c r="X237">
        <v>3.2100000000000002E-3</v>
      </c>
      <c r="Y237">
        <v>1.9400000000000001E-3</v>
      </c>
      <c r="Z237">
        <v>1.9400000000000001E-3</v>
      </c>
      <c r="AA237">
        <v>1.9400000000000001E-3</v>
      </c>
      <c r="AB237">
        <v>0.80539846082465893</v>
      </c>
      <c r="AC237">
        <v>9.5336251008568187</v>
      </c>
      <c r="AD237">
        <v>271.87200000000001</v>
      </c>
      <c r="AE237">
        <v>3.5000000000000003E-2</v>
      </c>
      <c r="AF237">
        <v>635</v>
      </c>
      <c r="AG237">
        <v>1039</v>
      </c>
      <c r="AH237">
        <v>1372</v>
      </c>
      <c r="AI237">
        <v>2060</v>
      </c>
    </row>
    <row r="238" spans="2:35">
      <c r="B238">
        <v>36</v>
      </c>
      <c r="C238">
        <v>32</v>
      </c>
      <c r="D238" t="s">
        <v>9</v>
      </c>
      <c r="E238" t="s">
        <v>9</v>
      </c>
      <c r="F238">
        <v>30</v>
      </c>
      <c r="G238">
        <v>30</v>
      </c>
      <c r="H238">
        <v>0.2</v>
      </c>
      <c r="I238">
        <v>5000</v>
      </c>
      <c r="J238">
        <v>60000</v>
      </c>
      <c r="K238">
        <v>18</v>
      </c>
      <c r="L238">
        <v>150</v>
      </c>
      <c r="M238">
        <v>0</v>
      </c>
      <c r="N238">
        <v>80</v>
      </c>
      <c r="O238">
        <v>11</v>
      </c>
      <c r="P238">
        <v>1.9300000000000001E-3</v>
      </c>
      <c r="Q238">
        <v>3.6900000000000001E-3</v>
      </c>
      <c r="R238">
        <v>3.6900000000000001E-3</v>
      </c>
      <c r="S238">
        <v>1.9300000000000001E-3</v>
      </c>
      <c r="T238">
        <v>1.9300000000000001E-3</v>
      </c>
      <c r="U238">
        <v>1.9300000000000001E-3</v>
      </c>
      <c r="V238">
        <v>1.9300000000000001E-3</v>
      </c>
      <c r="W238">
        <v>3.2100000000000002E-3</v>
      </c>
      <c r="X238">
        <v>3.2100000000000002E-3</v>
      </c>
      <c r="Y238">
        <v>1.9400000000000001E-3</v>
      </c>
      <c r="Z238">
        <v>1.9400000000000001E-3</v>
      </c>
      <c r="AA238">
        <v>1.9400000000000001E-3</v>
      </c>
      <c r="AB238">
        <v>0.80539846082465893</v>
      </c>
      <c r="AC238">
        <v>9.5336251008568187</v>
      </c>
      <c r="AD238">
        <v>271.87200000000001</v>
      </c>
      <c r="AE238">
        <v>0.04</v>
      </c>
      <c r="AF238">
        <v>583</v>
      </c>
      <c r="AG238">
        <v>966</v>
      </c>
      <c r="AH238">
        <v>1286</v>
      </c>
      <c r="AI238">
        <v>1885</v>
      </c>
    </row>
    <row r="239" spans="2:35">
      <c r="B239">
        <v>36</v>
      </c>
      <c r="C239">
        <v>32</v>
      </c>
      <c r="D239" t="s">
        <v>9</v>
      </c>
      <c r="E239" t="s">
        <v>9</v>
      </c>
      <c r="F239">
        <v>30</v>
      </c>
      <c r="G239">
        <v>30</v>
      </c>
      <c r="H239">
        <v>0.2</v>
      </c>
      <c r="I239">
        <v>5000</v>
      </c>
      <c r="J239">
        <v>60000</v>
      </c>
      <c r="K239">
        <v>18</v>
      </c>
      <c r="L239">
        <v>150</v>
      </c>
      <c r="M239">
        <v>0</v>
      </c>
      <c r="N239">
        <v>80</v>
      </c>
      <c r="O239">
        <v>11</v>
      </c>
      <c r="P239">
        <v>1.9300000000000001E-3</v>
      </c>
      <c r="Q239">
        <v>3.6900000000000001E-3</v>
      </c>
      <c r="R239">
        <v>3.6900000000000001E-3</v>
      </c>
      <c r="S239">
        <v>1.9300000000000001E-3</v>
      </c>
      <c r="T239">
        <v>1.9300000000000001E-3</v>
      </c>
      <c r="U239">
        <v>1.9300000000000001E-3</v>
      </c>
      <c r="V239">
        <v>1.9300000000000001E-3</v>
      </c>
      <c r="W239">
        <v>3.2100000000000002E-3</v>
      </c>
      <c r="X239">
        <v>3.2100000000000002E-3</v>
      </c>
      <c r="Y239">
        <v>1.9400000000000001E-3</v>
      </c>
      <c r="Z239">
        <v>1.9400000000000001E-3</v>
      </c>
      <c r="AA239">
        <v>1.9400000000000001E-3</v>
      </c>
      <c r="AB239">
        <v>0.80539846082465893</v>
      </c>
      <c r="AC239">
        <v>9.5336251008568187</v>
      </c>
      <c r="AD239">
        <v>271.87200000000001</v>
      </c>
      <c r="AE239">
        <v>4.4999999999999998E-2</v>
      </c>
      <c r="AF239">
        <v>537</v>
      </c>
      <c r="AG239">
        <v>901</v>
      </c>
      <c r="AH239">
        <v>1208</v>
      </c>
      <c r="AI239">
        <v>1739</v>
      </c>
    </row>
    <row r="240" spans="2:35">
      <c r="B240">
        <v>36</v>
      </c>
      <c r="C240">
        <v>32</v>
      </c>
      <c r="D240" t="s">
        <v>9</v>
      </c>
      <c r="E240" t="s">
        <v>9</v>
      </c>
      <c r="F240">
        <v>30</v>
      </c>
      <c r="G240">
        <v>30</v>
      </c>
      <c r="H240">
        <v>0.2</v>
      </c>
      <c r="I240">
        <v>5000</v>
      </c>
      <c r="J240">
        <v>60000</v>
      </c>
      <c r="K240">
        <v>18</v>
      </c>
      <c r="L240">
        <v>150</v>
      </c>
      <c r="M240">
        <v>0</v>
      </c>
      <c r="N240">
        <v>80</v>
      </c>
      <c r="O240">
        <v>11</v>
      </c>
      <c r="P240">
        <v>1.9300000000000001E-3</v>
      </c>
      <c r="Q240">
        <v>3.6900000000000001E-3</v>
      </c>
      <c r="R240">
        <v>3.6900000000000001E-3</v>
      </c>
      <c r="S240">
        <v>1.9300000000000001E-3</v>
      </c>
      <c r="T240">
        <v>1.9300000000000001E-3</v>
      </c>
      <c r="U240">
        <v>1.9300000000000001E-3</v>
      </c>
      <c r="V240">
        <v>1.9300000000000001E-3</v>
      </c>
      <c r="W240">
        <v>3.2100000000000002E-3</v>
      </c>
      <c r="X240">
        <v>3.2100000000000002E-3</v>
      </c>
      <c r="Y240">
        <v>1.9400000000000001E-3</v>
      </c>
      <c r="Z240">
        <v>1.9400000000000001E-3</v>
      </c>
      <c r="AA240">
        <v>1.9400000000000001E-3</v>
      </c>
      <c r="AB240">
        <v>0.80539846082465893</v>
      </c>
      <c r="AC240">
        <v>9.5336251008568187</v>
      </c>
      <c r="AD240">
        <v>271.87200000000001</v>
      </c>
      <c r="AE240">
        <v>0.05</v>
      </c>
      <c r="AF240">
        <v>497</v>
      </c>
      <c r="AG240">
        <v>843</v>
      </c>
      <c r="AH240">
        <v>1136</v>
      </c>
      <c r="AI240">
        <v>1614</v>
      </c>
    </row>
    <row r="241" spans="2:35">
      <c r="B241">
        <v>36</v>
      </c>
      <c r="C241">
        <v>32</v>
      </c>
      <c r="D241" t="s">
        <v>9</v>
      </c>
      <c r="E241" t="s">
        <v>9</v>
      </c>
      <c r="F241">
        <v>32</v>
      </c>
      <c r="G241">
        <v>32</v>
      </c>
      <c r="H241">
        <v>0.2</v>
      </c>
      <c r="I241">
        <v>5000</v>
      </c>
      <c r="J241">
        <v>60000</v>
      </c>
      <c r="K241">
        <v>18</v>
      </c>
      <c r="L241">
        <v>150</v>
      </c>
      <c r="M241">
        <v>0</v>
      </c>
      <c r="N241">
        <v>80</v>
      </c>
      <c r="O241">
        <v>11</v>
      </c>
      <c r="P241">
        <v>1.9300000000000001E-3</v>
      </c>
      <c r="Q241">
        <v>3.65E-3</v>
      </c>
      <c r="R241">
        <v>3.65E-3</v>
      </c>
      <c r="S241">
        <v>1.9300000000000001E-3</v>
      </c>
      <c r="T241">
        <v>1.9300000000000001E-3</v>
      </c>
      <c r="U241">
        <v>1.9300000000000001E-3</v>
      </c>
      <c r="V241">
        <v>1.9300000000000001E-3</v>
      </c>
      <c r="W241">
        <v>3.1700000000000001E-3</v>
      </c>
      <c r="X241">
        <v>3.1700000000000001E-3</v>
      </c>
      <c r="Y241">
        <v>1.9400000000000001E-3</v>
      </c>
      <c r="Z241">
        <v>1.9400000000000001E-3</v>
      </c>
      <c r="AA241">
        <v>1.9400000000000001E-3</v>
      </c>
      <c r="AB241">
        <v>0.81491794763172765</v>
      </c>
      <c r="AC241">
        <v>9.5898014057766776</v>
      </c>
      <c r="AD241">
        <v>271.87200000000001</v>
      </c>
      <c r="AE241">
        <v>0.02</v>
      </c>
      <c r="AF241">
        <v>836</v>
      </c>
      <c r="AG241">
        <v>1303</v>
      </c>
      <c r="AH241">
        <v>1677</v>
      </c>
      <c r="AI241">
        <v>2813</v>
      </c>
    </row>
    <row r="242" spans="2:35">
      <c r="B242">
        <v>36</v>
      </c>
      <c r="C242">
        <v>32</v>
      </c>
      <c r="D242" t="s">
        <v>9</v>
      </c>
      <c r="E242" t="s">
        <v>9</v>
      </c>
      <c r="F242">
        <v>32</v>
      </c>
      <c r="G242">
        <v>32</v>
      </c>
      <c r="H242">
        <v>0.2</v>
      </c>
      <c r="I242">
        <v>5000</v>
      </c>
      <c r="J242">
        <v>60000</v>
      </c>
      <c r="K242">
        <v>18</v>
      </c>
      <c r="L242">
        <v>150</v>
      </c>
      <c r="M242">
        <v>0</v>
      </c>
      <c r="N242">
        <v>80</v>
      </c>
      <c r="O242">
        <v>11</v>
      </c>
      <c r="P242">
        <v>1.9300000000000001E-3</v>
      </c>
      <c r="Q242">
        <v>3.65E-3</v>
      </c>
      <c r="R242">
        <v>3.65E-3</v>
      </c>
      <c r="S242">
        <v>1.9300000000000001E-3</v>
      </c>
      <c r="T242">
        <v>1.9300000000000001E-3</v>
      </c>
      <c r="U242">
        <v>1.9300000000000001E-3</v>
      </c>
      <c r="V242">
        <v>1.9300000000000001E-3</v>
      </c>
      <c r="W242">
        <v>3.1700000000000001E-3</v>
      </c>
      <c r="X242">
        <v>3.1700000000000001E-3</v>
      </c>
      <c r="Y242">
        <v>1.9400000000000001E-3</v>
      </c>
      <c r="Z242">
        <v>1.9400000000000001E-3</v>
      </c>
      <c r="AA242">
        <v>1.9400000000000001E-3</v>
      </c>
      <c r="AB242">
        <v>0.81491794763172765</v>
      </c>
      <c r="AC242">
        <v>9.5898014057766776</v>
      </c>
      <c r="AD242">
        <v>271.87200000000001</v>
      </c>
      <c r="AE242">
        <v>2.5000000000000001E-2</v>
      </c>
      <c r="AF242">
        <v>757</v>
      </c>
      <c r="AG242">
        <v>1201</v>
      </c>
      <c r="AH242">
        <v>1561</v>
      </c>
      <c r="AI242">
        <v>2465</v>
      </c>
    </row>
    <row r="243" spans="2:35">
      <c r="B243">
        <v>36</v>
      </c>
      <c r="C243">
        <v>32</v>
      </c>
      <c r="D243" t="s">
        <v>9</v>
      </c>
      <c r="E243" t="s">
        <v>9</v>
      </c>
      <c r="F243">
        <v>32</v>
      </c>
      <c r="G243">
        <v>32</v>
      </c>
      <c r="H243">
        <v>0.2</v>
      </c>
      <c r="I243">
        <v>5000</v>
      </c>
      <c r="J243">
        <v>60000</v>
      </c>
      <c r="K243">
        <v>18</v>
      </c>
      <c r="L243">
        <v>150</v>
      </c>
      <c r="M243">
        <v>0</v>
      </c>
      <c r="N243">
        <v>80</v>
      </c>
      <c r="O243">
        <v>11</v>
      </c>
      <c r="P243">
        <v>1.9300000000000001E-3</v>
      </c>
      <c r="Q243">
        <v>3.65E-3</v>
      </c>
      <c r="R243">
        <v>3.65E-3</v>
      </c>
      <c r="S243">
        <v>1.9300000000000001E-3</v>
      </c>
      <c r="T243">
        <v>1.9300000000000001E-3</v>
      </c>
      <c r="U243">
        <v>1.9300000000000001E-3</v>
      </c>
      <c r="V243">
        <v>1.9300000000000001E-3</v>
      </c>
      <c r="W243">
        <v>3.1700000000000001E-3</v>
      </c>
      <c r="X243">
        <v>3.1700000000000001E-3</v>
      </c>
      <c r="Y243">
        <v>1.9400000000000001E-3</v>
      </c>
      <c r="Z243">
        <v>1.9400000000000001E-3</v>
      </c>
      <c r="AA243">
        <v>1.9400000000000001E-3</v>
      </c>
      <c r="AB243">
        <v>0.81491794763172765</v>
      </c>
      <c r="AC243">
        <v>9.5898014057766776</v>
      </c>
      <c r="AD243">
        <v>271.87200000000001</v>
      </c>
      <c r="AE243">
        <v>0.03</v>
      </c>
      <c r="AF243">
        <v>689</v>
      </c>
      <c r="AG243">
        <v>1111</v>
      </c>
      <c r="AH243">
        <v>1456</v>
      </c>
      <c r="AI243">
        <v>2208</v>
      </c>
    </row>
    <row r="244" spans="2:35">
      <c r="B244">
        <v>36</v>
      </c>
      <c r="C244">
        <v>32</v>
      </c>
      <c r="D244" t="s">
        <v>9</v>
      </c>
      <c r="E244" t="s">
        <v>9</v>
      </c>
      <c r="F244">
        <v>32</v>
      </c>
      <c r="G244">
        <v>32</v>
      </c>
      <c r="H244">
        <v>0.2</v>
      </c>
      <c r="I244">
        <v>5000</v>
      </c>
      <c r="J244">
        <v>60000</v>
      </c>
      <c r="K244">
        <v>18</v>
      </c>
      <c r="L244">
        <v>150</v>
      </c>
      <c r="M244">
        <v>0</v>
      </c>
      <c r="N244">
        <v>80</v>
      </c>
      <c r="O244">
        <v>11</v>
      </c>
      <c r="P244">
        <v>1.9300000000000001E-3</v>
      </c>
      <c r="Q244">
        <v>3.65E-3</v>
      </c>
      <c r="R244">
        <v>3.65E-3</v>
      </c>
      <c r="S244">
        <v>1.9300000000000001E-3</v>
      </c>
      <c r="T244">
        <v>1.9300000000000001E-3</v>
      </c>
      <c r="U244">
        <v>1.9300000000000001E-3</v>
      </c>
      <c r="V244">
        <v>1.9300000000000001E-3</v>
      </c>
      <c r="W244">
        <v>3.1700000000000001E-3</v>
      </c>
      <c r="X244">
        <v>3.1700000000000001E-3</v>
      </c>
      <c r="Y244">
        <v>1.9400000000000001E-3</v>
      </c>
      <c r="Z244">
        <v>1.9400000000000001E-3</v>
      </c>
      <c r="AA244">
        <v>1.9400000000000001E-3</v>
      </c>
      <c r="AB244">
        <v>0.81491794763172765</v>
      </c>
      <c r="AC244">
        <v>9.5898014057766776</v>
      </c>
      <c r="AD244">
        <v>271.87200000000001</v>
      </c>
      <c r="AE244">
        <v>3.5000000000000003E-2</v>
      </c>
      <c r="AF244">
        <v>629</v>
      </c>
      <c r="AG244">
        <v>1030</v>
      </c>
      <c r="AH244">
        <v>1362</v>
      </c>
      <c r="AI244">
        <v>2007</v>
      </c>
    </row>
    <row r="245" spans="2:35">
      <c r="B245">
        <v>36</v>
      </c>
      <c r="C245">
        <v>32</v>
      </c>
      <c r="D245" t="s">
        <v>9</v>
      </c>
      <c r="E245" t="s">
        <v>9</v>
      </c>
      <c r="F245">
        <v>32</v>
      </c>
      <c r="G245">
        <v>32</v>
      </c>
      <c r="H245">
        <v>0.2</v>
      </c>
      <c r="I245">
        <v>5000</v>
      </c>
      <c r="J245">
        <v>60000</v>
      </c>
      <c r="K245">
        <v>18</v>
      </c>
      <c r="L245">
        <v>150</v>
      </c>
      <c r="M245">
        <v>0</v>
      </c>
      <c r="N245">
        <v>80</v>
      </c>
      <c r="O245">
        <v>11</v>
      </c>
      <c r="P245">
        <v>1.9300000000000001E-3</v>
      </c>
      <c r="Q245">
        <v>3.65E-3</v>
      </c>
      <c r="R245">
        <v>3.65E-3</v>
      </c>
      <c r="S245">
        <v>1.9300000000000001E-3</v>
      </c>
      <c r="T245">
        <v>1.9300000000000001E-3</v>
      </c>
      <c r="U245">
        <v>1.9300000000000001E-3</v>
      </c>
      <c r="V245">
        <v>1.9300000000000001E-3</v>
      </c>
      <c r="W245">
        <v>3.1700000000000001E-3</v>
      </c>
      <c r="X245">
        <v>3.1700000000000001E-3</v>
      </c>
      <c r="Y245">
        <v>1.9400000000000001E-3</v>
      </c>
      <c r="Z245">
        <v>1.9400000000000001E-3</v>
      </c>
      <c r="AA245">
        <v>1.9400000000000001E-3</v>
      </c>
      <c r="AB245">
        <v>0.81491794763172765</v>
      </c>
      <c r="AC245">
        <v>9.5898014057766776</v>
      </c>
      <c r="AD245">
        <v>271.87200000000001</v>
      </c>
      <c r="AE245">
        <v>0.04</v>
      </c>
      <c r="AF245">
        <v>577</v>
      </c>
      <c r="AG245">
        <v>958</v>
      </c>
      <c r="AH245">
        <v>1276</v>
      </c>
      <c r="AI245">
        <v>1841</v>
      </c>
    </row>
    <row r="246" spans="2:35">
      <c r="B246">
        <v>36</v>
      </c>
      <c r="C246">
        <v>32</v>
      </c>
      <c r="D246" t="s">
        <v>9</v>
      </c>
      <c r="E246" t="s">
        <v>9</v>
      </c>
      <c r="F246">
        <v>32</v>
      </c>
      <c r="G246">
        <v>32</v>
      </c>
      <c r="H246">
        <v>0.2</v>
      </c>
      <c r="I246">
        <v>5000</v>
      </c>
      <c r="J246">
        <v>60000</v>
      </c>
      <c r="K246">
        <v>18</v>
      </c>
      <c r="L246">
        <v>150</v>
      </c>
      <c r="M246">
        <v>0</v>
      </c>
      <c r="N246">
        <v>80</v>
      </c>
      <c r="O246">
        <v>11</v>
      </c>
      <c r="P246">
        <v>1.9300000000000001E-3</v>
      </c>
      <c r="Q246">
        <v>3.65E-3</v>
      </c>
      <c r="R246">
        <v>3.65E-3</v>
      </c>
      <c r="S246">
        <v>1.9300000000000001E-3</v>
      </c>
      <c r="T246">
        <v>1.9300000000000001E-3</v>
      </c>
      <c r="U246">
        <v>1.9300000000000001E-3</v>
      </c>
      <c r="V246">
        <v>1.9300000000000001E-3</v>
      </c>
      <c r="W246">
        <v>3.1700000000000001E-3</v>
      </c>
      <c r="X246">
        <v>3.1700000000000001E-3</v>
      </c>
      <c r="Y246">
        <v>1.9400000000000001E-3</v>
      </c>
      <c r="Z246">
        <v>1.9400000000000001E-3</v>
      </c>
      <c r="AA246">
        <v>1.9400000000000001E-3</v>
      </c>
      <c r="AB246">
        <v>0.81491794763172765</v>
      </c>
      <c r="AC246">
        <v>9.5898014057766776</v>
      </c>
      <c r="AD246">
        <v>271.87200000000001</v>
      </c>
      <c r="AE246">
        <v>4.4999999999999998E-2</v>
      </c>
      <c r="AF246">
        <v>532</v>
      </c>
      <c r="AG246">
        <v>893</v>
      </c>
      <c r="AH246">
        <v>1197</v>
      </c>
      <c r="AI246">
        <v>1702</v>
      </c>
    </row>
    <row r="247" spans="2:35">
      <c r="B247">
        <v>36</v>
      </c>
      <c r="C247">
        <v>32</v>
      </c>
      <c r="D247" t="s">
        <v>9</v>
      </c>
      <c r="E247" t="s">
        <v>9</v>
      </c>
      <c r="F247">
        <v>32</v>
      </c>
      <c r="G247">
        <v>32</v>
      </c>
      <c r="H247">
        <v>0.2</v>
      </c>
      <c r="I247">
        <v>5000</v>
      </c>
      <c r="J247">
        <v>60000</v>
      </c>
      <c r="K247">
        <v>18</v>
      </c>
      <c r="L247">
        <v>150</v>
      </c>
      <c r="M247">
        <v>0</v>
      </c>
      <c r="N247">
        <v>80</v>
      </c>
      <c r="O247">
        <v>11</v>
      </c>
      <c r="P247">
        <v>1.9300000000000001E-3</v>
      </c>
      <c r="Q247">
        <v>3.65E-3</v>
      </c>
      <c r="R247">
        <v>3.65E-3</v>
      </c>
      <c r="S247">
        <v>1.9300000000000001E-3</v>
      </c>
      <c r="T247">
        <v>1.9300000000000001E-3</v>
      </c>
      <c r="U247">
        <v>1.9300000000000001E-3</v>
      </c>
      <c r="V247">
        <v>1.9300000000000001E-3</v>
      </c>
      <c r="W247">
        <v>3.1700000000000001E-3</v>
      </c>
      <c r="X247">
        <v>3.1700000000000001E-3</v>
      </c>
      <c r="Y247">
        <v>1.9400000000000001E-3</v>
      </c>
      <c r="Z247">
        <v>1.9400000000000001E-3</v>
      </c>
      <c r="AA247">
        <v>1.9400000000000001E-3</v>
      </c>
      <c r="AB247">
        <v>0.81491794763172765</v>
      </c>
      <c r="AC247">
        <v>9.5898014057766776</v>
      </c>
      <c r="AD247">
        <v>271.87200000000001</v>
      </c>
      <c r="AE247">
        <v>0.05</v>
      </c>
      <c r="AF247">
        <v>492</v>
      </c>
      <c r="AG247">
        <v>835</v>
      </c>
      <c r="AH247">
        <v>1126</v>
      </c>
      <c r="AI247">
        <v>1583</v>
      </c>
    </row>
  </sheetData>
  <conditionalFormatting sqref="AF3:AI247">
    <cfRule type="cellIs" dxfId="9" priority="1" operator="lessThan">
      <formula>6000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AI317"/>
  <sheetViews>
    <sheetView zoomScale="70" zoomScaleNormal="70" workbookViewId="0">
      <selection activeCell="A113" sqref="A113:XFD113"/>
    </sheetView>
  </sheetViews>
  <sheetFormatPr defaultRowHeight="15"/>
  <sheetData>
    <row r="1" spans="1:35" ht="18" customHeight="1">
      <c r="B1" s="55" t="s">
        <v>147</v>
      </c>
      <c r="C1" s="55" t="s">
        <v>148</v>
      </c>
      <c r="D1" s="55" t="s">
        <v>149</v>
      </c>
      <c r="E1" s="55" t="s">
        <v>150</v>
      </c>
      <c r="F1" s="55" t="s">
        <v>151</v>
      </c>
      <c r="G1" s="55" t="s">
        <v>152</v>
      </c>
      <c r="H1" s="55" t="s">
        <v>153</v>
      </c>
      <c r="I1" s="55" t="s">
        <v>154</v>
      </c>
      <c r="J1" s="55" t="s">
        <v>155</v>
      </c>
      <c r="K1" s="55" t="s">
        <v>156</v>
      </c>
      <c r="L1" s="55" t="s">
        <v>157</v>
      </c>
      <c r="M1" s="55" t="s">
        <v>158</v>
      </c>
      <c r="N1" s="55" t="s">
        <v>86</v>
      </c>
      <c r="O1" s="55" t="s">
        <v>159</v>
      </c>
      <c r="P1" s="55" t="s">
        <v>147</v>
      </c>
      <c r="Q1" s="55" t="s">
        <v>147</v>
      </c>
      <c r="R1" s="55" t="s">
        <v>147</v>
      </c>
      <c r="S1" s="55" t="s">
        <v>147</v>
      </c>
      <c r="T1" s="55" t="s">
        <v>147</v>
      </c>
      <c r="U1" s="55" t="s">
        <v>147</v>
      </c>
      <c r="V1" s="55" t="s">
        <v>148</v>
      </c>
      <c r="W1" s="55" t="s">
        <v>148</v>
      </c>
      <c r="X1" s="55" t="s">
        <v>148</v>
      </c>
      <c r="Y1" s="55" t="s">
        <v>148</v>
      </c>
      <c r="Z1" s="55" t="s">
        <v>148</v>
      </c>
      <c r="AA1" s="55" t="s">
        <v>148</v>
      </c>
      <c r="AB1" s="55" t="s">
        <v>160</v>
      </c>
      <c r="AC1" s="55" t="s">
        <v>128</v>
      </c>
      <c r="AD1" s="55" t="s">
        <v>161</v>
      </c>
      <c r="AE1" s="57" t="s">
        <v>162</v>
      </c>
      <c r="AF1" s="55" t="s">
        <v>141</v>
      </c>
      <c r="AG1" s="55" t="s">
        <v>143</v>
      </c>
      <c r="AH1" s="55" t="s">
        <v>145</v>
      </c>
      <c r="AI1" s="55" t="s">
        <v>146</v>
      </c>
    </row>
    <row r="2" spans="1:35" ht="18" customHeight="1">
      <c r="A2" t="s">
        <v>163</v>
      </c>
      <c r="B2" s="55" t="s">
        <v>4</v>
      </c>
      <c r="C2" s="55" t="s">
        <v>4</v>
      </c>
      <c r="D2" s="55" t="s">
        <v>164</v>
      </c>
      <c r="E2" s="55" t="s">
        <v>164</v>
      </c>
      <c r="F2" s="55" t="s">
        <v>15</v>
      </c>
      <c r="G2" s="55" t="s">
        <v>15</v>
      </c>
      <c r="H2" s="55"/>
      <c r="I2" s="55" t="s">
        <v>19</v>
      </c>
      <c r="J2" s="55" t="s">
        <v>19</v>
      </c>
      <c r="K2" s="55" t="s">
        <v>15</v>
      </c>
      <c r="L2" s="55" t="s">
        <v>27</v>
      </c>
      <c r="M2" s="55" t="s">
        <v>43</v>
      </c>
      <c r="N2" s="55" t="s">
        <v>43</v>
      </c>
      <c r="O2" s="55" t="s">
        <v>43</v>
      </c>
      <c r="P2" s="56" t="s">
        <v>165</v>
      </c>
      <c r="Q2" s="56" t="s">
        <v>166</v>
      </c>
      <c r="R2" s="56" t="s">
        <v>167</v>
      </c>
      <c r="S2" s="56" t="s">
        <v>168</v>
      </c>
      <c r="T2" s="56" t="s">
        <v>169</v>
      </c>
      <c r="U2" s="56" t="s">
        <v>170</v>
      </c>
      <c r="V2" s="56" t="s">
        <v>165</v>
      </c>
      <c r="W2" s="56" t="s">
        <v>166</v>
      </c>
      <c r="X2" s="56" t="s">
        <v>167</v>
      </c>
      <c r="Y2" s="56" t="s">
        <v>168</v>
      </c>
      <c r="Z2" s="56" t="s">
        <v>169</v>
      </c>
      <c r="AA2" s="56" t="s">
        <v>170</v>
      </c>
      <c r="AB2" s="56" t="s">
        <v>171</v>
      </c>
      <c r="AC2" s="55" t="s">
        <v>116</v>
      </c>
      <c r="AD2" s="55" t="s">
        <v>50</v>
      </c>
      <c r="AE2" s="57" t="s">
        <v>172</v>
      </c>
      <c r="AF2" s="55" t="s">
        <v>139</v>
      </c>
      <c r="AG2" s="55" t="s">
        <v>139</v>
      </c>
      <c r="AH2" s="55" t="s">
        <v>139</v>
      </c>
      <c r="AI2" s="55" t="s">
        <v>139</v>
      </c>
    </row>
    <row r="3" spans="1:35" hidden="1">
      <c r="B3">
        <v>36</v>
      </c>
      <c r="C3">
        <v>32</v>
      </c>
      <c r="D3" t="s">
        <v>5</v>
      </c>
      <c r="E3" t="s">
        <v>9</v>
      </c>
      <c r="F3">
        <v>24</v>
      </c>
      <c r="G3">
        <v>24</v>
      </c>
      <c r="H3">
        <v>0.2</v>
      </c>
      <c r="I3">
        <v>5000</v>
      </c>
      <c r="J3">
        <v>60000</v>
      </c>
      <c r="K3">
        <v>12</v>
      </c>
      <c r="L3">
        <v>150</v>
      </c>
      <c r="M3">
        <v>0</v>
      </c>
      <c r="N3">
        <v>80</v>
      </c>
      <c r="O3">
        <v>11</v>
      </c>
      <c r="P3">
        <v>4.6100000000000004E-3</v>
      </c>
      <c r="Q3">
        <v>3.81E-3</v>
      </c>
      <c r="R3">
        <v>7.9299999999999995E-3</v>
      </c>
      <c r="S3">
        <v>3.0300000000000001E-3</v>
      </c>
      <c r="T3">
        <v>2.0100000000000001E-3</v>
      </c>
      <c r="U3">
        <v>2.5500000000000002E-3</v>
      </c>
      <c r="V3">
        <v>2.6800000000000001E-3</v>
      </c>
      <c r="W3">
        <v>6.3800000000000003E-3</v>
      </c>
      <c r="X3">
        <v>6.3800000000000003E-3</v>
      </c>
      <c r="Y3">
        <v>2.0100000000000001E-3</v>
      </c>
      <c r="Z3">
        <v>2.0100000000000001E-3</v>
      </c>
      <c r="AA3">
        <v>2.0100000000000001E-3</v>
      </c>
      <c r="AB3">
        <v>0.45036424291938998</v>
      </c>
      <c r="AC3">
        <v>4.2508433831123016</v>
      </c>
      <c r="AD3">
        <v>185.47200000000001</v>
      </c>
      <c r="AE3">
        <v>0.03</v>
      </c>
      <c r="AF3">
        <v>2703</v>
      </c>
      <c r="AG3">
        <v>9972</v>
      </c>
      <c r="AH3">
        <v>10405</v>
      </c>
      <c r="AI3">
        <v>10857</v>
      </c>
    </row>
    <row r="4" spans="1:35" hidden="1">
      <c r="B4">
        <v>36</v>
      </c>
      <c r="C4">
        <v>32</v>
      </c>
      <c r="D4" t="s">
        <v>5</v>
      </c>
      <c r="E4" t="s">
        <v>9</v>
      </c>
      <c r="F4">
        <v>24</v>
      </c>
      <c r="G4">
        <v>24</v>
      </c>
      <c r="H4">
        <v>0.2</v>
      </c>
      <c r="I4">
        <v>5000</v>
      </c>
      <c r="J4">
        <v>60000</v>
      </c>
      <c r="K4">
        <v>12</v>
      </c>
      <c r="L4">
        <v>150</v>
      </c>
      <c r="M4">
        <v>0</v>
      </c>
      <c r="N4">
        <v>80</v>
      </c>
      <c r="O4">
        <v>11</v>
      </c>
      <c r="P4">
        <v>4.6100000000000004E-3</v>
      </c>
      <c r="Q4">
        <v>3.81E-3</v>
      </c>
      <c r="R4">
        <v>7.9299999999999995E-3</v>
      </c>
      <c r="S4">
        <v>3.0300000000000001E-3</v>
      </c>
      <c r="T4">
        <v>2.0100000000000001E-3</v>
      </c>
      <c r="U4">
        <v>2.5500000000000002E-3</v>
      </c>
      <c r="V4">
        <v>2.6800000000000001E-3</v>
      </c>
      <c r="W4">
        <v>6.3800000000000003E-3</v>
      </c>
      <c r="X4">
        <v>6.3800000000000003E-3</v>
      </c>
      <c r="Y4">
        <v>2.0100000000000001E-3</v>
      </c>
      <c r="Z4">
        <v>2.0100000000000001E-3</v>
      </c>
      <c r="AA4">
        <v>2.0100000000000001E-3</v>
      </c>
      <c r="AB4">
        <v>0.45036424291938998</v>
      </c>
      <c r="AC4">
        <v>4.2508433831123016</v>
      </c>
      <c r="AD4">
        <v>185.47200000000001</v>
      </c>
      <c r="AE4">
        <v>3.5000000000000003E-2</v>
      </c>
      <c r="AF4">
        <v>2578</v>
      </c>
      <c r="AG4">
        <v>8548</v>
      </c>
      <c r="AH4">
        <v>8919</v>
      </c>
      <c r="AI4">
        <v>9306</v>
      </c>
    </row>
    <row r="5" spans="1:35" hidden="1">
      <c r="B5">
        <v>36</v>
      </c>
      <c r="C5">
        <v>32</v>
      </c>
      <c r="D5" t="s">
        <v>5</v>
      </c>
      <c r="E5" t="s">
        <v>9</v>
      </c>
      <c r="F5">
        <v>24</v>
      </c>
      <c r="G5">
        <v>24</v>
      </c>
      <c r="H5">
        <v>0.2</v>
      </c>
      <c r="I5">
        <v>5000</v>
      </c>
      <c r="J5">
        <v>60000</v>
      </c>
      <c r="K5">
        <v>12</v>
      </c>
      <c r="L5">
        <v>150</v>
      </c>
      <c r="M5">
        <v>0</v>
      </c>
      <c r="N5">
        <v>80</v>
      </c>
      <c r="O5">
        <v>11</v>
      </c>
      <c r="P5">
        <v>4.6100000000000004E-3</v>
      </c>
      <c r="Q5">
        <v>3.81E-3</v>
      </c>
      <c r="R5">
        <v>7.9299999999999995E-3</v>
      </c>
      <c r="S5">
        <v>3.0300000000000001E-3</v>
      </c>
      <c r="T5">
        <v>2.0100000000000001E-3</v>
      </c>
      <c r="U5">
        <v>2.5500000000000002E-3</v>
      </c>
      <c r="V5">
        <v>2.6800000000000001E-3</v>
      </c>
      <c r="W5">
        <v>6.3800000000000003E-3</v>
      </c>
      <c r="X5">
        <v>6.3800000000000003E-3</v>
      </c>
      <c r="Y5">
        <v>2.0100000000000001E-3</v>
      </c>
      <c r="Z5">
        <v>2.0100000000000001E-3</v>
      </c>
      <c r="AA5">
        <v>2.0100000000000001E-3</v>
      </c>
      <c r="AB5">
        <v>0.45036424291938998</v>
      </c>
      <c r="AC5">
        <v>4.2508433831123016</v>
      </c>
      <c r="AD5">
        <v>185.47200000000001</v>
      </c>
      <c r="AE5">
        <v>0.04</v>
      </c>
      <c r="AF5">
        <v>2462</v>
      </c>
      <c r="AG5">
        <v>7479</v>
      </c>
      <c r="AH5">
        <v>7804</v>
      </c>
      <c r="AI5">
        <v>8143</v>
      </c>
    </row>
    <row r="6" spans="1:35" hidden="1">
      <c r="B6">
        <v>36</v>
      </c>
      <c r="C6">
        <v>32</v>
      </c>
      <c r="D6" t="s">
        <v>5</v>
      </c>
      <c r="E6" t="s">
        <v>9</v>
      </c>
      <c r="F6">
        <v>24</v>
      </c>
      <c r="G6">
        <v>24</v>
      </c>
      <c r="H6">
        <v>0.2</v>
      </c>
      <c r="I6">
        <v>5000</v>
      </c>
      <c r="J6">
        <v>60000</v>
      </c>
      <c r="K6">
        <v>12</v>
      </c>
      <c r="L6">
        <v>150</v>
      </c>
      <c r="M6">
        <v>0</v>
      </c>
      <c r="N6">
        <v>80</v>
      </c>
      <c r="O6">
        <v>11</v>
      </c>
      <c r="P6">
        <v>4.6100000000000004E-3</v>
      </c>
      <c r="Q6">
        <v>3.81E-3</v>
      </c>
      <c r="R6">
        <v>7.9299999999999995E-3</v>
      </c>
      <c r="S6">
        <v>3.0300000000000001E-3</v>
      </c>
      <c r="T6">
        <v>2.0100000000000001E-3</v>
      </c>
      <c r="U6">
        <v>2.5500000000000002E-3</v>
      </c>
      <c r="V6">
        <v>2.6800000000000001E-3</v>
      </c>
      <c r="W6">
        <v>6.3800000000000003E-3</v>
      </c>
      <c r="X6">
        <v>6.3800000000000003E-3</v>
      </c>
      <c r="Y6">
        <v>2.0100000000000001E-3</v>
      </c>
      <c r="Z6">
        <v>2.0100000000000001E-3</v>
      </c>
      <c r="AA6">
        <v>2.0100000000000001E-3</v>
      </c>
      <c r="AB6">
        <v>0.45036424291938998</v>
      </c>
      <c r="AC6">
        <v>4.2508433831123016</v>
      </c>
      <c r="AD6">
        <v>185.47200000000001</v>
      </c>
      <c r="AE6">
        <v>4.4999999999999998E-2</v>
      </c>
      <c r="AF6">
        <v>2352</v>
      </c>
      <c r="AG6">
        <v>6648</v>
      </c>
      <c r="AH6">
        <v>6937</v>
      </c>
      <c r="AI6">
        <v>7238</v>
      </c>
    </row>
    <row r="7" spans="1:35" hidden="1">
      <c r="B7">
        <v>36</v>
      </c>
      <c r="C7">
        <v>32</v>
      </c>
      <c r="D7" t="s">
        <v>5</v>
      </c>
      <c r="E7" t="s">
        <v>9</v>
      </c>
      <c r="F7">
        <v>24</v>
      </c>
      <c r="G7">
        <v>24</v>
      </c>
      <c r="H7">
        <v>0.2</v>
      </c>
      <c r="I7">
        <v>5000</v>
      </c>
      <c r="J7">
        <v>60000</v>
      </c>
      <c r="K7">
        <v>12</v>
      </c>
      <c r="L7">
        <v>150</v>
      </c>
      <c r="M7">
        <v>0</v>
      </c>
      <c r="N7">
        <v>80</v>
      </c>
      <c r="O7">
        <v>11</v>
      </c>
      <c r="P7">
        <v>4.6100000000000004E-3</v>
      </c>
      <c r="Q7">
        <v>3.81E-3</v>
      </c>
      <c r="R7">
        <v>7.9299999999999995E-3</v>
      </c>
      <c r="S7">
        <v>3.0300000000000001E-3</v>
      </c>
      <c r="T7">
        <v>2.0100000000000001E-3</v>
      </c>
      <c r="U7">
        <v>2.5500000000000002E-3</v>
      </c>
      <c r="V7">
        <v>2.6800000000000001E-3</v>
      </c>
      <c r="W7">
        <v>6.3800000000000003E-3</v>
      </c>
      <c r="X7">
        <v>6.3800000000000003E-3</v>
      </c>
      <c r="Y7">
        <v>2.0100000000000001E-3</v>
      </c>
      <c r="Z7">
        <v>2.0100000000000001E-3</v>
      </c>
      <c r="AA7">
        <v>2.0100000000000001E-3</v>
      </c>
      <c r="AB7">
        <v>0.45036424291938998</v>
      </c>
      <c r="AC7">
        <v>4.2508433831123016</v>
      </c>
      <c r="AD7">
        <v>185.47200000000001</v>
      </c>
      <c r="AE7">
        <v>0.05</v>
      </c>
      <c r="AF7">
        <v>2250</v>
      </c>
      <c r="AG7">
        <v>5983</v>
      </c>
      <c r="AH7">
        <v>6243</v>
      </c>
      <c r="AI7">
        <v>6514</v>
      </c>
    </row>
    <row r="8" spans="1:35" hidden="1">
      <c r="B8">
        <v>36</v>
      </c>
      <c r="C8">
        <v>32</v>
      </c>
      <c r="D8" t="s">
        <v>5</v>
      </c>
      <c r="E8" t="s">
        <v>9</v>
      </c>
      <c r="F8">
        <v>24</v>
      </c>
      <c r="G8">
        <v>24</v>
      </c>
      <c r="H8">
        <v>0.2</v>
      </c>
      <c r="I8">
        <v>5000</v>
      </c>
      <c r="J8">
        <v>60000</v>
      </c>
      <c r="K8">
        <v>12</v>
      </c>
      <c r="L8">
        <v>150</v>
      </c>
      <c r="M8">
        <v>0</v>
      </c>
      <c r="N8">
        <v>80</v>
      </c>
      <c r="O8">
        <v>11</v>
      </c>
      <c r="P8">
        <v>4.6100000000000004E-3</v>
      </c>
      <c r="Q8">
        <v>3.81E-3</v>
      </c>
      <c r="R8">
        <v>7.9299999999999995E-3</v>
      </c>
      <c r="S8">
        <v>3.0300000000000001E-3</v>
      </c>
      <c r="T8">
        <v>2.0100000000000001E-3</v>
      </c>
      <c r="U8">
        <v>2.5500000000000002E-3</v>
      </c>
      <c r="V8">
        <v>2.6800000000000001E-3</v>
      </c>
      <c r="W8">
        <v>6.3800000000000003E-3</v>
      </c>
      <c r="X8">
        <v>6.3800000000000003E-3</v>
      </c>
      <c r="Y8">
        <v>2.0100000000000001E-3</v>
      </c>
      <c r="Z8">
        <v>2.0100000000000001E-3</v>
      </c>
      <c r="AA8">
        <v>2.0100000000000001E-3</v>
      </c>
      <c r="AB8">
        <v>0.45036424291938998</v>
      </c>
      <c r="AC8">
        <v>4.2508433831123016</v>
      </c>
      <c r="AD8">
        <v>185.47200000000001</v>
      </c>
      <c r="AE8">
        <v>5.5E-2</v>
      </c>
      <c r="AF8">
        <v>2154</v>
      </c>
      <c r="AG8">
        <v>5440</v>
      </c>
      <c r="AH8">
        <v>5676</v>
      </c>
      <c r="AI8">
        <v>5922</v>
      </c>
    </row>
    <row r="9" spans="1:35" hidden="1">
      <c r="B9">
        <v>36</v>
      </c>
      <c r="C9">
        <v>32</v>
      </c>
      <c r="D9" t="s">
        <v>5</v>
      </c>
      <c r="E9" t="s">
        <v>9</v>
      </c>
      <c r="F9">
        <v>24</v>
      </c>
      <c r="G9">
        <v>24</v>
      </c>
      <c r="H9">
        <v>0.2</v>
      </c>
      <c r="I9">
        <v>5000</v>
      </c>
      <c r="J9">
        <v>60000</v>
      </c>
      <c r="K9">
        <v>12</v>
      </c>
      <c r="L9">
        <v>150</v>
      </c>
      <c r="M9">
        <v>0</v>
      </c>
      <c r="N9">
        <v>80</v>
      </c>
      <c r="O9">
        <v>11</v>
      </c>
      <c r="P9">
        <v>4.6100000000000004E-3</v>
      </c>
      <c r="Q9">
        <v>3.81E-3</v>
      </c>
      <c r="R9">
        <v>7.9299999999999995E-3</v>
      </c>
      <c r="S9">
        <v>3.0300000000000001E-3</v>
      </c>
      <c r="T9">
        <v>2.0100000000000001E-3</v>
      </c>
      <c r="U9">
        <v>2.5500000000000002E-3</v>
      </c>
      <c r="V9">
        <v>2.6800000000000001E-3</v>
      </c>
      <c r="W9">
        <v>6.3800000000000003E-3</v>
      </c>
      <c r="X9">
        <v>6.3800000000000003E-3</v>
      </c>
      <c r="Y9">
        <v>2.0100000000000001E-3</v>
      </c>
      <c r="Z9">
        <v>2.0100000000000001E-3</v>
      </c>
      <c r="AA9">
        <v>2.0100000000000001E-3</v>
      </c>
      <c r="AB9">
        <v>0.45036424291938998</v>
      </c>
      <c r="AC9">
        <v>4.2508433831123016</v>
      </c>
      <c r="AD9">
        <v>185.47200000000001</v>
      </c>
      <c r="AE9">
        <v>0.06</v>
      </c>
      <c r="AF9">
        <v>2064</v>
      </c>
      <c r="AG9">
        <v>4986</v>
      </c>
      <c r="AH9">
        <v>5203</v>
      </c>
      <c r="AI9">
        <v>5429</v>
      </c>
    </row>
    <row r="10" spans="1:35" hidden="1">
      <c r="B10">
        <v>36</v>
      </c>
      <c r="C10">
        <v>32</v>
      </c>
      <c r="D10" t="s">
        <v>5</v>
      </c>
      <c r="E10" t="s">
        <v>9</v>
      </c>
      <c r="F10">
        <v>24</v>
      </c>
      <c r="G10">
        <v>24</v>
      </c>
      <c r="H10">
        <v>0.2</v>
      </c>
      <c r="I10">
        <v>5000</v>
      </c>
      <c r="J10">
        <v>60000</v>
      </c>
      <c r="K10">
        <v>12</v>
      </c>
      <c r="L10">
        <v>150</v>
      </c>
      <c r="M10">
        <v>0</v>
      </c>
      <c r="N10">
        <v>80</v>
      </c>
      <c r="O10">
        <v>11</v>
      </c>
      <c r="P10">
        <v>4.6100000000000004E-3</v>
      </c>
      <c r="Q10">
        <v>3.81E-3</v>
      </c>
      <c r="R10">
        <v>7.9299999999999995E-3</v>
      </c>
      <c r="S10">
        <v>3.0300000000000001E-3</v>
      </c>
      <c r="T10">
        <v>2.0100000000000001E-3</v>
      </c>
      <c r="U10">
        <v>2.5500000000000002E-3</v>
      </c>
      <c r="V10">
        <v>2.6800000000000001E-3</v>
      </c>
      <c r="W10">
        <v>6.3800000000000003E-3</v>
      </c>
      <c r="X10">
        <v>6.3800000000000003E-3</v>
      </c>
      <c r="Y10">
        <v>2.0100000000000001E-3</v>
      </c>
      <c r="Z10">
        <v>2.0100000000000001E-3</v>
      </c>
      <c r="AA10">
        <v>2.0100000000000001E-3</v>
      </c>
      <c r="AB10">
        <v>0.45036424291938998</v>
      </c>
      <c r="AC10">
        <v>4.2508433831123016</v>
      </c>
      <c r="AD10">
        <v>185.47200000000001</v>
      </c>
      <c r="AE10">
        <v>6.5000000000000002E-2</v>
      </c>
      <c r="AF10">
        <v>1979</v>
      </c>
      <c r="AG10">
        <v>4603</v>
      </c>
      <c r="AH10">
        <v>4803</v>
      </c>
      <c r="AI10">
        <v>5011</v>
      </c>
    </row>
    <row r="11" spans="1:35" hidden="1">
      <c r="B11">
        <v>36</v>
      </c>
      <c r="C11">
        <v>32</v>
      </c>
      <c r="D11" t="s">
        <v>5</v>
      </c>
      <c r="E11" t="s">
        <v>9</v>
      </c>
      <c r="F11">
        <v>24</v>
      </c>
      <c r="G11">
        <v>24</v>
      </c>
      <c r="H11">
        <v>0.2</v>
      </c>
      <c r="I11">
        <v>5000</v>
      </c>
      <c r="J11">
        <v>60000</v>
      </c>
      <c r="K11">
        <v>12</v>
      </c>
      <c r="L11">
        <v>150</v>
      </c>
      <c r="M11">
        <v>0</v>
      </c>
      <c r="N11">
        <v>80</v>
      </c>
      <c r="O11">
        <v>11</v>
      </c>
      <c r="P11">
        <v>4.6100000000000004E-3</v>
      </c>
      <c r="Q11">
        <v>3.81E-3</v>
      </c>
      <c r="R11">
        <v>7.9299999999999995E-3</v>
      </c>
      <c r="S11">
        <v>3.0300000000000001E-3</v>
      </c>
      <c r="T11">
        <v>2.0100000000000001E-3</v>
      </c>
      <c r="U11">
        <v>2.5500000000000002E-3</v>
      </c>
      <c r="V11">
        <v>2.6800000000000001E-3</v>
      </c>
      <c r="W11">
        <v>6.3800000000000003E-3</v>
      </c>
      <c r="X11">
        <v>6.3800000000000003E-3</v>
      </c>
      <c r="Y11">
        <v>2.0100000000000001E-3</v>
      </c>
      <c r="Z11">
        <v>2.0100000000000001E-3</v>
      </c>
      <c r="AA11">
        <v>2.0100000000000001E-3</v>
      </c>
      <c r="AB11">
        <v>0.45036424291938998</v>
      </c>
      <c r="AC11">
        <v>4.2508433831123016</v>
      </c>
      <c r="AD11">
        <v>185.47200000000001</v>
      </c>
      <c r="AE11">
        <v>7.0000000000000007E-2</v>
      </c>
      <c r="AF11">
        <v>1900</v>
      </c>
      <c r="AG11">
        <v>4274</v>
      </c>
      <c r="AH11">
        <v>4459</v>
      </c>
      <c r="AI11">
        <v>4653</v>
      </c>
    </row>
    <row r="12" spans="1:35" hidden="1">
      <c r="B12">
        <v>36</v>
      </c>
      <c r="C12">
        <v>32</v>
      </c>
      <c r="D12" t="s">
        <v>5</v>
      </c>
      <c r="E12" t="s">
        <v>9</v>
      </c>
      <c r="F12">
        <v>26</v>
      </c>
      <c r="G12">
        <v>26</v>
      </c>
      <c r="H12">
        <v>0.2</v>
      </c>
      <c r="I12">
        <v>5000</v>
      </c>
      <c r="J12">
        <v>60000</v>
      </c>
      <c r="K12">
        <v>12</v>
      </c>
      <c r="L12">
        <v>150</v>
      </c>
      <c r="M12">
        <v>0</v>
      </c>
      <c r="N12">
        <v>80</v>
      </c>
      <c r="O12">
        <v>11</v>
      </c>
      <c r="P12">
        <v>4.5599999999999998E-3</v>
      </c>
      <c r="Q12">
        <v>3.7699999999999999E-3</v>
      </c>
      <c r="R12">
        <v>7.8499999999999993E-3</v>
      </c>
      <c r="S12">
        <v>3.0000000000000001E-3</v>
      </c>
      <c r="T12">
        <v>2.0100000000000001E-3</v>
      </c>
      <c r="U12">
        <v>2.5200000000000001E-3</v>
      </c>
      <c r="V12">
        <v>2.65E-3</v>
      </c>
      <c r="W12">
        <v>6.3E-3</v>
      </c>
      <c r="X12">
        <v>6.3E-3</v>
      </c>
      <c r="Y12">
        <v>2.0100000000000001E-3</v>
      </c>
      <c r="Z12">
        <v>2.0100000000000001E-3</v>
      </c>
      <c r="AA12">
        <v>2.0100000000000001E-3</v>
      </c>
      <c r="AB12">
        <v>0.45000212758714597</v>
      </c>
      <c r="AC12">
        <v>4.69641136740593</v>
      </c>
      <c r="AD12">
        <v>185.47200000000001</v>
      </c>
      <c r="AE12">
        <v>0.03</v>
      </c>
      <c r="AF12">
        <v>2420</v>
      </c>
      <c r="AG12">
        <v>9066</v>
      </c>
      <c r="AH12">
        <v>9502</v>
      </c>
      <c r="AI12">
        <v>9959</v>
      </c>
    </row>
    <row r="13" spans="1:35" hidden="1">
      <c r="B13">
        <v>36</v>
      </c>
      <c r="C13">
        <v>32</v>
      </c>
      <c r="D13" t="s">
        <v>5</v>
      </c>
      <c r="E13" t="s">
        <v>9</v>
      </c>
      <c r="F13">
        <v>26</v>
      </c>
      <c r="G13">
        <v>26</v>
      </c>
      <c r="H13">
        <v>0.2</v>
      </c>
      <c r="I13">
        <v>5000</v>
      </c>
      <c r="J13">
        <v>60000</v>
      </c>
      <c r="K13">
        <v>12</v>
      </c>
      <c r="L13">
        <v>150</v>
      </c>
      <c r="M13">
        <v>0</v>
      </c>
      <c r="N13">
        <v>80</v>
      </c>
      <c r="O13">
        <v>11</v>
      </c>
      <c r="P13">
        <v>4.5599999999999998E-3</v>
      </c>
      <c r="Q13">
        <v>3.7699999999999999E-3</v>
      </c>
      <c r="R13">
        <v>7.8499999999999993E-3</v>
      </c>
      <c r="S13">
        <v>3.0000000000000001E-3</v>
      </c>
      <c r="T13">
        <v>2.0100000000000001E-3</v>
      </c>
      <c r="U13">
        <v>2.5200000000000001E-3</v>
      </c>
      <c r="V13">
        <v>2.65E-3</v>
      </c>
      <c r="W13">
        <v>6.3E-3</v>
      </c>
      <c r="X13">
        <v>6.3E-3</v>
      </c>
      <c r="Y13">
        <v>2.0100000000000001E-3</v>
      </c>
      <c r="Z13">
        <v>2.0100000000000001E-3</v>
      </c>
      <c r="AA13">
        <v>2.0100000000000001E-3</v>
      </c>
      <c r="AB13">
        <v>0.45000212758714597</v>
      </c>
      <c r="AC13">
        <v>4.69641136740593</v>
      </c>
      <c r="AD13">
        <v>185.47200000000001</v>
      </c>
      <c r="AE13">
        <v>3.5000000000000003E-2</v>
      </c>
      <c r="AF13">
        <v>2298</v>
      </c>
      <c r="AG13">
        <v>7771</v>
      </c>
      <c r="AH13">
        <v>8145</v>
      </c>
      <c r="AI13">
        <v>8537</v>
      </c>
    </row>
    <row r="14" spans="1:35" hidden="1">
      <c r="B14">
        <v>36</v>
      </c>
      <c r="C14">
        <v>32</v>
      </c>
      <c r="D14" t="s">
        <v>5</v>
      </c>
      <c r="E14" t="s">
        <v>9</v>
      </c>
      <c r="F14">
        <v>26</v>
      </c>
      <c r="G14">
        <v>26</v>
      </c>
      <c r="H14">
        <v>0.2</v>
      </c>
      <c r="I14">
        <v>5000</v>
      </c>
      <c r="J14">
        <v>60000</v>
      </c>
      <c r="K14">
        <v>12</v>
      </c>
      <c r="L14">
        <v>150</v>
      </c>
      <c r="M14">
        <v>0</v>
      </c>
      <c r="N14">
        <v>80</v>
      </c>
      <c r="O14">
        <v>11</v>
      </c>
      <c r="P14">
        <v>4.5599999999999998E-3</v>
      </c>
      <c r="Q14">
        <v>3.7699999999999999E-3</v>
      </c>
      <c r="R14">
        <v>7.8499999999999993E-3</v>
      </c>
      <c r="S14">
        <v>3.0000000000000001E-3</v>
      </c>
      <c r="T14">
        <v>2.0100000000000001E-3</v>
      </c>
      <c r="U14">
        <v>2.5200000000000001E-3</v>
      </c>
      <c r="V14">
        <v>2.65E-3</v>
      </c>
      <c r="W14">
        <v>6.3E-3</v>
      </c>
      <c r="X14">
        <v>6.3E-3</v>
      </c>
      <c r="Y14">
        <v>2.0100000000000001E-3</v>
      </c>
      <c r="Z14">
        <v>2.0100000000000001E-3</v>
      </c>
      <c r="AA14">
        <v>2.0100000000000001E-3</v>
      </c>
      <c r="AB14">
        <v>0.45000212758714597</v>
      </c>
      <c r="AC14">
        <v>4.69641136740593</v>
      </c>
      <c r="AD14">
        <v>185.47200000000001</v>
      </c>
      <c r="AE14">
        <v>0.04</v>
      </c>
      <c r="AF14">
        <v>2185</v>
      </c>
      <c r="AG14">
        <v>6799</v>
      </c>
      <c r="AH14">
        <v>7127</v>
      </c>
      <c r="AI14">
        <v>7469</v>
      </c>
    </row>
    <row r="15" spans="1:35" hidden="1">
      <c r="B15">
        <v>36</v>
      </c>
      <c r="C15">
        <v>32</v>
      </c>
      <c r="D15" t="s">
        <v>5</v>
      </c>
      <c r="E15" t="s">
        <v>9</v>
      </c>
      <c r="F15">
        <v>26</v>
      </c>
      <c r="G15">
        <v>26</v>
      </c>
      <c r="H15">
        <v>0.2</v>
      </c>
      <c r="I15">
        <v>5000</v>
      </c>
      <c r="J15">
        <v>60000</v>
      </c>
      <c r="K15">
        <v>12</v>
      </c>
      <c r="L15">
        <v>150</v>
      </c>
      <c r="M15">
        <v>0</v>
      </c>
      <c r="N15">
        <v>80</v>
      </c>
      <c r="O15">
        <v>11</v>
      </c>
      <c r="P15">
        <v>4.5599999999999998E-3</v>
      </c>
      <c r="Q15">
        <v>3.7699999999999999E-3</v>
      </c>
      <c r="R15">
        <v>7.8499999999999993E-3</v>
      </c>
      <c r="S15">
        <v>3.0000000000000001E-3</v>
      </c>
      <c r="T15">
        <v>2.0100000000000001E-3</v>
      </c>
      <c r="U15">
        <v>2.5200000000000001E-3</v>
      </c>
      <c r="V15">
        <v>2.65E-3</v>
      </c>
      <c r="W15">
        <v>6.3E-3</v>
      </c>
      <c r="X15">
        <v>6.3E-3</v>
      </c>
      <c r="Y15">
        <v>2.0100000000000001E-3</v>
      </c>
      <c r="Z15">
        <v>2.0100000000000001E-3</v>
      </c>
      <c r="AA15">
        <v>2.0100000000000001E-3</v>
      </c>
      <c r="AB15">
        <v>0.45000212758714597</v>
      </c>
      <c r="AC15">
        <v>4.69641136740593</v>
      </c>
      <c r="AD15">
        <v>185.47200000000001</v>
      </c>
      <c r="AE15">
        <v>4.4999999999999998E-2</v>
      </c>
      <c r="AF15">
        <v>2080</v>
      </c>
      <c r="AG15">
        <v>6044</v>
      </c>
      <c r="AH15">
        <v>6335</v>
      </c>
      <c r="AI15">
        <v>6640</v>
      </c>
    </row>
    <row r="16" spans="1:35" hidden="1">
      <c r="B16">
        <v>36</v>
      </c>
      <c r="C16">
        <v>32</v>
      </c>
      <c r="D16" t="s">
        <v>5</v>
      </c>
      <c r="E16" t="s">
        <v>9</v>
      </c>
      <c r="F16">
        <v>26</v>
      </c>
      <c r="G16">
        <v>26</v>
      </c>
      <c r="H16">
        <v>0.2</v>
      </c>
      <c r="I16">
        <v>5000</v>
      </c>
      <c r="J16">
        <v>60000</v>
      </c>
      <c r="K16">
        <v>12</v>
      </c>
      <c r="L16">
        <v>150</v>
      </c>
      <c r="M16">
        <v>0</v>
      </c>
      <c r="N16">
        <v>80</v>
      </c>
      <c r="O16">
        <v>11</v>
      </c>
      <c r="P16">
        <v>4.5599999999999998E-3</v>
      </c>
      <c r="Q16">
        <v>3.7699999999999999E-3</v>
      </c>
      <c r="R16">
        <v>7.8499999999999993E-3</v>
      </c>
      <c r="S16">
        <v>3.0000000000000001E-3</v>
      </c>
      <c r="T16">
        <v>2.0100000000000001E-3</v>
      </c>
      <c r="U16">
        <v>2.5200000000000001E-3</v>
      </c>
      <c r="V16">
        <v>2.65E-3</v>
      </c>
      <c r="W16">
        <v>6.3E-3</v>
      </c>
      <c r="X16">
        <v>6.3E-3</v>
      </c>
      <c r="Y16">
        <v>2.0100000000000001E-3</v>
      </c>
      <c r="Z16">
        <v>2.0100000000000001E-3</v>
      </c>
      <c r="AA16">
        <v>2.0100000000000001E-3</v>
      </c>
      <c r="AB16">
        <v>0.45000212758714597</v>
      </c>
      <c r="AC16">
        <v>4.69641136740593</v>
      </c>
      <c r="AD16">
        <v>185.47200000000001</v>
      </c>
      <c r="AE16">
        <v>0.05</v>
      </c>
      <c r="AF16">
        <v>1982</v>
      </c>
      <c r="AG16">
        <v>5439</v>
      </c>
      <c r="AH16">
        <v>5701</v>
      </c>
      <c r="AI16">
        <v>5976</v>
      </c>
    </row>
    <row r="17" spans="2:35" hidden="1">
      <c r="B17">
        <v>36</v>
      </c>
      <c r="C17">
        <v>32</v>
      </c>
      <c r="D17" t="s">
        <v>5</v>
      </c>
      <c r="E17" t="s">
        <v>9</v>
      </c>
      <c r="F17">
        <v>26</v>
      </c>
      <c r="G17">
        <v>26</v>
      </c>
      <c r="H17">
        <v>0.2</v>
      </c>
      <c r="I17">
        <v>5000</v>
      </c>
      <c r="J17">
        <v>60000</v>
      </c>
      <c r="K17">
        <v>12</v>
      </c>
      <c r="L17">
        <v>150</v>
      </c>
      <c r="M17">
        <v>0</v>
      </c>
      <c r="N17">
        <v>80</v>
      </c>
      <c r="O17">
        <v>11</v>
      </c>
      <c r="P17">
        <v>4.5599999999999998E-3</v>
      </c>
      <c r="Q17">
        <v>3.7699999999999999E-3</v>
      </c>
      <c r="R17">
        <v>7.8499999999999993E-3</v>
      </c>
      <c r="S17">
        <v>3.0000000000000001E-3</v>
      </c>
      <c r="T17">
        <v>2.0100000000000001E-3</v>
      </c>
      <c r="U17">
        <v>2.5200000000000001E-3</v>
      </c>
      <c r="V17">
        <v>2.65E-3</v>
      </c>
      <c r="W17">
        <v>6.3E-3</v>
      </c>
      <c r="X17">
        <v>6.3E-3</v>
      </c>
      <c r="Y17">
        <v>2.0100000000000001E-3</v>
      </c>
      <c r="Z17">
        <v>2.0100000000000001E-3</v>
      </c>
      <c r="AA17">
        <v>2.0100000000000001E-3</v>
      </c>
      <c r="AB17">
        <v>0.45000212758714597</v>
      </c>
      <c r="AC17">
        <v>4.69641136740593</v>
      </c>
      <c r="AD17">
        <v>185.47200000000001</v>
      </c>
      <c r="AE17">
        <v>5.5E-2</v>
      </c>
      <c r="AF17">
        <v>1891</v>
      </c>
      <c r="AG17">
        <v>4945</v>
      </c>
      <c r="AH17">
        <v>5183</v>
      </c>
      <c r="AI17">
        <v>5432</v>
      </c>
    </row>
    <row r="18" spans="2:35" hidden="1">
      <c r="B18">
        <v>36</v>
      </c>
      <c r="C18">
        <v>32</v>
      </c>
      <c r="D18" t="s">
        <v>5</v>
      </c>
      <c r="E18" t="s">
        <v>9</v>
      </c>
      <c r="F18">
        <v>26</v>
      </c>
      <c r="G18">
        <v>26</v>
      </c>
      <c r="H18">
        <v>0.2</v>
      </c>
      <c r="I18">
        <v>5000</v>
      </c>
      <c r="J18">
        <v>60000</v>
      </c>
      <c r="K18">
        <v>12</v>
      </c>
      <c r="L18">
        <v>150</v>
      </c>
      <c r="M18">
        <v>0</v>
      </c>
      <c r="N18">
        <v>80</v>
      </c>
      <c r="O18">
        <v>11</v>
      </c>
      <c r="P18">
        <v>4.5599999999999998E-3</v>
      </c>
      <c r="Q18">
        <v>3.7699999999999999E-3</v>
      </c>
      <c r="R18">
        <v>7.8499999999999993E-3</v>
      </c>
      <c r="S18">
        <v>3.0000000000000001E-3</v>
      </c>
      <c r="T18">
        <v>2.0100000000000001E-3</v>
      </c>
      <c r="U18">
        <v>2.5200000000000001E-3</v>
      </c>
      <c r="V18">
        <v>2.65E-3</v>
      </c>
      <c r="W18">
        <v>6.3E-3</v>
      </c>
      <c r="X18">
        <v>6.3E-3</v>
      </c>
      <c r="Y18">
        <v>2.0100000000000001E-3</v>
      </c>
      <c r="Z18">
        <v>2.0100000000000001E-3</v>
      </c>
      <c r="AA18">
        <v>2.0100000000000001E-3</v>
      </c>
      <c r="AB18">
        <v>0.45000212758714597</v>
      </c>
      <c r="AC18">
        <v>4.69641136740593</v>
      </c>
      <c r="AD18">
        <v>185.47200000000001</v>
      </c>
      <c r="AE18">
        <v>0.06</v>
      </c>
      <c r="AF18">
        <v>1806</v>
      </c>
      <c r="AG18">
        <v>4533</v>
      </c>
      <c r="AH18">
        <v>4751</v>
      </c>
      <c r="AI18">
        <v>4980</v>
      </c>
    </row>
    <row r="19" spans="2:35" hidden="1">
      <c r="B19">
        <v>36</v>
      </c>
      <c r="C19">
        <v>32</v>
      </c>
      <c r="D19" t="s">
        <v>5</v>
      </c>
      <c r="E19" t="s">
        <v>9</v>
      </c>
      <c r="F19">
        <v>26</v>
      </c>
      <c r="G19">
        <v>26</v>
      </c>
      <c r="H19">
        <v>0.2</v>
      </c>
      <c r="I19">
        <v>5000</v>
      </c>
      <c r="J19">
        <v>60000</v>
      </c>
      <c r="K19">
        <v>12</v>
      </c>
      <c r="L19">
        <v>150</v>
      </c>
      <c r="M19">
        <v>0</v>
      </c>
      <c r="N19">
        <v>80</v>
      </c>
      <c r="O19">
        <v>11</v>
      </c>
      <c r="P19">
        <v>4.5599999999999998E-3</v>
      </c>
      <c r="Q19">
        <v>3.7699999999999999E-3</v>
      </c>
      <c r="R19">
        <v>7.8499999999999993E-3</v>
      </c>
      <c r="S19">
        <v>3.0000000000000001E-3</v>
      </c>
      <c r="T19">
        <v>2.0100000000000001E-3</v>
      </c>
      <c r="U19">
        <v>2.5200000000000001E-3</v>
      </c>
      <c r="V19">
        <v>2.65E-3</v>
      </c>
      <c r="W19">
        <v>6.3E-3</v>
      </c>
      <c r="X19">
        <v>6.3E-3</v>
      </c>
      <c r="Y19">
        <v>2.0100000000000001E-3</v>
      </c>
      <c r="Z19">
        <v>2.0100000000000001E-3</v>
      </c>
      <c r="AA19">
        <v>2.0100000000000001E-3</v>
      </c>
      <c r="AB19">
        <v>0.45000212758714597</v>
      </c>
      <c r="AC19">
        <v>4.69641136740593</v>
      </c>
      <c r="AD19">
        <v>185.47200000000001</v>
      </c>
      <c r="AE19">
        <v>6.5000000000000002E-2</v>
      </c>
      <c r="AF19">
        <v>1726</v>
      </c>
      <c r="AG19">
        <v>4184</v>
      </c>
      <c r="AH19">
        <v>4386</v>
      </c>
      <c r="AI19">
        <v>4597</v>
      </c>
    </row>
    <row r="20" spans="2:35" hidden="1">
      <c r="B20">
        <v>36</v>
      </c>
      <c r="C20">
        <v>32</v>
      </c>
      <c r="D20" t="s">
        <v>5</v>
      </c>
      <c r="E20" t="s">
        <v>9</v>
      </c>
      <c r="F20">
        <v>26</v>
      </c>
      <c r="G20">
        <v>26</v>
      </c>
      <c r="H20">
        <v>0.2</v>
      </c>
      <c r="I20">
        <v>5000</v>
      </c>
      <c r="J20">
        <v>60000</v>
      </c>
      <c r="K20">
        <v>12</v>
      </c>
      <c r="L20">
        <v>150</v>
      </c>
      <c r="M20">
        <v>0</v>
      </c>
      <c r="N20">
        <v>80</v>
      </c>
      <c r="O20">
        <v>11</v>
      </c>
      <c r="P20">
        <v>4.5599999999999998E-3</v>
      </c>
      <c r="Q20">
        <v>3.7699999999999999E-3</v>
      </c>
      <c r="R20">
        <v>7.8499999999999993E-3</v>
      </c>
      <c r="S20">
        <v>3.0000000000000001E-3</v>
      </c>
      <c r="T20">
        <v>2.0100000000000001E-3</v>
      </c>
      <c r="U20">
        <v>2.5200000000000001E-3</v>
      </c>
      <c r="V20">
        <v>2.65E-3</v>
      </c>
      <c r="W20">
        <v>6.3E-3</v>
      </c>
      <c r="X20">
        <v>6.3E-3</v>
      </c>
      <c r="Y20">
        <v>2.0100000000000001E-3</v>
      </c>
      <c r="Z20">
        <v>2.0100000000000001E-3</v>
      </c>
      <c r="AA20">
        <v>2.0100000000000001E-3</v>
      </c>
      <c r="AB20">
        <v>0.45000212758714597</v>
      </c>
      <c r="AC20">
        <v>4.69641136740593</v>
      </c>
      <c r="AD20">
        <v>185.47200000000001</v>
      </c>
      <c r="AE20">
        <v>7.0000000000000007E-2</v>
      </c>
      <c r="AF20">
        <v>1652</v>
      </c>
      <c r="AG20">
        <v>3885</v>
      </c>
      <c r="AH20">
        <v>4072</v>
      </c>
      <c r="AI20">
        <v>4268</v>
      </c>
    </row>
    <row r="21" spans="2:35" hidden="1">
      <c r="B21">
        <v>36</v>
      </c>
      <c r="C21">
        <v>32</v>
      </c>
      <c r="D21" t="s">
        <v>5</v>
      </c>
      <c r="E21" t="s">
        <v>9</v>
      </c>
      <c r="F21">
        <v>28</v>
      </c>
      <c r="G21">
        <v>28</v>
      </c>
      <c r="H21">
        <v>0.2</v>
      </c>
      <c r="I21">
        <v>5000</v>
      </c>
      <c r="J21">
        <v>60000</v>
      </c>
      <c r="K21">
        <v>12</v>
      </c>
      <c r="L21">
        <v>150</v>
      </c>
      <c r="M21">
        <v>0</v>
      </c>
      <c r="N21">
        <v>80</v>
      </c>
      <c r="O21">
        <v>11</v>
      </c>
      <c r="P21">
        <v>4.5199999999999997E-3</v>
      </c>
      <c r="Q21">
        <v>3.7399999999999998E-3</v>
      </c>
      <c r="R21">
        <v>7.77E-3</v>
      </c>
      <c r="S21">
        <v>2.97E-3</v>
      </c>
      <c r="T21">
        <v>2.0100000000000001E-3</v>
      </c>
      <c r="U21">
        <v>2.5000000000000001E-3</v>
      </c>
      <c r="V21">
        <v>2.6199999999999999E-3</v>
      </c>
      <c r="W21">
        <v>6.2300000000000003E-3</v>
      </c>
      <c r="X21">
        <v>6.2300000000000003E-3</v>
      </c>
      <c r="Y21">
        <v>2.0100000000000001E-3</v>
      </c>
      <c r="Z21">
        <v>2.0100000000000001E-3</v>
      </c>
      <c r="AA21">
        <v>2.0100000000000001E-3</v>
      </c>
      <c r="AB21">
        <v>0.44972766884531601</v>
      </c>
      <c r="AC21">
        <v>4.6949789655642853</v>
      </c>
      <c r="AD21">
        <v>185.47200000000001</v>
      </c>
      <c r="AE21">
        <v>0.03</v>
      </c>
      <c r="AF21">
        <v>2426</v>
      </c>
      <c r="AG21">
        <v>9085</v>
      </c>
      <c r="AH21">
        <v>9521</v>
      </c>
      <c r="AI21">
        <v>9978</v>
      </c>
    </row>
    <row r="22" spans="2:35" hidden="1">
      <c r="B22">
        <v>36</v>
      </c>
      <c r="C22">
        <v>32</v>
      </c>
      <c r="D22" t="s">
        <v>5</v>
      </c>
      <c r="E22" t="s">
        <v>9</v>
      </c>
      <c r="F22">
        <v>28</v>
      </c>
      <c r="G22">
        <v>28</v>
      </c>
      <c r="H22">
        <v>0.2</v>
      </c>
      <c r="I22">
        <v>5000</v>
      </c>
      <c r="J22">
        <v>60000</v>
      </c>
      <c r="K22">
        <v>12</v>
      </c>
      <c r="L22">
        <v>150</v>
      </c>
      <c r="M22">
        <v>0</v>
      </c>
      <c r="N22">
        <v>80</v>
      </c>
      <c r="O22">
        <v>11</v>
      </c>
      <c r="P22">
        <v>4.5199999999999997E-3</v>
      </c>
      <c r="Q22">
        <v>3.7399999999999998E-3</v>
      </c>
      <c r="R22">
        <v>7.77E-3</v>
      </c>
      <c r="S22">
        <v>2.97E-3</v>
      </c>
      <c r="T22">
        <v>2.0100000000000001E-3</v>
      </c>
      <c r="U22">
        <v>2.5000000000000001E-3</v>
      </c>
      <c r="V22">
        <v>2.6199999999999999E-3</v>
      </c>
      <c r="W22">
        <v>6.2300000000000003E-3</v>
      </c>
      <c r="X22">
        <v>6.2300000000000003E-3</v>
      </c>
      <c r="Y22">
        <v>2.0100000000000001E-3</v>
      </c>
      <c r="Z22">
        <v>2.0100000000000001E-3</v>
      </c>
      <c r="AA22">
        <v>2.0100000000000001E-3</v>
      </c>
      <c r="AB22">
        <v>0.44972766884531601</v>
      </c>
      <c r="AC22">
        <v>4.6949789655642853</v>
      </c>
      <c r="AD22">
        <v>185.47200000000001</v>
      </c>
      <c r="AE22">
        <v>3.5000000000000003E-2</v>
      </c>
      <c r="AF22">
        <v>2304</v>
      </c>
      <c r="AG22">
        <v>7787</v>
      </c>
      <c r="AH22">
        <v>8161</v>
      </c>
      <c r="AI22">
        <v>8552</v>
      </c>
    </row>
    <row r="23" spans="2:35">
      <c r="B23">
        <v>36</v>
      </c>
      <c r="C23">
        <v>32</v>
      </c>
      <c r="D23" t="s">
        <v>5</v>
      </c>
      <c r="E23" t="s">
        <v>9</v>
      </c>
      <c r="F23">
        <v>28</v>
      </c>
      <c r="G23">
        <v>28</v>
      </c>
      <c r="H23">
        <v>0.2</v>
      </c>
      <c r="I23">
        <v>5000</v>
      </c>
      <c r="J23">
        <v>60000</v>
      </c>
      <c r="K23">
        <v>12</v>
      </c>
      <c r="L23">
        <v>150</v>
      </c>
      <c r="M23">
        <v>0</v>
      </c>
      <c r="N23">
        <v>80</v>
      </c>
      <c r="O23">
        <v>11</v>
      </c>
      <c r="P23">
        <v>4.5199999999999997E-3</v>
      </c>
      <c r="Q23">
        <v>3.7399999999999998E-3</v>
      </c>
      <c r="R23">
        <v>7.77E-3</v>
      </c>
      <c r="S23">
        <v>2.97E-3</v>
      </c>
      <c r="T23">
        <v>2.0100000000000001E-3</v>
      </c>
      <c r="U23">
        <v>2.5000000000000001E-3</v>
      </c>
      <c r="V23">
        <v>2.6199999999999999E-3</v>
      </c>
      <c r="W23">
        <v>6.2300000000000003E-3</v>
      </c>
      <c r="X23">
        <v>6.2300000000000003E-3</v>
      </c>
      <c r="Y23">
        <v>2.0100000000000001E-3</v>
      </c>
      <c r="Z23">
        <v>2.0100000000000001E-3</v>
      </c>
      <c r="AA23">
        <v>2.0100000000000001E-3</v>
      </c>
      <c r="AB23">
        <v>0.44972766884531601</v>
      </c>
      <c r="AC23">
        <v>4.6949789655642853</v>
      </c>
      <c r="AD23">
        <v>185.47200000000001</v>
      </c>
      <c r="AE23">
        <v>0.04</v>
      </c>
      <c r="AF23">
        <v>2191</v>
      </c>
      <c r="AG23">
        <v>6813</v>
      </c>
      <c r="AH23">
        <v>7141</v>
      </c>
      <c r="AI23">
        <v>7483</v>
      </c>
    </row>
    <row r="24" spans="2:35" hidden="1">
      <c r="B24">
        <v>36</v>
      </c>
      <c r="C24">
        <v>32</v>
      </c>
      <c r="D24" t="s">
        <v>5</v>
      </c>
      <c r="E24" t="s">
        <v>9</v>
      </c>
      <c r="F24">
        <v>28</v>
      </c>
      <c r="G24">
        <v>28</v>
      </c>
      <c r="H24">
        <v>0.2</v>
      </c>
      <c r="I24">
        <v>5000</v>
      </c>
      <c r="J24">
        <v>60000</v>
      </c>
      <c r="K24">
        <v>12</v>
      </c>
      <c r="L24">
        <v>150</v>
      </c>
      <c r="M24">
        <v>0</v>
      </c>
      <c r="N24">
        <v>80</v>
      </c>
      <c r="O24">
        <v>11</v>
      </c>
      <c r="P24">
        <v>4.5199999999999997E-3</v>
      </c>
      <c r="Q24">
        <v>3.7399999999999998E-3</v>
      </c>
      <c r="R24">
        <v>7.77E-3</v>
      </c>
      <c r="S24">
        <v>2.97E-3</v>
      </c>
      <c r="T24">
        <v>2.0100000000000001E-3</v>
      </c>
      <c r="U24">
        <v>2.5000000000000001E-3</v>
      </c>
      <c r="V24">
        <v>2.6199999999999999E-3</v>
      </c>
      <c r="W24">
        <v>6.2300000000000003E-3</v>
      </c>
      <c r="X24">
        <v>6.2300000000000003E-3</v>
      </c>
      <c r="Y24">
        <v>2.0100000000000001E-3</v>
      </c>
      <c r="Z24">
        <v>2.0100000000000001E-3</v>
      </c>
      <c r="AA24">
        <v>2.0100000000000001E-3</v>
      </c>
      <c r="AB24">
        <v>0.44972766884531601</v>
      </c>
      <c r="AC24">
        <v>4.6949789655642853</v>
      </c>
      <c r="AD24">
        <v>185.47200000000001</v>
      </c>
      <c r="AE24">
        <v>4.4999999999999998E-2</v>
      </c>
      <c r="AF24">
        <v>2086</v>
      </c>
      <c r="AG24">
        <v>6056</v>
      </c>
      <c r="AH24">
        <v>6347</v>
      </c>
      <c r="AI24">
        <v>6652</v>
      </c>
    </row>
    <row r="25" spans="2:35" hidden="1">
      <c r="B25">
        <v>36</v>
      </c>
      <c r="C25">
        <v>32</v>
      </c>
      <c r="D25" t="s">
        <v>5</v>
      </c>
      <c r="E25" t="s">
        <v>9</v>
      </c>
      <c r="F25">
        <v>28</v>
      </c>
      <c r="G25">
        <v>28</v>
      </c>
      <c r="H25">
        <v>0.2</v>
      </c>
      <c r="I25">
        <v>5000</v>
      </c>
      <c r="J25">
        <v>60000</v>
      </c>
      <c r="K25">
        <v>12</v>
      </c>
      <c r="L25">
        <v>150</v>
      </c>
      <c r="M25">
        <v>0</v>
      </c>
      <c r="N25">
        <v>80</v>
      </c>
      <c r="O25">
        <v>11</v>
      </c>
      <c r="P25">
        <v>4.5199999999999997E-3</v>
      </c>
      <c r="Q25">
        <v>3.7399999999999998E-3</v>
      </c>
      <c r="R25">
        <v>7.77E-3</v>
      </c>
      <c r="S25">
        <v>2.97E-3</v>
      </c>
      <c r="T25">
        <v>2.0100000000000001E-3</v>
      </c>
      <c r="U25">
        <v>2.5000000000000001E-3</v>
      </c>
      <c r="V25">
        <v>2.6199999999999999E-3</v>
      </c>
      <c r="W25">
        <v>6.2300000000000003E-3</v>
      </c>
      <c r="X25">
        <v>6.2300000000000003E-3</v>
      </c>
      <c r="Y25">
        <v>2.0100000000000001E-3</v>
      </c>
      <c r="Z25">
        <v>2.0100000000000001E-3</v>
      </c>
      <c r="AA25">
        <v>2.0100000000000001E-3</v>
      </c>
      <c r="AB25">
        <v>0.44972766884531601</v>
      </c>
      <c r="AC25">
        <v>4.6949789655642853</v>
      </c>
      <c r="AD25">
        <v>185.47200000000001</v>
      </c>
      <c r="AE25">
        <v>0.05</v>
      </c>
      <c r="AF25">
        <v>1988</v>
      </c>
      <c r="AG25">
        <v>5451</v>
      </c>
      <c r="AH25">
        <v>5712</v>
      </c>
      <c r="AI25">
        <v>5987</v>
      </c>
    </row>
    <row r="26" spans="2:35" hidden="1">
      <c r="B26">
        <v>36</v>
      </c>
      <c r="C26">
        <v>32</v>
      </c>
      <c r="D26" t="s">
        <v>5</v>
      </c>
      <c r="E26" t="s">
        <v>9</v>
      </c>
      <c r="F26">
        <v>28</v>
      </c>
      <c r="G26">
        <v>28</v>
      </c>
      <c r="H26">
        <v>0.2</v>
      </c>
      <c r="I26">
        <v>5000</v>
      </c>
      <c r="J26">
        <v>60000</v>
      </c>
      <c r="K26">
        <v>12</v>
      </c>
      <c r="L26">
        <v>150</v>
      </c>
      <c r="M26">
        <v>0</v>
      </c>
      <c r="N26">
        <v>80</v>
      </c>
      <c r="O26">
        <v>11</v>
      </c>
      <c r="P26">
        <v>4.5199999999999997E-3</v>
      </c>
      <c r="Q26">
        <v>3.7399999999999998E-3</v>
      </c>
      <c r="R26">
        <v>7.77E-3</v>
      </c>
      <c r="S26">
        <v>2.97E-3</v>
      </c>
      <c r="T26">
        <v>2.0100000000000001E-3</v>
      </c>
      <c r="U26">
        <v>2.5000000000000001E-3</v>
      </c>
      <c r="V26">
        <v>2.6199999999999999E-3</v>
      </c>
      <c r="W26">
        <v>6.2300000000000003E-3</v>
      </c>
      <c r="X26">
        <v>6.2300000000000003E-3</v>
      </c>
      <c r="Y26">
        <v>2.0100000000000001E-3</v>
      </c>
      <c r="Z26">
        <v>2.0100000000000001E-3</v>
      </c>
      <c r="AA26">
        <v>2.0100000000000001E-3</v>
      </c>
      <c r="AB26">
        <v>0.44972766884531601</v>
      </c>
      <c r="AC26">
        <v>4.6949789655642853</v>
      </c>
      <c r="AD26">
        <v>185.47200000000001</v>
      </c>
      <c r="AE26">
        <v>5.5E-2</v>
      </c>
      <c r="AF26">
        <v>1896</v>
      </c>
      <c r="AG26">
        <v>4955</v>
      </c>
      <c r="AH26">
        <v>5193</v>
      </c>
      <c r="AI26">
        <v>5442</v>
      </c>
    </row>
    <row r="27" spans="2:35" hidden="1">
      <c r="B27">
        <v>36</v>
      </c>
      <c r="C27">
        <v>32</v>
      </c>
      <c r="D27" t="s">
        <v>5</v>
      </c>
      <c r="E27" t="s">
        <v>9</v>
      </c>
      <c r="F27">
        <v>28</v>
      </c>
      <c r="G27">
        <v>28</v>
      </c>
      <c r="H27">
        <v>0.2</v>
      </c>
      <c r="I27">
        <v>5000</v>
      </c>
      <c r="J27">
        <v>60000</v>
      </c>
      <c r="K27">
        <v>12</v>
      </c>
      <c r="L27">
        <v>150</v>
      </c>
      <c r="M27">
        <v>0</v>
      </c>
      <c r="N27">
        <v>80</v>
      </c>
      <c r="O27">
        <v>11</v>
      </c>
      <c r="P27">
        <v>4.5199999999999997E-3</v>
      </c>
      <c r="Q27">
        <v>3.7399999999999998E-3</v>
      </c>
      <c r="R27">
        <v>7.77E-3</v>
      </c>
      <c r="S27">
        <v>2.97E-3</v>
      </c>
      <c r="T27">
        <v>2.0100000000000001E-3</v>
      </c>
      <c r="U27">
        <v>2.5000000000000001E-3</v>
      </c>
      <c r="V27">
        <v>2.6199999999999999E-3</v>
      </c>
      <c r="W27">
        <v>6.2300000000000003E-3</v>
      </c>
      <c r="X27">
        <v>6.2300000000000003E-3</v>
      </c>
      <c r="Y27">
        <v>2.0100000000000001E-3</v>
      </c>
      <c r="Z27">
        <v>2.0100000000000001E-3</v>
      </c>
      <c r="AA27">
        <v>2.0100000000000001E-3</v>
      </c>
      <c r="AB27">
        <v>0.44972766884531601</v>
      </c>
      <c r="AC27">
        <v>4.6949789655642853</v>
      </c>
      <c r="AD27">
        <v>185.47200000000001</v>
      </c>
      <c r="AE27">
        <v>0.06</v>
      </c>
      <c r="AF27">
        <v>1811</v>
      </c>
      <c r="AG27">
        <v>4542</v>
      </c>
      <c r="AH27">
        <v>4760</v>
      </c>
      <c r="AI27">
        <v>4989</v>
      </c>
    </row>
    <row r="28" spans="2:35" hidden="1">
      <c r="B28">
        <v>36</v>
      </c>
      <c r="C28">
        <v>32</v>
      </c>
      <c r="D28" t="s">
        <v>5</v>
      </c>
      <c r="E28" t="s">
        <v>9</v>
      </c>
      <c r="F28">
        <v>28</v>
      </c>
      <c r="G28">
        <v>28</v>
      </c>
      <c r="H28">
        <v>0.2</v>
      </c>
      <c r="I28">
        <v>5000</v>
      </c>
      <c r="J28">
        <v>60000</v>
      </c>
      <c r="K28">
        <v>12</v>
      </c>
      <c r="L28">
        <v>150</v>
      </c>
      <c r="M28">
        <v>0</v>
      </c>
      <c r="N28">
        <v>80</v>
      </c>
      <c r="O28">
        <v>11</v>
      </c>
      <c r="P28">
        <v>4.5199999999999997E-3</v>
      </c>
      <c r="Q28">
        <v>3.7399999999999998E-3</v>
      </c>
      <c r="R28">
        <v>7.77E-3</v>
      </c>
      <c r="S28">
        <v>2.97E-3</v>
      </c>
      <c r="T28">
        <v>2.0100000000000001E-3</v>
      </c>
      <c r="U28">
        <v>2.5000000000000001E-3</v>
      </c>
      <c r="V28">
        <v>2.6199999999999999E-3</v>
      </c>
      <c r="W28">
        <v>6.2300000000000003E-3</v>
      </c>
      <c r="X28">
        <v>6.2300000000000003E-3</v>
      </c>
      <c r="Y28">
        <v>2.0100000000000001E-3</v>
      </c>
      <c r="Z28">
        <v>2.0100000000000001E-3</v>
      </c>
      <c r="AA28">
        <v>2.0100000000000001E-3</v>
      </c>
      <c r="AB28">
        <v>0.44972766884531601</v>
      </c>
      <c r="AC28">
        <v>4.6949789655642853</v>
      </c>
      <c r="AD28">
        <v>185.47200000000001</v>
      </c>
      <c r="AE28">
        <v>6.5000000000000002E-2</v>
      </c>
      <c r="AF28">
        <v>1731</v>
      </c>
      <c r="AG28">
        <v>4193</v>
      </c>
      <c r="AH28">
        <v>4394</v>
      </c>
      <c r="AI28">
        <v>4605</v>
      </c>
    </row>
    <row r="29" spans="2:35" hidden="1">
      <c r="B29">
        <v>36</v>
      </c>
      <c r="C29">
        <v>32</v>
      </c>
      <c r="D29" t="s">
        <v>5</v>
      </c>
      <c r="E29" t="s">
        <v>9</v>
      </c>
      <c r="F29">
        <v>28</v>
      </c>
      <c r="G29">
        <v>28</v>
      </c>
      <c r="H29">
        <v>0.2</v>
      </c>
      <c r="I29">
        <v>5000</v>
      </c>
      <c r="J29">
        <v>60000</v>
      </c>
      <c r="K29">
        <v>12</v>
      </c>
      <c r="L29">
        <v>150</v>
      </c>
      <c r="M29">
        <v>0</v>
      </c>
      <c r="N29">
        <v>80</v>
      </c>
      <c r="O29">
        <v>11</v>
      </c>
      <c r="P29">
        <v>4.5199999999999997E-3</v>
      </c>
      <c r="Q29">
        <v>3.7399999999999998E-3</v>
      </c>
      <c r="R29">
        <v>7.77E-3</v>
      </c>
      <c r="S29">
        <v>2.97E-3</v>
      </c>
      <c r="T29">
        <v>2.0100000000000001E-3</v>
      </c>
      <c r="U29">
        <v>2.5000000000000001E-3</v>
      </c>
      <c r="V29">
        <v>2.6199999999999999E-3</v>
      </c>
      <c r="W29">
        <v>6.2300000000000003E-3</v>
      </c>
      <c r="X29">
        <v>6.2300000000000003E-3</v>
      </c>
      <c r="Y29">
        <v>2.0100000000000001E-3</v>
      </c>
      <c r="Z29">
        <v>2.0100000000000001E-3</v>
      </c>
      <c r="AA29">
        <v>2.0100000000000001E-3</v>
      </c>
      <c r="AB29">
        <v>0.44972766884531601</v>
      </c>
      <c r="AC29">
        <v>4.6949789655642853</v>
      </c>
      <c r="AD29">
        <v>185.47200000000001</v>
      </c>
      <c r="AE29">
        <v>7.0000000000000007E-2</v>
      </c>
      <c r="AF29">
        <v>1657</v>
      </c>
      <c r="AG29">
        <v>3893</v>
      </c>
      <c r="AH29">
        <v>4080</v>
      </c>
      <c r="AI29">
        <v>4276</v>
      </c>
    </row>
    <row r="30" spans="2:35" hidden="1">
      <c r="B30">
        <v>36</v>
      </c>
      <c r="C30">
        <v>32</v>
      </c>
      <c r="D30" t="s">
        <v>5</v>
      </c>
      <c r="E30" t="s">
        <v>9</v>
      </c>
      <c r="F30">
        <v>30</v>
      </c>
      <c r="G30">
        <v>30</v>
      </c>
      <c r="H30">
        <v>0.2</v>
      </c>
      <c r="I30">
        <v>5000</v>
      </c>
      <c r="J30">
        <v>60000</v>
      </c>
      <c r="K30">
        <v>12</v>
      </c>
      <c r="L30">
        <v>150</v>
      </c>
      <c r="M30">
        <v>0</v>
      </c>
      <c r="N30">
        <v>80</v>
      </c>
      <c r="O30">
        <v>11</v>
      </c>
      <c r="P30">
        <v>4.47E-3</v>
      </c>
      <c r="Q30">
        <v>3.7000000000000002E-3</v>
      </c>
      <c r="R30">
        <v>7.6899999999999998E-3</v>
      </c>
      <c r="S30">
        <v>2.9499999999999999E-3</v>
      </c>
      <c r="T30">
        <v>2.0100000000000001E-3</v>
      </c>
      <c r="U30">
        <v>2.47E-3</v>
      </c>
      <c r="V30">
        <v>2.5899999999999999E-3</v>
      </c>
      <c r="W30">
        <v>6.1500000000000001E-3</v>
      </c>
      <c r="X30">
        <v>6.1500000000000001E-3</v>
      </c>
      <c r="Y30">
        <v>2.0100000000000001E-3</v>
      </c>
      <c r="Z30">
        <v>2.0100000000000001E-3</v>
      </c>
      <c r="AA30">
        <v>2.0100000000000001E-3</v>
      </c>
      <c r="AB30">
        <v>0.44942299836601313</v>
      </c>
      <c r="AC30">
        <v>4.6933883764870687</v>
      </c>
      <c r="AD30">
        <v>185.47200000000001</v>
      </c>
      <c r="AE30">
        <v>0.03</v>
      </c>
      <c r="AF30">
        <v>2426</v>
      </c>
      <c r="AG30">
        <v>9085</v>
      </c>
      <c r="AH30">
        <v>9521</v>
      </c>
      <c r="AI30">
        <v>9978</v>
      </c>
    </row>
    <row r="31" spans="2:35" hidden="1">
      <c r="B31">
        <v>36</v>
      </c>
      <c r="C31">
        <v>32</v>
      </c>
      <c r="D31" t="s">
        <v>5</v>
      </c>
      <c r="E31" t="s">
        <v>9</v>
      </c>
      <c r="F31">
        <v>30</v>
      </c>
      <c r="G31">
        <v>30</v>
      </c>
      <c r="H31">
        <v>0.2</v>
      </c>
      <c r="I31">
        <v>5000</v>
      </c>
      <c r="J31">
        <v>60000</v>
      </c>
      <c r="K31">
        <v>12</v>
      </c>
      <c r="L31">
        <v>150</v>
      </c>
      <c r="M31">
        <v>0</v>
      </c>
      <c r="N31">
        <v>80</v>
      </c>
      <c r="O31">
        <v>11</v>
      </c>
      <c r="P31">
        <v>4.47E-3</v>
      </c>
      <c r="Q31">
        <v>3.7000000000000002E-3</v>
      </c>
      <c r="R31">
        <v>7.6899999999999998E-3</v>
      </c>
      <c r="S31">
        <v>2.9499999999999999E-3</v>
      </c>
      <c r="T31">
        <v>2.0100000000000001E-3</v>
      </c>
      <c r="U31">
        <v>2.47E-3</v>
      </c>
      <c r="V31">
        <v>2.5899999999999999E-3</v>
      </c>
      <c r="W31">
        <v>6.1500000000000001E-3</v>
      </c>
      <c r="X31">
        <v>6.1500000000000001E-3</v>
      </c>
      <c r="Y31">
        <v>2.0100000000000001E-3</v>
      </c>
      <c r="Z31">
        <v>2.0100000000000001E-3</v>
      </c>
      <c r="AA31">
        <v>2.0100000000000001E-3</v>
      </c>
      <c r="AB31">
        <v>0.44942299836601313</v>
      </c>
      <c r="AC31">
        <v>4.6933883764870687</v>
      </c>
      <c r="AD31">
        <v>185.47200000000001</v>
      </c>
      <c r="AE31">
        <v>3.5000000000000003E-2</v>
      </c>
      <c r="AF31">
        <v>2304</v>
      </c>
      <c r="AG31">
        <v>7787</v>
      </c>
      <c r="AH31">
        <v>8161</v>
      </c>
      <c r="AI31">
        <v>8552</v>
      </c>
    </row>
    <row r="32" spans="2:35" hidden="1">
      <c r="B32">
        <v>36</v>
      </c>
      <c r="C32">
        <v>32</v>
      </c>
      <c r="D32" t="s">
        <v>5</v>
      </c>
      <c r="E32" t="s">
        <v>9</v>
      </c>
      <c r="F32">
        <v>30</v>
      </c>
      <c r="G32">
        <v>30</v>
      </c>
      <c r="H32">
        <v>0.2</v>
      </c>
      <c r="I32">
        <v>5000</v>
      </c>
      <c r="J32">
        <v>60000</v>
      </c>
      <c r="K32">
        <v>12</v>
      </c>
      <c r="L32">
        <v>150</v>
      </c>
      <c r="M32">
        <v>0</v>
      </c>
      <c r="N32">
        <v>80</v>
      </c>
      <c r="O32">
        <v>11</v>
      </c>
      <c r="P32">
        <v>4.47E-3</v>
      </c>
      <c r="Q32">
        <v>3.7000000000000002E-3</v>
      </c>
      <c r="R32">
        <v>7.6899999999999998E-3</v>
      </c>
      <c r="S32">
        <v>2.9499999999999999E-3</v>
      </c>
      <c r="T32">
        <v>2.0100000000000001E-3</v>
      </c>
      <c r="U32">
        <v>2.47E-3</v>
      </c>
      <c r="V32">
        <v>2.5899999999999999E-3</v>
      </c>
      <c r="W32">
        <v>6.1500000000000001E-3</v>
      </c>
      <c r="X32">
        <v>6.1500000000000001E-3</v>
      </c>
      <c r="Y32">
        <v>2.0100000000000001E-3</v>
      </c>
      <c r="Z32">
        <v>2.0100000000000001E-3</v>
      </c>
      <c r="AA32">
        <v>2.0100000000000001E-3</v>
      </c>
      <c r="AB32">
        <v>0.44942299836601313</v>
      </c>
      <c r="AC32">
        <v>4.6933883764870687</v>
      </c>
      <c r="AD32">
        <v>185.47200000000001</v>
      </c>
      <c r="AE32">
        <v>0.04</v>
      </c>
      <c r="AF32">
        <v>2191</v>
      </c>
      <c r="AG32">
        <v>6813</v>
      </c>
      <c r="AH32">
        <v>7141</v>
      </c>
      <c r="AI32">
        <v>7483</v>
      </c>
    </row>
    <row r="33" spans="2:35" hidden="1">
      <c r="B33">
        <v>36</v>
      </c>
      <c r="C33">
        <v>32</v>
      </c>
      <c r="D33" t="s">
        <v>5</v>
      </c>
      <c r="E33" t="s">
        <v>9</v>
      </c>
      <c r="F33">
        <v>30</v>
      </c>
      <c r="G33">
        <v>30</v>
      </c>
      <c r="H33">
        <v>0.2</v>
      </c>
      <c r="I33">
        <v>5000</v>
      </c>
      <c r="J33">
        <v>60000</v>
      </c>
      <c r="K33">
        <v>12</v>
      </c>
      <c r="L33">
        <v>150</v>
      </c>
      <c r="M33">
        <v>0</v>
      </c>
      <c r="N33">
        <v>80</v>
      </c>
      <c r="O33">
        <v>11</v>
      </c>
      <c r="P33">
        <v>4.47E-3</v>
      </c>
      <c r="Q33">
        <v>3.7000000000000002E-3</v>
      </c>
      <c r="R33">
        <v>7.6899999999999998E-3</v>
      </c>
      <c r="S33">
        <v>2.9499999999999999E-3</v>
      </c>
      <c r="T33">
        <v>2.0100000000000001E-3</v>
      </c>
      <c r="U33">
        <v>2.47E-3</v>
      </c>
      <c r="V33">
        <v>2.5899999999999999E-3</v>
      </c>
      <c r="W33">
        <v>6.1500000000000001E-3</v>
      </c>
      <c r="X33">
        <v>6.1500000000000001E-3</v>
      </c>
      <c r="Y33">
        <v>2.0100000000000001E-3</v>
      </c>
      <c r="Z33">
        <v>2.0100000000000001E-3</v>
      </c>
      <c r="AA33">
        <v>2.0100000000000001E-3</v>
      </c>
      <c r="AB33">
        <v>0.44942299836601313</v>
      </c>
      <c r="AC33">
        <v>4.6933883764870687</v>
      </c>
      <c r="AD33">
        <v>185.47200000000001</v>
      </c>
      <c r="AE33">
        <v>4.4999999999999998E-2</v>
      </c>
      <c r="AF33">
        <v>2086</v>
      </c>
      <c r="AG33">
        <v>6056</v>
      </c>
      <c r="AH33">
        <v>6347</v>
      </c>
      <c r="AI33">
        <v>6652</v>
      </c>
    </row>
    <row r="34" spans="2:35" hidden="1">
      <c r="B34">
        <v>36</v>
      </c>
      <c r="C34">
        <v>32</v>
      </c>
      <c r="D34" t="s">
        <v>5</v>
      </c>
      <c r="E34" t="s">
        <v>9</v>
      </c>
      <c r="F34">
        <v>30</v>
      </c>
      <c r="G34">
        <v>30</v>
      </c>
      <c r="H34">
        <v>0.2</v>
      </c>
      <c r="I34">
        <v>5000</v>
      </c>
      <c r="J34">
        <v>60000</v>
      </c>
      <c r="K34">
        <v>12</v>
      </c>
      <c r="L34">
        <v>150</v>
      </c>
      <c r="M34">
        <v>0</v>
      </c>
      <c r="N34">
        <v>80</v>
      </c>
      <c r="O34">
        <v>11</v>
      </c>
      <c r="P34">
        <v>4.47E-3</v>
      </c>
      <c r="Q34">
        <v>3.7000000000000002E-3</v>
      </c>
      <c r="R34">
        <v>7.6899999999999998E-3</v>
      </c>
      <c r="S34">
        <v>2.9499999999999999E-3</v>
      </c>
      <c r="T34">
        <v>2.0100000000000001E-3</v>
      </c>
      <c r="U34">
        <v>2.47E-3</v>
      </c>
      <c r="V34">
        <v>2.5899999999999999E-3</v>
      </c>
      <c r="W34">
        <v>6.1500000000000001E-3</v>
      </c>
      <c r="X34">
        <v>6.1500000000000001E-3</v>
      </c>
      <c r="Y34">
        <v>2.0100000000000001E-3</v>
      </c>
      <c r="Z34">
        <v>2.0100000000000001E-3</v>
      </c>
      <c r="AA34">
        <v>2.0100000000000001E-3</v>
      </c>
      <c r="AB34">
        <v>0.44942299836601313</v>
      </c>
      <c r="AC34">
        <v>4.6933883764870687</v>
      </c>
      <c r="AD34">
        <v>185.47200000000001</v>
      </c>
      <c r="AE34">
        <v>0.05</v>
      </c>
      <c r="AF34">
        <v>1988</v>
      </c>
      <c r="AG34">
        <v>5451</v>
      </c>
      <c r="AH34">
        <v>5712</v>
      </c>
      <c r="AI34">
        <v>5987</v>
      </c>
    </row>
    <row r="35" spans="2:35" hidden="1">
      <c r="B35">
        <v>36</v>
      </c>
      <c r="C35">
        <v>32</v>
      </c>
      <c r="D35" t="s">
        <v>5</v>
      </c>
      <c r="E35" t="s">
        <v>9</v>
      </c>
      <c r="F35">
        <v>30</v>
      </c>
      <c r="G35">
        <v>30</v>
      </c>
      <c r="H35">
        <v>0.2</v>
      </c>
      <c r="I35">
        <v>5000</v>
      </c>
      <c r="J35">
        <v>60000</v>
      </c>
      <c r="K35">
        <v>12</v>
      </c>
      <c r="L35">
        <v>150</v>
      </c>
      <c r="M35">
        <v>0</v>
      </c>
      <c r="N35">
        <v>80</v>
      </c>
      <c r="O35">
        <v>11</v>
      </c>
      <c r="P35">
        <v>4.47E-3</v>
      </c>
      <c r="Q35">
        <v>3.7000000000000002E-3</v>
      </c>
      <c r="R35">
        <v>7.6899999999999998E-3</v>
      </c>
      <c r="S35">
        <v>2.9499999999999999E-3</v>
      </c>
      <c r="T35">
        <v>2.0100000000000001E-3</v>
      </c>
      <c r="U35">
        <v>2.47E-3</v>
      </c>
      <c r="V35">
        <v>2.5899999999999999E-3</v>
      </c>
      <c r="W35">
        <v>6.1500000000000001E-3</v>
      </c>
      <c r="X35">
        <v>6.1500000000000001E-3</v>
      </c>
      <c r="Y35">
        <v>2.0100000000000001E-3</v>
      </c>
      <c r="Z35">
        <v>2.0100000000000001E-3</v>
      </c>
      <c r="AA35">
        <v>2.0100000000000001E-3</v>
      </c>
      <c r="AB35">
        <v>0.44942299836601313</v>
      </c>
      <c r="AC35">
        <v>4.6933883764870687</v>
      </c>
      <c r="AD35">
        <v>185.47200000000001</v>
      </c>
      <c r="AE35">
        <v>5.5E-2</v>
      </c>
      <c r="AF35">
        <v>1896</v>
      </c>
      <c r="AG35">
        <v>4955</v>
      </c>
      <c r="AH35">
        <v>5193</v>
      </c>
      <c r="AI35">
        <v>5442</v>
      </c>
    </row>
    <row r="36" spans="2:35" hidden="1">
      <c r="B36">
        <v>36</v>
      </c>
      <c r="C36">
        <v>32</v>
      </c>
      <c r="D36" t="s">
        <v>5</v>
      </c>
      <c r="E36" t="s">
        <v>9</v>
      </c>
      <c r="F36">
        <v>30</v>
      </c>
      <c r="G36">
        <v>30</v>
      </c>
      <c r="H36">
        <v>0.2</v>
      </c>
      <c r="I36">
        <v>5000</v>
      </c>
      <c r="J36">
        <v>60000</v>
      </c>
      <c r="K36">
        <v>12</v>
      </c>
      <c r="L36">
        <v>150</v>
      </c>
      <c r="M36">
        <v>0</v>
      </c>
      <c r="N36">
        <v>80</v>
      </c>
      <c r="O36">
        <v>11</v>
      </c>
      <c r="P36">
        <v>4.47E-3</v>
      </c>
      <c r="Q36">
        <v>3.7000000000000002E-3</v>
      </c>
      <c r="R36">
        <v>7.6899999999999998E-3</v>
      </c>
      <c r="S36">
        <v>2.9499999999999999E-3</v>
      </c>
      <c r="T36">
        <v>2.0100000000000001E-3</v>
      </c>
      <c r="U36">
        <v>2.47E-3</v>
      </c>
      <c r="V36">
        <v>2.5899999999999999E-3</v>
      </c>
      <c r="W36">
        <v>6.1500000000000001E-3</v>
      </c>
      <c r="X36">
        <v>6.1500000000000001E-3</v>
      </c>
      <c r="Y36">
        <v>2.0100000000000001E-3</v>
      </c>
      <c r="Z36">
        <v>2.0100000000000001E-3</v>
      </c>
      <c r="AA36">
        <v>2.0100000000000001E-3</v>
      </c>
      <c r="AB36">
        <v>0.44942299836601313</v>
      </c>
      <c r="AC36">
        <v>4.6933883764870687</v>
      </c>
      <c r="AD36">
        <v>185.47200000000001</v>
      </c>
      <c r="AE36">
        <v>0.06</v>
      </c>
      <c r="AF36">
        <v>1811</v>
      </c>
      <c r="AG36">
        <v>4542</v>
      </c>
      <c r="AH36">
        <v>4760</v>
      </c>
      <c r="AI36">
        <v>4989</v>
      </c>
    </row>
    <row r="37" spans="2:35" hidden="1">
      <c r="B37">
        <v>36</v>
      </c>
      <c r="C37">
        <v>32</v>
      </c>
      <c r="D37" t="s">
        <v>5</v>
      </c>
      <c r="E37" t="s">
        <v>9</v>
      </c>
      <c r="F37">
        <v>30</v>
      </c>
      <c r="G37">
        <v>30</v>
      </c>
      <c r="H37">
        <v>0.2</v>
      </c>
      <c r="I37">
        <v>5000</v>
      </c>
      <c r="J37">
        <v>60000</v>
      </c>
      <c r="K37">
        <v>12</v>
      </c>
      <c r="L37">
        <v>150</v>
      </c>
      <c r="M37">
        <v>0</v>
      </c>
      <c r="N37">
        <v>80</v>
      </c>
      <c r="O37">
        <v>11</v>
      </c>
      <c r="P37">
        <v>4.47E-3</v>
      </c>
      <c r="Q37">
        <v>3.7000000000000002E-3</v>
      </c>
      <c r="R37">
        <v>7.6899999999999998E-3</v>
      </c>
      <c r="S37">
        <v>2.9499999999999999E-3</v>
      </c>
      <c r="T37">
        <v>2.0100000000000001E-3</v>
      </c>
      <c r="U37">
        <v>2.47E-3</v>
      </c>
      <c r="V37">
        <v>2.5899999999999999E-3</v>
      </c>
      <c r="W37">
        <v>6.1500000000000001E-3</v>
      </c>
      <c r="X37">
        <v>6.1500000000000001E-3</v>
      </c>
      <c r="Y37">
        <v>2.0100000000000001E-3</v>
      </c>
      <c r="Z37">
        <v>2.0100000000000001E-3</v>
      </c>
      <c r="AA37">
        <v>2.0100000000000001E-3</v>
      </c>
      <c r="AB37">
        <v>0.44942299836601313</v>
      </c>
      <c r="AC37">
        <v>4.6933883764870687</v>
      </c>
      <c r="AD37">
        <v>185.47200000000001</v>
      </c>
      <c r="AE37">
        <v>6.5000000000000002E-2</v>
      </c>
      <c r="AF37">
        <v>1731</v>
      </c>
      <c r="AG37">
        <v>4193</v>
      </c>
      <c r="AH37">
        <v>4394</v>
      </c>
      <c r="AI37">
        <v>4605</v>
      </c>
    </row>
    <row r="38" spans="2:35" hidden="1">
      <c r="B38">
        <v>36</v>
      </c>
      <c r="C38">
        <v>32</v>
      </c>
      <c r="D38" t="s">
        <v>5</v>
      </c>
      <c r="E38" t="s">
        <v>9</v>
      </c>
      <c r="F38">
        <v>30</v>
      </c>
      <c r="G38">
        <v>30</v>
      </c>
      <c r="H38">
        <v>0.2</v>
      </c>
      <c r="I38">
        <v>5000</v>
      </c>
      <c r="J38">
        <v>60000</v>
      </c>
      <c r="K38">
        <v>12</v>
      </c>
      <c r="L38">
        <v>150</v>
      </c>
      <c r="M38">
        <v>0</v>
      </c>
      <c r="N38">
        <v>80</v>
      </c>
      <c r="O38">
        <v>11</v>
      </c>
      <c r="P38">
        <v>4.47E-3</v>
      </c>
      <c r="Q38">
        <v>3.7000000000000002E-3</v>
      </c>
      <c r="R38">
        <v>7.6899999999999998E-3</v>
      </c>
      <c r="S38">
        <v>2.9499999999999999E-3</v>
      </c>
      <c r="T38">
        <v>2.0100000000000001E-3</v>
      </c>
      <c r="U38">
        <v>2.47E-3</v>
      </c>
      <c r="V38">
        <v>2.5899999999999999E-3</v>
      </c>
      <c r="W38">
        <v>6.1500000000000001E-3</v>
      </c>
      <c r="X38">
        <v>6.1500000000000001E-3</v>
      </c>
      <c r="Y38">
        <v>2.0100000000000001E-3</v>
      </c>
      <c r="Z38">
        <v>2.0100000000000001E-3</v>
      </c>
      <c r="AA38">
        <v>2.0100000000000001E-3</v>
      </c>
      <c r="AB38">
        <v>0.44942299836601313</v>
      </c>
      <c r="AC38">
        <v>4.6933883764870687</v>
      </c>
      <c r="AD38">
        <v>185.47200000000001</v>
      </c>
      <c r="AE38">
        <v>7.0000000000000007E-2</v>
      </c>
      <c r="AF38">
        <v>1657</v>
      </c>
      <c r="AG38">
        <v>3893</v>
      </c>
      <c r="AH38">
        <v>4080</v>
      </c>
      <c r="AI38">
        <v>4276</v>
      </c>
    </row>
    <row r="39" spans="2:35" hidden="1">
      <c r="B39">
        <v>36</v>
      </c>
      <c r="C39">
        <v>32</v>
      </c>
      <c r="D39" t="s">
        <v>5</v>
      </c>
      <c r="E39" t="s">
        <v>9</v>
      </c>
      <c r="F39">
        <v>32</v>
      </c>
      <c r="G39">
        <v>32</v>
      </c>
      <c r="H39">
        <v>0.2</v>
      </c>
      <c r="I39">
        <v>5000</v>
      </c>
      <c r="J39">
        <v>60000</v>
      </c>
      <c r="K39">
        <v>12</v>
      </c>
      <c r="L39">
        <v>150</v>
      </c>
      <c r="M39">
        <v>0</v>
      </c>
      <c r="N39">
        <v>80</v>
      </c>
      <c r="O39">
        <v>11</v>
      </c>
      <c r="P39">
        <v>4.4200000000000003E-3</v>
      </c>
      <c r="Q39">
        <v>3.6600000000000001E-3</v>
      </c>
      <c r="R39">
        <v>7.6099999999999996E-3</v>
      </c>
      <c r="S39">
        <v>2.9199999999999999E-3</v>
      </c>
      <c r="T39">
        <v>2.0100000000000001E-3</v>
      </c>
      <c r="U39">
        <v>2.4499999999999999E-3</v>
      </c>
      <c r="V39">
        <v>2.5600000000000002E-3</v>
      </c>
      <c r="W39">
        <v>6.0800000000000003E-3</v>
      </c>
      <c r="X39">
        <v>6.0800000000000003E-3</v>
      </c>
      <c r="Y39">
        <v>2.0100000000000001E-3</v>
      </c>
      <c r="Z39">
        <v>2.0100000000000001E-3</v>
      </c>
      <c r="AA39">
        <v>2.0100000000000001E-3</v>
      </c>
      <c r="AB39">
        <v>0.44913832720588243</v>
      </c>
      <c r="AC39">
        <v>4.6919017102973646</v>
      </c>
      <c r="AD39">
        <v>185.47200000000001</v>
      </c>
      <c r="AE39">
        <v>0.03</v>
      </c>
      <c r="AF39">
        <v>2426</v>
      </c>
      <c r="AG39">
        <v>9085</v>
      </c>
      <c r="AH39">
        <v>9521</v>
      </c>
      <c r="AI39">
        <v>9978</v>
      </c>
    </row>
    <row r="40" spans="2:35" hidden="1">
      <c r="B40">
        <v>36</v>
      </c>
      <c r="C40">
        <v>32</v>
      </c>
      <c r="D40" t="s">
        <v>5</v>
      </c>
      <c r="E40" t="s">
        <v>9</v>
      </c>
      <c r="F40">
        <v>32</v>
      </c>
      <c r="G40">
        <v>32</v>
      </c>
      <c r="H40">
        <v>0.2</v>
      </c>
      <c r="I40">
        <v>5000</v>
      </c>
      <c r="J40">
        <v>60000</v>
      </c>
      <c r="K40">
        <v>12</v>
      </c>
      <c r="L40">
        <v>150</v>
      </c>
      <c r="M40">
        <v>0</v>
      </c>
      <c r="N40">
        <v>80</v>
      </c>
      <c r="O40">
        <v>11</v>
      </c>
      <c r="P40">
        <v>4.4200000000000003E-3</v>
      </c>
      <c r="Q40">
        <v>3.6600000000000001E-3</v>
      </c>
      <c r="R40">
        <v>7.6099999999999996E-3</v>
      </c>
      <c r="S40">
        <v>2.9199999999999999E-3</v>
      </c>
      <c r="T40">
        <v>2.0100000000000001E-3</v>
      </c>
      <c r="U40">
        <v>2.4499999999999999E-3</v>
      </c>
      <c r="V40">
        <v>2.5600000000000002E-3</v>
      </c>
      <c r="W40">
        <v>6.0800000000000003E-3</v>
      </c>
      <c r="X40">
        <v>6.0800000000000003E-3</v>
      </c>
      <c r="Y40">
        <v>2.0100000000000001E-3</v>
      </c>
      <c r="Z40">
        <v>2.0100000000000001E-3</v>
      </c>
      <c r="AA40">
        <v>2.0100000000000001E-3</v>
      </c>
      <c r="AB40">
        <v>0.44913832720588243</v>
      </c>
      <c r="AC40">
        <v>4.6919017102973646</v>
      </c>
      <c r="AD40">
        <v>185.47200000000001</v>
      </c>
      <c r="AE40">
        <v>3.5000000000000003E-2</v>
      </c>
      <c r="AF40">
        <v>2304</v>
      </c>
      <c r="AG40">
        <v>7787</v>
      </c>
      <c r="AH40">
        <v>8161</v>
      </c>
      <c r="AI40">
        <v>8552</v>
      </c>
    </row>
    <row r="41" spans="2:35" hidden="1">
      <c r="B41">
        <v>36</v>
      </c>
      <c r="C41">
        <v>32</v>
      </c>
      <c r="D41" t="s">
        <v>5</v>
      </c>
      <c r="E41" t="s">
        <v>9</v>
      </c>
      <c r="F41">
        <v>32</v>
      </c>
      <c r="G41">
        <v>32</v>
      </c>
      <c r="H41">
        <v>0.2</v>
      </c>
      <c r="I41">
        <v>5000</v>
      </c>
      <c r="J41">
        <v>60000</v>
      </c>
      <c r="K41">
        <v>12</v>
      </c>
      <c r="L41">
        <v>150</v>
      </c>
      <c r="M41">
        <v>0</v>
      </c>
      <c r="N41">
        <v>80</v>
      </c>
      <c r="O41">
        <v>11</v>
      </c>
      <c r="P41">
        <v>4.4200000000000003E-3</v>
      </c>
      <c r="Q41">
        <v>3.6600000000000001E-3</v>
      </c>
      <c r="R41">
        <v>7.6099999999999996E-3</v>
      </c>
      <c r="S41">
        <v>2.9199999999999999E-3</v>
      </c>
      <c r="T41">
        <v>2.0100000000000001E-3</v>
      </c>
      <c r="U41">
        <v>2.4499999999999999E-3</v>
      </c>
      <c r="V41">
        <v>2.5600000000000002E-3</v>
      </c>
      <c r="W41">
        <v>6.0800000000000003E-3</v>
      </c>
      <c r="X41">
        <v>6.0800000000000003E-3</v>
      </c>
      <c r="Y41">
        <v>2.0100000000000001E-3</v>
      </c>
      <c r="Z41">
        <v>2.0100000000000001E-3</v>
      </c>
      <c r="AA41">
        <v>2.0100000000000001E-3</v>
      </c>
      <c r="AB41">
        <v>0.44913832720588243</v>
      </c>
      <c r="AC41">
        <v>4.6919017102973646</v>
      </c>
      <c r="AD41">
        <v>185.47200000000001</v>
      </c>
      <c r="AE41">
        <v>0.04</v>
      </c>
      <c r="AF41">
        <v>2191</v>
      </c>
      <c r="AG41">
        <v>6813</v>
      </c>
      <c r="AH41">
        <v>7141</v>
      </c>
      <c r="AI41">
        <v>7483</v>
      </c>
    </row>
    <row r="42" spans="2:35" hidden="1">
      <c r="B42">
        <v>36</v>
      </c>
      <c r="C42">
        <v>32</v>
      </c>
      <c r="D42" t="s">
        <v>5</v>
      </c>
      <c r="E42" t="s">
        <v>9</v>
      </c>
      <c r="F42">
        <v>32</v>
      </c>
      <c r="G42">
        <v>32</v>
      </c>
      <c r="H42">
        <v>0.2</v>
      </c>
      <c r="I42">
        <v>5000</v>
      </c>
      <c r="J42">
        <v>60000</v>
      </c>
      <c r="K42">
        <v>12</v>
      </c>
      <c r="L42">
        <v>150</v>
      </c>
      <c r="M42">
        <v>0</v>
      </c>
      <c r="N42">
        <v>80</v>
      </c>
      <c r="O42">
        <v>11</v>
      </c>
      <c r="P42">
        <v>4.4200000000000003E-3</v>
      </c>
      <c r="Q42">
        <v>3.6600000000000001E-3</v>
      </c>
      <c r="R42">
        <v>7.6099999999999996E-3</v>
      </c>
      <c r="S42">
        <v>2.9199999999999999E-3</v>
      </c>
      <c r="T42">
        <v>2.0100000000000001E-3</v>
      </c>
      <c r="U42">
        <v>2.4499999999999999E-3</v>
      </c>
      <c r="V42">
        <v>2.5600000000000002E-3</v>
      </c>
      <c r="W42">
        <v>6.0800000000000003E-3</v>
      </c>
      <c r="X42">
        <v>6.0800000000000003E-3</v>
      </c>
      <c r="Y42">
        <v>2.0100000000000001E-3</v>
      </c>
      <c r="Z42">
        <v>2.0100000000000001E-3</v>
      </c>
      <c r="AA42">
        <v>2.0100000000000001E-3</v>
      </c>
      <c r="AB42">
        <v>0.44913832720588243</v>
      </c>
      <c r="AC42">
        <v>4.6919017102973646</v>
      </c>
      <c r="AD42">
        <v>185.47200000000001</v>
      </c>
      <c r="AE42">
        <v>4.4999999999999998E-2</v>
      </c>
      <c r="AF42">
        <v>2086</v>
      </c>
      <c r="AG42">
        <v>6056</v>
      </c>
      <c r="AH42">
        <v>6347</v>
      </c>
      <c r="AI42">
        <v>6652</v>
      </c>
    </row>
    <row r="43" spans="2:35" hidden="1">
      <c r="B43">
        <v>36</v>
      </c>
      <c r="C43">
        <v>32</v>
      </c>
      <c r="D43" t="s">
        <v>5</v>
      </c>
      <c r="E43" t="s">
        <v>9</v>
      </c>
      <c r="F43">
        <v>32</v>
      </c>
      <c r="G43">
        <v>32</v>
      </c>
      <c r="H43">
        <v>0.2</v>
      </c>
      <c r="I43">
        <v>5000</v>
      </c>
      <c r="J43">
        <v>60000</v>
      </c>
      <c r="K43">
        <v>12</v>
      </c>
      <c r="L43">
        <v>150</v>
      </c>
      <c r="M43">
        <v>0</v>
      </c>
      <c r="N43">
        <v>80</v>
      </c>
      <c r="O43">
        <v>11</v>
      </c>
      <c r="P43">
        <v>4.4200000000000003E-3</v>
      </c>
      <c r="Q43">
        <v>3.6600000000000001E-3</v>
      </c>
      <c r="R43">
        <v>7.6099999999999996E-3</v>
      </c>
      <c r="S43">
        <v>2.9199999999999999E-3</v>
      </c>
      <c r="T43">
        <v>2.0100000000000001E-3</v>
      </c>
      <c r="U43">
        <v>2.4499999999999999E-3</v>
      </c>
      <c r="V43">
        <v>2.5600000000000002E-3</v>
      </c>
      <c r="W43">
        <v>6.0800000000000003E-3</v>
      </c>
      <c r="X43">
        <v>6.0800000000000003E-3</v>
      </c>
      <c r="Y43">
        <v>2.0100000000000001E-3</v>
      </c>
      <c r="Z43">
        <v>2.0100000000000001E-3</v>
      </c>
      <c r="AA43">
        <v>2.0100000000000001E-3</v>
      </c>
      <c r="AB43">
        <v>0.44913832720588243</v>
      </c>
      <c r="AC43">
        <v>4.6919017102973646</v>
      </c>
      <c r="AD43">
        <v>185.47200000000001</v>
      </c>
      <c r="AE43">
        <v>0.05</v>
      </c>
      <c r="AF43">
        <v>1988</v>
      </c>
      <c r="AG43">
        <v>5451</v>
      </c>
      <c r="AH43">
        <v>5712</v>
      </c>
      <c r="AI43">
        <v>5987</v>
      </c>
    </row>
    <row r="44" spans="2:35" hidden="1">
      <c r="B44">
        <v>36</v>
      </c>
      <c r="C44">
        <v>32</v>
      </c>
      <c r="D44" t="s">
        <v>5</v>
      </c>
      <c r="E44" t="s">
        <v>9</v>
      </c>
      <c r="F44">
        <v>32</v>
      </c>
      <c r="G44">
        <v>32</v>
      </c>
      <c r="H44">
        <v>0.2</v>
      </c>
      <c r="I44">
        <v>5000</v>
      </c>
      <c r="J44">
        <v>60000</v>
      </c>
      <c r="K44">
        <v>12</v>
      </c>
      <c r="L44">
        <v>150</v>
      </c>
      <c r="M44">
        <v>0</v>
      </c>
      <c r="N44">
        <v>80</v>
      </c>
      <c r="O44">
        <v>11</v>
      </c>
      <c r="P44">
        <v>4.4200000000000003E-3</v>
      </c>
      <c r="Q44">
        <v>3.6600000000000001E-3</v>
      </c>
      <c r="R44">
        <v>7.6099999999999996E-3</v>
      </c>
      <c r="S44">
        <v>2.9199999999999999E-3</v>
      </c>
      <c r="T44">
        <v>2.0100000000000001E-3</v>
      </c>
      <c r="U44">
        <v>2.4499999999999999E-3</v>
      </c>
      <c r="V44">
        <v>2.5600000000000002E-3</v>
      </c>
      <c r="W44">
        <v>6.0800000000000003E-3</v>
      </c>
      <c r="X44">
        <v>6.0800000000000003E-3</v>
      </c>
      <c r="Y44">
        <v>2.0100000000000001E-3</v>
      </c>
      <c r="Z44">
        <v>2.0100000000000001E-3</v>
      </c>
      <c r="AA44">
        <v>2.0100000000000001E-3</v>
      </c>
      <c r="AB44">
        <v>0.44913832720588243</v>
      </c>
      <c r="AC44">
        <v>4.6919017102973646</v>
      </c>
      <c r="AD44">
        <v>185.47200000000001</v>
      </c>
      <c r="AE44">
        <v>5.5E-2</v>
      </c>
      <c r="AF44">
        <v>1896</v>
      </c>
      <c r="AG44">
        <v>4955</v>
      </c>
      <c r="AH44">
        <v>5193</v>
      </c>
      <c r="AI44">
        <v>5442</v>
      </c>
    </row>
    <row r="45" spans="2:35" hidden="1">
      <c r="B45">
        <v>36</v>
      </c>
      <c r="C45">
        <v>32</v>
      </c>
      <c r="D45" t="s">
        <v>5</v>
      </c>
      <c r="E45" t="s">
        <v>9</v>
      </c>
      <c r="F45">
        <v>32</v>
      </c>
      <c r="G45">
        <v>32</v>
      </c>
      <c r="H45">
        <v>0.2</v>
      </c>
      <c r="I45">
        <v>5000</v>
      </c>
      <c r="J45">
        <v>60000</v>
      </c>
      <c r="K45">
        <v>12</v>
      </c>
      <c r="L45">
        <v>150</v>
      </c>
      <c r="M45">
        <v>0</v>
      </c>
      <c r="N45">
        <v>80</v>
      </c>
      <c r="O45">
        <v>11</v>
      </c>
      <c r="P45">
        <v>4.4200000000000003E-3</v>
      </c>
      <c r="Q45">
        <v>3.6600000000000001E-3</v>
      </c>
      <c r="R45">
        <v>7.6099999999999996E-3</v>
      </c>
      <c r="S45">
        <v>2.9199999999999999E-3</v>
      </c>
      <c r="T45">
        <v>2.0100000000000001E-3</v>
      </c>
      <c r="U45">
        <v>2.4499999999999999E-3</v>
      </c>
      <c r="V45">
        <v>2.5600000000000002E-3</v>
      </c>
      <c r="W45">
        <v>6.0800000000000003E-3</v>
      </c>
      <c r="X45">
        <v>6.0800000000000003E-3</v>
      </c>
      <c r="Y45">
        <v>2.0100000000000001E-3</v>
      </c>
      <c r="Z45">
        <v>2.0100000000000001E-3</v>
      </c>
      <c r="AA45">
        <v>2.0100000000000001E-3</v>
      </c>
      <c r="AB45">
        <v>0.44913832720588243</v>
      </c>
      <c r="AC45">
        <v>4.6919017102973646</v>
      </c>
      <c r="AD45">
        <v>185.47200000000001</v>
      </c>
      <c r="AE45">
        <v>0.06</v>
      </c>
      <c r="AF45">
        <v>1811</v>
      </c>
      <c r="AG45">
        <v>4542</v>
      </c>
      <c r="AH45">
        <v>4760</v>
      </c>
      <c r="AI45">
        <v>4989</v>
      </c>
    </row>
    <row r="46" spans="2:35" hidden="1">
      <c r="B46">
        <v>36</v>
      </c>
      <c r="C46">
        <v>32</v>
      </c>
      <c r="D46" t="s">
        <v>5</v>
      </c>
      <c r="E46" t="s">
        <v>9</v>
      </c>
      <c r="F46">
        <v>32</v>
      </c>
      <c r="G46">
        <v>32</v>
      </c>
      <c r="H46">
        <v>0.2</v>
      </c>
      <c r="I46">
        <v>5000</v>
      </c>
      <c r="J46">
        <v>60000</v>
      </c>
      <c r="K46">
        <v>12</v>
      </c>
      <c r="L46">
        <v>150</v>
      </c>
      <c r="M46">
        <v>0</v>
      </c>
      <c r="N46">
        <v>80</v>
      </c>
      <c r="O46">
        <v>11</v>
      </c>
      <c r="P46">
        <v>4.4200000000000003E-3</v>
      </c>
      <c r="Q46">
        <v>3.6600000000000001E-3</v>
      </c>
      <c r="R46">
        <v>7.6099999999999996E-3</v>
      </c>
      <c r="S46">
        <v>2.9199999999999999E-3</v>
      </c>
      <c r="T46">
        <v>2.0100000000000001E-3</v>
      </c>
      <c r="U46">
        <v>2.4499999999999999E-3</v>
      </c>
      <c r="V46">
        <v>2.5600000000000002E-3</v>
      </c>
      <c r="W46">
        <v>6.0800000000000003E-3</v>
      </c>
      <c r="X46">
        <v>6.0800000000000003E-3</v>
      </c>
      <c r="Y46">
        <v>2.0100000000000001E-3</v>
      </c>
      <c r="Z46">
        <v>2.0100000000000001E-3</v>
      </c>
      <c r="AA46">
        <v>2.0100000000000001E-3</v>
      </c>
      <c r="AB46">
        <v>0.44913832720588243</v>
      </c>
      <c r="AC46">
        <v>4.6919017102973646</v>
      </c>
      <c r="AD46">
        <v>185.47200000000001</v>
      </c>
      <c r="AE46">
        <v>6.5000000000000002E-2</v>
      </c>
      <c r="AF46">
        <v>1731</v>
      </c>
      <c r="AG46">
        <v>4193</v>
      </c>
      <c r="AH46">
        <v>4394</v>
      </c>
      <c r="AI46">
        <v>4605</v>
      </c>
    </row>
    <row r="47" spans="2:35" hidden="1">
      <c r="B47">
        <v>36</v>
      </c>
      <c r="C47">
        <v>32</v>
      </c>
      <c r="D47" t="s">
        <v>5</v>
      </c>
      <c r="E47" t="s">
        <v>9</v>
      </c>
      <c r="F47">
        <v>32</v>
      </c>
      <c r="G47">
        <v>32</v>
      </c>
      <c r="H47">
        <v>0.2</v>
      </c>
      <c r="I47">
        <v>5000</v>
      </c>
      <c r="J47">
        <v>60000</v>
      </c>
      <c r="K47">
        <v>12</v>
      </c>
      <c r="L47">
        <v>150</v>
      </c>
      <c r="M47">
        <v>0</v>
      </c>
      <c r="N47">
        <v>80</v>
      </c>
      <c r="O47">
        <v>11</v>
      </c>
      <c r="P47">
        <v>4.4200000000000003E-3</v>
      </c>
      <c r="Q47">
        <v>3.6600000000000001E-3</v>
      </c>
      <c r="R47">
        <v>7.6099999999999996E-3</v>
      </c>
      <c r="S47">
        <v>2.9199999999999999E-3</v>
      </c>
      <c r="T47">
        <v>2.0100000000000001E-3</v>
      </c>
      <c r="U47">
        <v>2.4499999999999999E-3</v>
      </c>
      <c r="V47">
        <v>2.5600000000000002E-3</v>
      </c>
      <c r="W47">
        <v>6.0800000000000003E-3</v>
      </c>
      <c r="X47">
        <v>6.0800000000000003E-3</v>
      </c>
      <c r="Y47">
        <v>2.0100000000000001E-3</v>
      </c>
      <c r="Z47">
        <v>2.0100000000000001E-3</v>
      </c>
      <c r="AA47">
        <v>2.0100000000000001E-3</v>
      </c>
      <c r="AB47">
        <v>0.44913832720588243</v>
      </c>
      <c r="AC47">
        <v>4.6919017102973646</v>
      </c>
      <c r="AD47">
        <v>185.47200000000001</v>
      </c>
      <c r="AE47">
        <v>7.0000000000000007E-2</v>
      </c>
      <c r="AF47">
        <v>1657</v>
      </c>
      <c r="AG47">
        <v>3893</v>
      </c>
      <c r="AH47">
        <v>4080</v>
      </c>
      <c r="AI47">
        <v>4276</v>
      </c>
    </row>
    <row r="48" spans="2:35" hidden="1">
      <c r="B48">
        <v>36</v>
      </c>
      <c r="C48">
        <v>32</v>
      </c>
      <c r="D48" t="s">
        <v>5</v>
      </c>
      <c r="E48" t="s">
        <v>9</v>
      </c>
      <c r="F48">
        <v>24</v>
      </c>
      <c r="G48">
        <v>24</v>
      </c>
      <c r="H48">
        <v>0.2</v>
      </c>
      <c r="I48">
        <v>5000</v>
      </c>
      <c r="J48">
        <v>60000</v>
      </c>
      <c r="K48">
        <v>13</v>
      </c>
      <c r="L48">
        <v>150</v>
      </c>
      <c r="M48">
        <v>0</v>
      </c>
      <c r="N48">
        <v>80</v>
      </c>
      <c r="O48">
        <v>11</v>
      </c>
      <c r="P48">
        <v>4.0200000000000001E-3</v>
      </c>
      <c r="Q48">
        <v>3.3300000000000001E-3</v>
      </c>
      <c r="R48">
        <v>6.9100000000000003E-3</v>
      </c>
      <c r="S48">
        <v>2.66E-3</v>
      </c>
      <c r="T48">
        <v>1.99E-3</v>
      </c>
      <c r="U48">
        <v>2.2300000000000002E-3</v>
      </c>
      <c r="V48">
        <v>2.3400000000000001E-3</v>
      </c>
      <c r="W48">
        <v>5.5700000000000003E-3</v>
      </c>
      <c r="X48">
        <v>5.5700000000000003E-3</v>
      </c>
      <c r="Y48">
        <v>1.99E-3</v>
      </c>
      <c r="Z48">
        <v>1.99E-3</v>
      </c>
      <c r="AA48">
        <v>1.99E-3</v>
      </c>
      <c r="AB48">
        <v>0.44881288655653429</v>
      </c>
      <c r="AC48">
        <v>4.609270226457296</v>
      </c>
      <c r="AD48">
        <v>199.87200000000001</v>
      </c>
      <c r="AE48">
        <v>0.03</v>
      </c>
      <c r="AF48">
        <v>2294</v>
      </c>
      <c r="AG48">
        <v>8571</v>
      </c>
      <c r="AH48">
        <v>8976</v>
      </c>
      <c r="AI48">
        <v>9399</v>
      </c>
    </row>
    <row r="49" spans="2:35" hidden="1">
      <c r="B49">
        <v>36</v>
      </c>
      <c r="C49">
        <v>32</v>
      </c>
      <c r="D49" t="s">
        <v>5</v>
      </c>
      <c r="E49" t="s">
        <v>9</v>
      </c>
      <c r="F49">
        <v>24</v>
      </c>
      <c r="G49">
        <v>24</v>
      </c>
      <c r="H49">
        <v>0.2</v>
      </c>
      <c r="I49">
        <v>5000</v>
      </c>
      <c r="J49">
        <v>60000</v>
      </c>
      <c r="K49">
        <v>13</v>
      </c>
      <c r="L49">
        <v>150</v>
      </c>
      <c r="M49">
        <v>0</v>
      </c>
      <c r="N49">
        <v>80</v>
      </c>
      <c r="O49">
        <v>11</v>
      </c>
      <c r="P49">
        <v>4.0200000000000001E-3</v>
      </c>
      <c r="Q49">
        <v>3.3300000000000001E-3</v>
      </c>
      <c r="R49">
        <v>6.9100000000000003E-3</v>
      </c>
      <c r="S49">
        <v>2.66E-3</v>
      </c>
      <c r="T49">
        <v>1.99E-3</v>
      </c>
      <c r="U49">
        <v>2.2300000000000002E-3</v>
      </c>
      <c r="V49">
        <v>2.3400000000000001E-3</v>
      </c>
      <c r="W49">
        <v>5.5700000000000003E-3</v>
      </c>
      <c r="X49">
        <v>5.5700000000000003E-3</v>
      </c>
      <c r="Y49">
        <v>1.99E-3</v>
      </c>
      <c r="Z49">
        <v>1.99E-3</v>
      </c>
      <c r="AA49">
        <v>1.99E-3</v>
      </c>
      <c r="AB49">
        <v>0.44881288655653429</v>
      </c>
      <c r="AC49">
        <v>4.609270226457296</v>
      </c>
      <c r="AD49">
        <v>199.87200000000001</v>
      </c>
      <c r="AE49">
        <v>3.5000000000000003E-2</v>
      </c>
      <c r="AF49">
        <v>2181</v>
      </c>
      <c r="AG49">
        <v>7347</v>
      </c>
      <c r="AH49">
        <v>7693</v>
      </c>
      <c r="AI49">
        <v>8056</v>
      </c>
    </row>
    <row r="50" spans="2:35" hidden="1">
      <c r="B50">
        <v>36</v>
      </c>
      <c r="C50">
        <v>32</v>
      </c>
      <c r="D50" t="s">
        <v>5</v>
      </c>
      <c r="E50" t="s">
        <v>9</v>
      </c>
      <c r="F50">
        <v>24</v>
      </c>
      <c r="G50">
        <v>24</v>
      </c>
      <c r="H50">
        <v>0.2</v>
      </c>
      <c r="I50">
        <v>5000</v>
      </c>
      <c r="J50">
        <v>60000</v>
      </c>
      <c r="K50">
        <v>13</v>
      </c>
      <c r="L50">
        <v>150</v>
      </c>
      <c r="M50">
        <v>0</v>
      </c>
      <c r="N50">
        <v>80</v>
      </c>
      <c r="O50">
        <v>11</v>
      </c>
      <c r="P50">
        <v>4.0200000000000001E-3</v>
      </c>
      <c r="Q50">
        <v>3.3300000000000001E-3</v>
      </c>
      <c r="R50">
        <v>6.9100000000000003E-3</v>
      </c>
      <c r="S50">
        <v>2.66E-3</v>
      </c>
      <c r="T50">
        <v>1.99E-3</v>
      </c>
      <c r="U50">
        <v>2.2300000000000002E-3</v>
      </c>
      <c r="V50">
        <v>2.3400000000000001E-3</v>
      </c>
      <c r="W50">
        <v>5.5700000000000003E-3</v>
      </c>
      <c r="X50">
        <v>5.5700000000000003E-3</v>
      </c>
      <c r="Y50">
        <v>1.99E-3</v>
      </c>
      <c r="Z50">
        <v>1.99E-3</v>
      </c>
      <c r="AA50">
        <v>1.99E-3</v>
      </c>
      <c r="AB50">
        <v>0.44881288655653429</v>
      </c>
      <c r="AC50">
        <v>4.609270226457296</v>
      </c>
      <c r="AD50">
        <v>199.87200000000001</v>
      </c>
      <c r="AE50">
        <v>0.04</v>
      </c>
      <c r="AF50">
        <v>2075</v>
      </c>
      <c r="AG50">
        <v>6428</v>
      </c>
      <c r="AH50">
        <v>6732</v>
      </c>
      <c r="AI50">
        <v>7049</v>
      </c>
    </row>
    <row r="51" spans="2:35" hidden="1">
      <c r="B51">
        <v>36</v>
      </c>
      <c r="C51">
        <v>32</v>
      </c>
      <c r="D51" t="s">
        <v>5</v>
      </c>
      <c r="E51" t="s">
        <v>9</v>
      </c>
      <c r="F51">
        <v>24</v>
      </c>
      <c r="G51">
        <v>24</v>
      </c>
      <c r="H51">
        <v>0.2</v>
      </c>
      <c r="I51">
        <v>5000</v>
      </c>
      <c r="J51">
        <v>60000</v>
      </c>
      <c r="K51">
        <v>13</v>
      </c>
      <c r="L51">
        <v>150</v>
      </c>
      <c r="M51">
        <v>0</v>
      </c>
      <c r="N51">
        <v>80</v>
      </c>
      <c r="O51">
        <v>11</v>
      </c>
      <c r="P51">
        <v>4.0200000000000001E-3</v>
      </c>
      <c r="Q51">
        <v>3.3300000000000001E-3</v>
      </c>
      <c r="R51">
        <v>6.9100000000000003E-3</v>
      </c>
      <c r="S51">
        <v>2.66E-3</v>
      </c>
      <c r="T51">
        <v>1.99E-3</v>
      </c>
      <c r="U51">
        <v>2.2300000000000002E-3</v>
      </c>
      <c r="V51">
        <v>2.3400000000000001E-3</v>
      </c>
      <c r="W51">
        <v>5.5700000000000003E-3</v>
      </c>
      <c r="X51">
        <v>5.5700000000000003E-3</v>
      </c>
      <c r="Y51">
        <v>1.99E-3</v>
      </c>
      <c r="Z51">
        <v>1.99E-3</v>
      </c>
      <c r="AA51">
        <v>1.99E-3</v>
      </c>
      <c r="AB51">
        <v>0.44881288655653429</v>
      </c>
      <c r="AC51">
        <v>4.609270226457296</v>
      </c>
      <c r="AD51">
        <v>199.87200000000001</v>
      </c>
      <c r="AE51">
        <v>4.4999999999999998E-2</v>
      </c>
      <c r="AF51">
        <v>1977</v>
      </c>
      <c r="AG51">
        <v>5714</v>
      </c>
      <c r="AH51">
        <v>5984</v>
      </c>
      <c r="AI51">
        <v>6266</v>
      </c>
    </row>
    <row r="52" spans="2:35" hidden="1">
      <c r="B52">
        <v>36</v>
      </c>
      <c r="C52">
        <v>32</v>
      </c>
      <c r="D52" t="s">
        <v>5</v>
      </c>
      <c r="E52" t="s">
        <v>9</v>
      </c>
      <c r="F52">
        <v>24</v>
      </c>
      <c r="G52">
        <v>24</v>
      </c>
      <c r="H52">
        <v>0.2</v>
      </c>
      <c r="I52">
        <v>5000</v>
      </c>
      <c r="J52">
        <v>60000</v>
      </c>
      <c r="K52">
        <v>13</v>
      </c>
      <c r="L52">
        <v>150</v>
      </c>
      <c r="M52">
        <v>0</v>
      </c>
      <c r="N52">
        <v>80</v>
      </c>
      <c r="O52">
        <v>11</v>
      </c>
      <c r="P52">
        <v>4.0200000000000001E-3</v>
      </c>
      <c r="Q52">
        <v>3.3300000000000001E-3</v>
      </c>
      <c r="R52">
        <v>6.9100000000000003E-3</v>
      </c>
      <c r="S52">
        <v>2.66E-3</v>
      </c>
      <c r="T52">
        <v>1.99E-3</v>
      </c>
      <c r="U52">
        <v>2.2300000000000002E-3</v>
      </c>
      <c r="V52">
        <v>2.3400000000000001E-3</v>
      </c>
      <c r="W52">
        <v>5.5700000000000003E-3</v>
      </c>
      <c r="X52">
        <v>5.5700000000000003E-3</v>
      </c>
      <c r="Y52">
        <v>1.99E-3</v>
      </c>
      <c r="Z52">
        <v>1.99E-3</v>
      </c>
      <c r="AA52">
        <v>1.99E-3</v>
      </c>
      <c r="AB52">
        <v>0.44881288655653429</v>
      </c>
      <c r="AC52">
        <v>4.609270226457296</v>
      </c>
      <c r="AD52">
        <v>199.87200000000001</v>
      </c>
      <c r="AE52">
        <v>0.05</v>
      </c>
      <c r="AF52">
        <v>1885</v>
      </c>
      <c r="AG52">
        <v>5143</v>
      </c>
      <c r="AH52">
        <v>5385</v>
      </c>
      <c r="AI52">
        <v>5639</v>
      </c>
    </row>
    <row r="53" spans="2:35" hidden="1">
      <c r="B53">
        <v>36</v>
      </c>
      <c r="C53">
        <v>32</v>
      </c>
      <c r="D53" t="s">
        <v>5</v>
      </c>
      <c r="E53" t="s">
        <v>9</v>
      </c>
      <c r="F53">
        <v>24</v>
      </c>
      <c r="G53">
        <v>24</v>
      </c>
      <c r="H53">
        <v>0.2</v>
      </c>
      <c r="I53">
        <v>5000</v>
      </c>
      <c r="J53">
        <v>60000</v>
      </c>
      <c r="K53">
        <v>13</v>
      </c>
      <c r="L53">
        <v>150</v>
      </c>
      <c r="M53">
        <v>0</v>
      </c>
      <c r="N53">
        <v>80</v>
      </c>
      <c r="O53">
        <v>11</v>
      </c>
      <c r="P53">
        <v>4.0200000000000001E-3</v>
      </c>
      <c r="Q53">
        <v>3.3300000000000001E-3</v>
      </c>
      <c r="R53">
        <v>6.9100000000000003E-3</v>
      </c>
      <c r="S53">
        <v>2.66E-3</v>
      </c>
      <c r="T53">
        <v>1.99E-3</v>
      </c>
      <c r="U53">
        <v>2.2300000000000002E-3</v>
      </c>
      <c r="V53">
        <v>2.3400000000000001E-3</v>
      </c>
      <c r="W53">
        <v>5.5700000000000003E-3</v>
      </c>
      <c r="X53">
        <v>5.5700000000000003E-3</v>
      </c>
      <c r="Y53">
        <v>1.99E-3</v>
      </c>
      <c r="Z53">
        <v>1.99E-3</v>
      </c>
      <c r="AA53">
        <v>1.99E-3</v>
      </c>
      <c r="AB53">
        <v>0.44881288655653429</v>
      </c>
      <c r="AC53">
        <v>4.609270226457296</v>
      </c>
      <c r="AD53">
        <v>199.87200000000001</v>
      </c>
      <c r="AE53">
        <v>5.5E-2</v>
      </c>
      <c r="AF53">
        <v>1800</v>
      </c>
      <c r="AG53">
        <v>4675</v>
      </c>
      <c r="AH53">
        <v>4896</v>
      </c>
      <c r="AI53">
        <v>5127</v>
      </c>
    </row>
    <row r="54" spans="2:35" hidden="1">
      <c r="B54">
        <v>36</v>
      </c>
      <c r="C54">
        <v>32</v>
      </c>
      <c r="D54" t="s">
        <v>5</v>
      </c>
      <c r="E54" t="s">
        <v>9</v>
      </c>
      <c r="F54">
        <v>24</v>
      </c>
      <c r="G54">
        <v>24</v>
      </c>
      <c r="H54">
        <v>0.2</v>
      </c>
      <c r="I54">
        <v>5000</v>
      </c>
      <c r="J54">
        <v>60000</v>
      </c>
      <c r="K54">
        <v>13</v>
      </c>
      <c r="L54">
        <v>150</v>
      </c>
      <c r="M54">
        <v>0</v>
      </c>
      <c r="N54">
        <v>80</v>
      </c>
      <c r="O54">
        <v>11</v>
      </c>
      <c r="P54">
        <v>4.0200000000000001E-3</v>
      </c>
      <c r="Q54">
        <v>3.3300000000000001E-3</v>
      </c>
      <c r="R54">
        <v>6.9100000000000003E-3</v>
      </c>
      <c r="S54">
        <v>2.66E-3</v>
      </c>
      <c r="T54">
        <v>1.99E-3</v>
      </c>
      <c r="U54">
        <v>2.2300000000000002E-3</v>
      </c>
      <c r="V54">
        <v>2.3400000000000001E-3</v>
      </c>
      <c r="W54">
        <v>5.5700000000000003E-3</v>
      </c>
      <c r="X54">
        <v>5.5700000000000003E-3</v>
      </c>
      <c r="Y54">
        <v>1.99E-3</v>
      </c>
      <c r="Z54">
        <v>1.99E-3</v>
      </c>
      <c r="AA54">
        <v>1.99E-3</v>
      </c>
      <c r="AB54">
        <v>0.44881288655653429</v>
      </c>
      <c r="AC54">
        <v>4.609270226457296</v>
      </c>
      <c r="AD54">
        <v>199.87200000000001</v>
      </c>
      <c r="AE54">
        <v>0.06</v>
      </c>
      <c r="AF54">
        <v>1720</v>
      </c>
      <c r="AG54">
        <v>4286</v>
      </c>
      <c r="AH54">
        <v>4488</v>
      </c>
      <c r="AI54">
        <v>4700</v>
      </c>
    </row>
    <row r="55" spans="2:35" hidden="1">
      <c r="B55">
        <v>36</v>
      </c>
      <c r="C55">
        <v>32</v>
      </c>
      <c r="D55" t="s">
        <v>5</v>
      </c>
      <c r="E55" t="s">
        <v>9</v>
      </c>
      <c r="F55">
        <v>24</v>
      </c>
      <c r="G55">
        <v>24</v>
      </c>
      <c r="H55">
        <v>0.2</v>
      </c>
      <c r="I55">
        <v>5000</v>
      </c>
      <c r="J55">
        <v>60000</v>
      </c>
      <c r="K55">
        <v>13</v>
      </c>
      <c r="L55">
        <v>150</v>
      </c>
      <c r="M55">
        <v>0</v>
      </c>
      <c r="N55">
        <v>80</v>
      </c>
      <c r="O55">
        <v>11</v>
      </c>
      <c r="P55">
        <v>4.0200000000000001E-3</v>
      </c>
      <c r="Q55">
        <v>3.3300000000000001E-3</v>
      </c>
      <c r="R55">
        <v>6.9100000000000003E-3</v>
      </c>
      <c r="S55">
        <v>2.66E-3</v>
      </c>
      <c r="T55">
        <v>1.99E-3</v>
      </c>
      <c r="U55">
        <v>2.2300000000000002E-3</v>
      </c>
      <c r="V55">
        <v>2.3400000000000001E-3</v>
      </c>
      <c r="W55">
        <v>5.5700000000000003E-3</v>
      </c>
      <c r="X55">
        <v>5.5700000000000003E-3</v>
      </c>
      <c r="Y55">
        <v>1.99E-3</v>
      </c>
      <c r="Z55">
        <v>1.99E-3</v>
      </c>
      <c r="AA55">
        <v>1.99E-3</v>
      </c>
      <c r="AB55">
        <v>0.44881288655653429</v>
      </c>
      <c r="AC55">
        <v>4.609270226457296</v>
      </c>
      <c r="AD55">
        <v>199.87200000000001</v>
      </c>
      <c r="AE55">
        <v>6.5000000000000002E-2</v>
      </c>
      <c r="AF55">
        <v>1645</v>
      </c>
      <c r="AG55">
        <v>3956</v>
      </c>
      <c r="AH55">
        <v>4143</v>
      </c>
      <c r="AI55">
        <v>4338</v>
      </c>
    </row>
    <row r="56" spans="2:35" hidden="1">
      <c r="B56">
        <v>36</v>
      </c>
      <c r="C56">
        <v>32</v>
      </c>
      <c r="D56" t="s">
        <v>5</v>
      </c>
      <c r="E56" t="s">
        <v>9</v>
      </c>
      <c r="F56">
        <v>24</v>
      </c>
      <c r="G56">
        <v>24</v>
      </c>
      <c r="H56">
        <v>0.2</v>
      </c>
      <c r="I56">
        <v>5000</v>
      </c>
      <c r="J56">
        <v>60000</v>
      </c>
      <c r="K56">
        <v>13</v>
      </c>
      <c r="L56">
        <v>150</v>
      </c>
      <c r="M56">
        <v>0</v>
      </c>
      <c r="N56">
        <v>80</v>
      </c>
      <c r="O56">
        <v>11</v>
      </c>
      <c r="P56">
        <v>4.0200000000000001E-3</v>
      </c>
      <c r="Q56">
        <v>3.3300000000000001E-3</v>
      </c>
      <c r="R56">
        <v>6.9100000000000003E-3</v>
      </c>
      <c r="S56">
        <v>2.66E-3</v>
      </c>
      <c r="T56">
        <v>1.99E-3</v>
      </c>
      <c r="U56">
        <v>2.2300000000000002E-3</v>
      </c>
      <c r="V56">
        <v>2.3400000000000001E-3</v>
      </c>
      <c r="W56">
        <v>5.5700000000000003E-3</v>
      </c>
      <c r="X56">
        <v>5.5700000000000003E-3</v>
      </c>
      <c r="Y56">
        <v>1.99E-3</v>
      </c>
      <c r="Z56">
        <v>1.99E-3</v>
      </c>
      <c r="AA56">
        <v>1.99E-3</v>
      </c>
      <c r="AB56">
        <v>0.44881288655653429</v>
      </c>
      <c r="AC56">
        <v>4.609270226457296</v>
      </c>
      <c r="AD56">
        <v>199.87200000000001</v>
      </c>
      <c r="AE56">
        <v>7.0000000000000007E-2</v>
      </c>
      <c r="AF56">
        <v>1575</v>
      </c>
      <c r="AG56">
        <v>3673</v>
      </c>
      <c r="AH56">
        <v>3847</v>
      </c>
      <c r="AI56">
        <v>4028</v>
      </c>
    </row>
    <row r="57" spans="2:35" hidden="1">
      <c r="B57">
        <v>36</v>
      </c>
      <c r="C57">
        <v>32</v>
      </c>
      <c r="D57" t="s">
        <v>5</v>
      </c>
      <c r="E57" t="s">
        <v>9</v>
      </c>
      <c r="F57">
        <v>26</v>
      </c>
      <c r="G57">
        <v>26</v>
      </c>
      <c r="H57">
        <v>0.2</v>
      </c>
      <c r="I57">
        <v>5000</v>
      </c>
      <c r="J57">
        <v>60000</v>
      </c>
      <c r="K57">
        <v>13</v>
      </c>
      <c r="L57">
        <v>150</v>
      </c>
      <c r="M57">
        <v>0</v>
      </c>
      <c r="N57">
        <v>80</v>
      </c>
      <c r="O57">
        <v>11</v>
      </c>
      <c r="P57">
        <v>3.98E-3</v>
      </c>
      <c r="Q57">
        <v>3.3E-3</v>
      </c>
      <c r="R57">
        <v>6.8399999999999997E-3</v>
      </c>
      <c r="S57">
        <v>2.63E-3</v>
      </c>
      <c r="T57">
        <v>1.99E-3</v>
      </c>
      <c r="U57">
        <v>2.2100000000000002E-3</v>
      </c>
      <c r="V57">
        <v>2.32E-3</v>
      </c>
      <c r="W57">
        <v>5.5100000000000001E-3</v>
      </c>
      <c r="X57">
        <v>5.5100000000000001E-3</v>
      </c>
      <c r="Y57">
        <v>1.99E-3</v>
      </c>
      <c r="Z57">
        <v>1.99E-3</v>
      </c>
      <c r="AA57">
        <v>1.99E-3</v>
      </c>
      <c r="AB57">
        <v>0.4488403303970655</v>
      </c>
      <c r="AC57">
        <v>5.0946123206544494</v>
      </c>
      <c r="AD57">
        <v>199.87200000000001</v>
      </c>
      <c r="AE57">
        <v>0.03</v>
      </c>
      <c r="AF57">
        <v>2053</v>
      </c>
      <c r="AG57">
        <v>7775</v>
      </c>
      <c r="AH57">
        <v>8181</v>
      </c>
      <c r="AI57">
        <v>8608</v>
      </c>
    </row>
    <row r="58" spans="2:35" hidden="1">
      <c r="B58">
        <v>36</v>
      </c>
      <c r="C58">
        <v>32</v>
      </c>
      <c r="D58" t="s">
        <v>5</v>
      </c>
      <c r="E58" t="s">
        <v>9</v>
      </c>
      <c r="F58">
        <v>26</v>
      </c>
      <c r="G58">
        <v>26</v>
      </c>
      <c r="H58">
        <v>0.2</v>
      </c>
      <c r="I58">
        <v>5000</v>
      </c>
      <c r="J58">
        <v>60000</v>
      </c>
      <c r="K58">
        <v>13</v>
      </c>
      <c r="L58">
        <v>150</v>
      </c>
      <c r="M58">
        <v>0</v>
      </c>
      <c r="N58">
        <v>80</v>
      </c>
      <c r="O58">
        <v>11</v>
      </c>
      <c r="P58">
        <v>3.98E-3</v>
      </c>
      <c r="Q58">
        <v>3.3E-3</v>
      </c>
      <c r="R58">
        <v>6.8399999999999997E-3</v>
      </c>
      <c r="S58">
        <v>2.63E-3</v>
      </c>
      <c r="T58">
        <v>1.99E-3</v>
      </c>
      <c r="U58">
        <v>2.2100000000000002E-3</v>
      </c>
      <c r="V58">
        <v>2.32E-3</v>
      </c>
      <c r="W58">
        <v>5.5100000000000001E-3</v>
      </c>
      <c r="X58">
        <v>5.5100000000000001E-3</v>
      </c>
      <c r="Y58">
        <v>1.99E-3</v>
      </c>
      <c r="Z58">
        <v>1.99E-3</v>
      </c>
      <c r="AA58">
        <v>1.99E-3</v>
      </c>
      <c r="AB58">
        <v>0.4488403303970655</v>
      </c>
      <c r="AC58">
        <v>5.0946123206544494</v>
      </c>
      <c r="AD58">
        <v>199.87200000000001</v>
      </c>
      <c r="AE58">
        <v>3.5000000000000003E-2</v>
      </c>
      <c r="AF58">
        <v>1943</v>
      </c>
      <c r="AG58">
        <v>6664</v>
      </c>
      <c r="AH58">
        <v>7012</v>
      </c>
      <c r="AI58">
        <v>7378</v>
      </c>
    </row>
    <row r="59" spans="2:35" hidden="1">
      <c r="B59">
        <v>36</v>
      </c>
      <c r="C59">
        <v>32</v>
      </c>
      <c r="D59" t="s">
        <v>5</v>
      </c>
      <c r="E59" t="s">
        <v>9</v>
      </c>
      <c r="F59">
        <v>26</v>
      </c>
      <c r="G59">
        <v>26</v>
      </c>
      <c r="H59">
        <v>0.2</v>
      </c>
      <c r="I59">
        <v>5000</v>
      </c>
      <c r="J59">
        <v>60000</v>
      </c>
      <c r="K59">
        <v>13</v>
      </c>
      <c r="L59">
        <v>150</v>
      </c>
      <c r="M59">
        <v>0</v>
      </c>
      <c r="N59">
        <v>80</v>
      </c>
      <c r="O59">
        <v>11</v>
      </c>
      <c r="P59">
        <v>3.98E-3</v>
      </c>
      <c r="Q59">
        <v>3.3E-3</v>
      </c>
      <c r="R59">
        <v>6.8399999999999997E-3</v>
      </c>
      <c r="S59">
        <v>2.63E-3</v>
      </c>
      <c r="T59">
        <v>1.99E-3</v>
      </c>
      <c r="U59">
        <v>2.2100000000000002E-3</v>
      </c>
      <c r="V59">
        <v>2.32E-3</v>
      </c>
      <c r="W59">
        <v>5.5100000000000001E-3</v>
      </c>
      <c r="X59">
        <v>5.5100000000000001E-3</v>
      </c>
      <c r="Y59">
        <v>1.99E-3</v>
      </c>
      <c r="Z59">
        <v>1.99E-3</v>
      </c>
      <c r="AA59">
        <v>1.99E-3</v>
      </c>
      <c r="AB59">
        <v>0.4488403303970655</v>
      </c>
      <c r="AC59">
        <v>5.0946123206544494</v>
      </c>
      <c r="AD59">
        <v>199.87200000000001</v>
      </c>
      <c r="AE59">
        <v>0.04</v>
      </c>
      <c r="AF59">
        <v>1841</v>
      </c>
      <c r="AG59">
        <v>5831</v>
      </c>
      <c r="AH59">
        <v>6136</v>
      </c>
      <c r="AI59">
        <v>6456</v>
      </c>
    </row>
    <row r="60" spans="2:35" hidden="1">
      <c r="B60">
        <v>36</v>
      </c>
      <c r="C60">
        <v>32</v>
      </c>
      <c r="D60" t="s">
        <v>5</v>
      </c>
      <c r="E60" t="s">
        <v>9</v>
      </c>
      <c r="F60">
        <v>26</v>
      </c>
      <c r="G60">
        <v>26</v>
      </c>
      <c r="H60">
        <v>0.2</v>
      </c>
      <c r="I60">
        <v>5000</v>
      </c>
      <c r="J60">
        <v>60000</v>
      </c>
      <c r="K60">
        <v>13</v>
      </c>
      <c r="L60">
        <v>150</v>
      </c>
      <c r="M60">
        <v>0</v>
      </c>
      <c r="N60">
        <v>80</v>
      </c>
      <c r="O60">
        <v>11</v>
      </c>
      <c r="P60">
        <v>3.98E-3</v>
      </c>
      <c r="Q60">
        <v>3.3E-3</v>
      </c>
      <c r="R60">
        <v>6.8399999999999997E-3</v>
      </c>
      <c r="S60">
        <v>2.63E-3</v>
      </c>
      <c r="T60">
        <v>1.99E-3</v>
      </c>
      <c r="U60">
        <v>2.2100000000000002E-3</v>
      </c>
      <c r="V60">
        <v>2.32E-3</v>
      </c>
      <c r="W60">
        <v>5.5100000000000001E-3</v>
      </c>
      <c r="X60">
        <v>5.5100000000000001E-3</v>
      </c>
      <c r="Y60">
        <v>1.99E-3</v>
      </c>
      <c r="Z60">
        <v>1.99E-3</v>
      </c>
      <c r="AA60">
        <v>1.99E-3</v>
      </c>
      <c r="AB60">
        <v>0.4488403303970655</v>
      </c>
      <c r="AC60">
        <v>5.0946123206544494</v>
      </c>
      <c r="AD60">
        <v>199.87200000000001</v>
      </c>
      <c r="AE60">
        <v>4.4999999999999998E-2</v>
      </c>
      <c r="AF60">
        <v>1747</v>
      </c>
      <c r="AG60">
        <v>5183</v>
      </c>
      <c r="AH60">
        <v>5454</v>
      </c>
      <c r="AI60">
        <v>5739</v>
      </c>
    </row>
    <row r="61" spans="2:35" hidden="1">
      <c r="B61">
        <v>36</v>
      </c>
      <c r="C61">
        <v>32</v>
      </c>
      <c r="D61" t="s">
        <v>5</v>
      </c>
      <c r="E61" t="s">
        <v>9</v>
      </c>
      <c r="F61">
        <v>26</v>
      </c>
      <c r="G61">
        <v>26</v>
      </c>
      <c r="H61">
        <v>0.2</v>
      </c>
      <c r="I61">
        <v>5000</v>
      </c>
      <c r="J61">
        <v>60000</v>
      </c>
      <c r="K61">
        <v>13</v>
      </c>
      <c r="L61">
        <v>150</v>
      </c>
      <c r="M61">
        <v>0</v>
      </c>
      <c r="N61">
        <v>80</v>
      </c>
      <c r="O61">
        <v>11</v>
      </c>
      <c r="P61">
        <v>3.98E-3</v>
      </c>
      <c r="Q61">
        <v>3.3E-3</v>
      </c>
      <c r="R61">
        <v>6.8399999999999997E-3</v>
      </c>
      <c r="S61">
        <v>2.63E-3</v>
      </c>
      <c r="T61">
        <v>1.99E-3</v>
      </c>
      <c r="U61">
        <v>2.2100000000000002E-3</v>
      </c>
      <c r="V61">
        <v>2.32E-3</v>
      </c>
      <c r="W61">
        <v>5.5100000000000001E-3</v>
      </c>
      <c r="X61">
        <v>5.5100000000000001E-3</v>
      </c>
      <c r="Y61">
        <v>1.99E-3</v>
      </c>
      <c r="Z61">
        <v>1.99E-3</v>
      </c>
      <c r="AA61">
        <v>1.99E-3</v>
      </c>
      <c r="AB61">
        <v>0.4488403303970655</v>
      </c>
      <c r="AC61">
        <v>5.0946123206544494</v>
      </c>
      <c r="AD61">
        <v>199.87200000000001</v>
      </c>
      <c r="AE61">
        <v>0.05</v>
      </c>
      <c r="AF61">
        <v>1659</v>
      </c>
      <c r="AG61">
        <v>4665</v>
      </c>
      <c r="AH61">
        <v>4908</v>
      </c>
      <c r="AI61">
        <v>5165</v>
      </c>
    </row>
    <row r="62" spans="2:35" hidden="1">
      <c r="B62">
        <v>36</v>
      </c>
      <c r="C62">
        <v>32</v>
      </c>
      <c r="D62" t="s">
        <v>5</v>
      </c>
      <c r="E62" t="s">
        <v>9</v>
      </c>
      <c r="F62">
        <v>26</v>
      </c>
      <c r="G62">
        <v>26</v>
      </c>
      <c r="H62">
        <v>0.2</v>
      </c>
      <c r="I62">
        <v>5000</v>
      </c>
      <c r="J62">
        <v>60000</v>
      </c>
      <c r="K62">
        <v>13</v>
      </c>
      <c r="L62">
        <v>150</v>
      </c>
      <c r="M62">
        <v>0</v>
      </c>
      <c r="N62">
        <v>80</v>
      </c>
      <c r="O62">
        <v>11</v>
      </c>
      <c r="P62">
        <v>3.98E-3</v>
      </c>
      <c r="Q62">
        <v>3.3E-3</v>
      </c>
      <c r="R62">
        <v>6.8399999999999997E-3</v>
      </c>
      <c r="S62">
        <v>2.63E-3</v>
      </c>
      <c r="T62">
        <v>1.99E-3</v>
      </c>
      <c r="U62">
        <v>2.2100000000000002E-3</v>
      </c>
      <c r="V62">
        <v>2.32E-3</v>
      </c>
      <c r="W62">
        <v>5.5100000000000001E-3</v>
      </c>
      <c r="X62">
        <v>5.5100000000000001E-3</v>
      </c>
      <c r="Y62">
        <v>1.99E-3</v>
      </c>
      <c r="Z62">
        <v>1.99E-3</v>
      </c>
      <c r="AA62">
        <v>1.99E-3</v>
      </c>
      <c r="AB62">
        <v>0.4488403303970655</v>
      </c>
      <c r="AC62">
        <v>5.0946123206544494</v>
      </c>
      <c r="AD62">
        <v>199.87200000000001</v>
      </c>
      <c r="AE62">
        <v>5.5E-2</v>
      </c>
      <c r="AF62">
        <v>1578</v>
      </c>
      <c r="AG62">
        <v>4241</v>
      </c>
      <c r="AH62">
        <v>4462</v>
      </c>
      <c r="AI62">
        <v>4695</v>
      </c>
    </row>
    <row r="63" spans="2:35" hidden="1">
      <c r="B63">
        <v>36</v>
      </c>
      <c r="C63">
        <v>32</v>
      </c>
      <c r="D63" t="s">
        <v>5</v>
      </c>
      <c r="E63" t="s">
        <v>9</v>
      </c>
      <c r="F63">
        <v>26</v>
      </c>
      <c r="G63">
        <v>26</v>
      </c>
      <c r="H63">
        <v>0.2</v>
      </c>
      <c r="I63">
        <v>5000</v>
      </c>
      <c r="J63">
        <v>60000</v>
      </c>
      <c r="K63">
        <v>13</v>
      </c>
      <c r="L63">
        <v>150</v>
      </c>
      <c r="M63">
        <v>0</v>
      </c>
      <c r="N63">
        <v>80</v>
      </c>
      <c r="O63">
        <v>11</v>
      </c>
      <c r="P63">
        <v>3.98E-3</v>
      </c>
      <c r="Q63">
        <v>3.3E-3</v>
      </c>
      <c r="R63">
        <v>6.8399999999999997E-3</v>
      </c>
      <c r="S63">
        <v>2.63E-3</v>
      </c>
      <c r="T63">
        <v>1.99E-3</v>
      </c>
      <c r="U63">
        <v>2.2100000000000002E-3</v>
      </c>
      <c r="V63">
        <v>2.32E-3</v>
      </c>
      <c r="W63">
        <v>5.5100000000000001E-3</v>
      </c>
      <c r="X63">
        <v>5.5100000000000001E-3</v>
      </c>
      <c r="Y63">
        <v>1.99E-3</v>
      </c>
      <c r="Z63">
        <v>1.99E-3</v>
      </c>
      <c r="AA63">
        <v>1.99E-3</v>
      </c>
      <c r="AB63">
        <v>0.4488403303970655</v>
      </c>
      <c r="AC63">
        <v>5.0946123206544494</v>
      </c>
      <c r="AD63">
        <v>199.87200000000001</v>
      </c>
      <c r="AE63">
        <v>0.06</v>
      </c>
      <c r="AF63">
        <v>1503</v>
      </c>
      <c r="AG63">
        <v>3887</v>
      </c>
      <c r="AH63">
        <v>4090</v>
      </c>
      <c r="AI63">
        <v>4304</v>
      </c>
    </row>
    <row r="64" spans="2:35" hidden="1">
      <c r="B64">
        <v>36</v>
      </c>
      <c r="C64">
        <v>32</v>
      </c>
      <c r="D64" t="s">
        <v>5</v>
      </c>
      <c r="E64" t="s">
        <v>9</v>
      </c>
      <c r="F64">
        <v>26</v>
      </c>
      <c r="G64">
        <v>26</v>
      </c>
      <c r="H64">
        <v>0.2</v>
      </c>
      <c r="I64">
        <v>5000</v>
      </c>
      <c r="J64">
        <v>60000</v>
      </c>
      <c r="K64">
        <v>13</v>
      </c>
      <c r="L64">
        <v>150</v>
      </c>
      <c r="M64">
        <v>0</v>
      </c>
      <c r="N64">
        <v>80</v>
      </c>
      <c r="O64">
        <v>11</v>
      </c>
      <c r="P64">
        <v>3.98E-3</v>
      </c>
      <c r="Q64">
        <v>3.3E-3</v>
      </c>
      <c r="R64">
        <v>6.8399999999999997E-3</v>
      </c>
      <c r="S64">
        <v>2.63E-3</v>
      </c>
      <c r="T64">
        <v>1.99E-3</v>
      </c>
      <c r="U64">
        <v>2.2100000000000002E-3</v>
      </c>
      <c r="V64">
        <v>2.32E-3</v>
      </c>
      <c r="W64">
        <v>5.5100000000000001E-3</v>
      </c>
      <c r="X64">
        <v>5.5100000000000001E-3</v>
      </c>
      <c r="Y64">
        <v>1.99E-3</v>
      </c>
      <c r="Z64">
        <v>1.99E-3</v>
      </c>
      <c r="AA64">
        <v>1.99E-3</v>
      </c>
      <c r="AB64">
        <v>0.4488403303970655</v>
      </c>
      <c r="AC64">
        <v>5.0946123206544494</v>
      </c>
      <c r="AD64">
        <v>199.87200000000001</v>
      </c>
      <c r="AE64">
        <v>6.5000000000000002E-2</v>
      </c>
      <c r="AF64">
        <v>1433</v>
      </c>
      <c r="AG64">
        <v>3588</v>
      </c>
      <c r="AH64">
        <v>3776</v>
      </c>
      <c r="AI64">
        <v>3973</v>
      </c>
    </row>
    <row r="65" spans="2:35" hidden="1">
      <c r="B65">
        <v>36</v>
      </c>
      <c r="C65">
        <v>32</v>
      </c>
      <c r="D65" t="s">
        <v>5</v>
      </c>
      <c r="E65" t="s">
        <v>9</v>
      </c>
      <c r="F65">
        <v>26</v>
      </c>
      <c r="G65">
        <v>26</v>
      </c>
      <c r="H65">
        <v>0.2</v>
      </c>
      <c r="I65">
        <v>5000</v>
      </c>
      <c r="J65">
        <v>60000</v>
      </c>
      <c r="K65">
        <v>13</v>
      </c>
      <c r="L65">
        <v>150</v>
      </c>
      <c r="M65">
        <v>0</v>
      </c>
      <c r="N65">
        <v>80</v>
      </c>
      <c r="O65">
        <v>11</v>
      </c>
      <c r="P65">
        <v>3.98E-3</v>
      </c>
      <c r="Q65">
        <v>3.3E-3</v>
      </c>
      <c r="R65">
        <v>6.8399999999999997E-3</v>
      </c>
      <c r="S65">
        <v>2.63E-3</v>
      </c>
      <c r="T65">
        <v>1.99E-3</v>
      </c>
      <c r="U65">
        <v>2.2100000000000002E-3</v>
      </c>
      <c r="V65">
        <v>2.32E-3</v>
      </c>
      <c r="W65">
        <v>5.5100000000000001E-3</v>
      </c>
      <c r="X65">
        <v>5.5100000000000001E-3</v>
      </c>
      <c r="Y65">
        <v>1.99E-3</v>
      </c>
      <c r="Z65">
        <v>1.99E-3</v>
      </c>
      <c r="AA65">
        <v>1.99E-3</v>
      </c>
      <c r="AB65">
        <v>0.4488403303970655</v>
      </c>
      <c r="AC65">
        <v>5.0946123206544494</v>
      </c>
      <c r="AD65">
        <v>199.87200000000001</v>
      </c>
      <c r="AE65">
        <v>7.0000000000000007E-2</v>
      </c>
      <c r="AF65">
        <v>1368</v>
      </c>
      <c r="AG65">
        <v>3332</v>
      </c>
      <c r="AH65">
        <v>3506</v>
      </c>
      <c r="AI65">
        <v>3689</v>
      </c>
    </row>
    <row r="66" spans="2:35" hidden="1">
      <c r="B66">
        <v>36</v>
      </c>
      <c r="C66">
        <v>32</v>
      </c>
      <c r="D66" t="s">
        <v>5</v>
      </c>
      <c r="E66" t="s">
        <v>9</v>
      </c>
      <c r="F66">
        <v>28</v>
      </c>
      <c r="G66">
        <v>28</v>
      </c>
      <c r="H66">
        <v>0.2</v>
      </c>
      <c r="I66">
        <v>5000</v>
      </c>
      <c r="J66">
        <v>60000</v>
      </c>
      <c r="K66">
        <v>13</v>
      </c>
      <c r="L66">
        <v>150</v>
      </c>
      <c r="M66">
        <v>0</v>
      </c>
      <c r="N66">
        <v>80</v>
      </c>
      <c r="O66">
        <v>11</v>
      </c>
      <c r="P66">
        <v>3.9500000000000004E-3</v>
      </c>
      <c r="Q66">
        <v>3.2699999999999999E-3</v>
      </c>
      <c r="R66">
        <v>6.77E-3</v>
      </c>
      <c r="S66">
        <v>2.6099999999999999E-3</v>
      </c>
      <c r="T66">
        <v>1.99E-3</v>
      </c>
      <c r="U66">
        <v>2.1900000000000001E-3</v>
      </c>
      <c r="V66">
        <v>2.3E-3</v>
      </c>
      <c r="W66">
        <v>5.4400000000000004E-3</v>
      </c>
      <c r="X66">
        <v>5.4400000000000004E-3</v>
      </c>
      <c r="Y66">
        <v>1.99E-3</v>
      </c>
      <c r="Z66">
        <v>1.99E-3</v>
      </c>
      <c r="AA66">
        <v>1.99E-3</v>
      </c>
      <c r="AB66">
        <v>0.44889053254437872</v>
      </c>
      <c r="AC66">
        <v>5.0948972252292988</v>
      </c>
      <c r="AD66">
        <v>199.87200000000001</v>
      </c>
      <c r="AE66">
        <v>0.03</v>
      </c>
      <c r="AF66">
        <v>2053</v>
      </c>
      <c r="AG66">
        <v>7775</v>
      </c>
      <c r="AH66">
        <v>8181</v>
      </c>
      <c r="AI66">
        <v>8608</v>
      </c>
    </row>
    <row r="67" spans="2:35" hidden="1">
      <c r="B67">
        <v>36</v>
      </c>
      <c r="C67">
        <v>32</v>
      </c>
      <c r="D67" t="s">
        <v>5</v>
      </c>
      <c r="E67" t="s">
        <v>9</v>
      </c>
      <c r="F67">
        <v>28</v>
      </c>
      <c r="G67">
        <v>28</v>
      </c>
      <c r="H67">
        <v>0.2</v>
      </c>
      <c r="I67">
        <v>5000</v>
      </c>
      <c r="J67">
        <v>60000</v>
      </c>
      <c r="K67">
        <v>13</v>
      </c>
      <c r="L67">
        <v>150</v>
      </c>
      <c r="M67">
        <v>0</v>
      </c>
      <c r="N67">
        <v>80</v>
      </c>
      <c r="O67">
        <v>11</v>
      </c>
      <c r="P67">
        <v>3.9500000000000004E-3</v>
      </c>
      <c r="Q67">
        <v>3.2699999999999999E-3</v>
      </c>
      <c r="R67">
        <v>6.77E-3</v>
      </c>
      <c r="S67">
        <v>2.6099999999999999E-3</v>
      </c>
      <c r="T67">
        <v>1.99E-3</v>
      </c>
      <c r="U67">
        <v>2.1900000000000001E-3</v>
      </c>
      <c r="V67">
        <v>2.3E-3</v>
      </c>
      <c r="W67">
        <v>5.4400000000000004E-3</v>
      </c>
      <c r="X67">
        <v>5.4400000000000004E-3</v>
      </c>
      <c r="Y67">
        <v>1.99E-3</v>
      </c>
      <c r="Z67">
        <v>1.99E-3</v>
      </c>
      <c r="AA67">
        <v>1.99E-3</v>
      </c>
      <c r="AB67">
        <v>0.44889053254437872</v>
      </c>
      <c r="AC67">
        <v>5.0948972252292988</v>
      </c>
      <c r="AD67">
        <v>199.87200000000001</v>
      </c>
      <c r="AE67">
        <v>3.5000000000000003E-2</v>
      </c>
      <c r="AF67">
        <v>1943</v>
      </c>
      <c r="AG67">
        <v>6664</v>
      </c>
      <c r="AH67">
        <v>7012</v>
      </c>
      <c r="AI67">
        <v>7378</v>
      </c>
    </row>
    <row r="68" spans="2:35">
      <c r="B68">
        <v>36</v>
      </c>
      <c r="C68">
        <v>32</v>
      </c>
      <c r="D68" t="s">
        <v>5</v>
      </c>
      <c r="E68" t="s">
        <v>9</v>
      </c>
      <c r="F68">
        <v>28</v>
      </c>
      <c r="G68">
        <v>28</v>
      </c>
      <c r="H68">
        <v>0.2</v>
      </c>
      <c r="I68">
        <v>5000</v>
      </c>
      <c r="J68">
        <v>60000</v>
      </c>
      <c r="K68">
        <v>13</v>
      </c>
      <c r="L68">
        <v>150</v>
      </c>
      <c r="M68">
        <v>0</v>
      </c>
      <c r="N68">
        <v>80</v>
      </c>
      <c r="O68">
        <v>11</v>
      </c>
      <c r="P68">
        <v>3.9500000000000004E-3</v>
      </c>
      <c r="Q68">
        <v>3.2699999999999999E-3</v>
      </c>
      <c r="R68">
        <v>6.77E-3</v>
      </c>
      <c r="S68">
        <v>2.6099999999999999E-3</v>
      </c>
      <c r="T68">
        <v>1.99E-3</v>
      </c>
      <c r="U68">
        <v>2.1900000000000001E-3</v>
      </c>
      <c r="V68">
        <v>2.3E-3</v>
      </c>
      <c r="W68">
        <v>5.4400000000000004E-3</v>
      </c>
      <c r="X68">
        <v>5.4400000000000004E-3</v>
      </c>
      <c r="Y68">
        <v>1.99E-3</v>
      </c>
      <c r="Z68">
        <v>1.99E-3</v>
      </c>
      <c r="AA68">
        <v>1.99E-3</v>
      </c>
      <c r="AB68">
        <v>0.44889053254437872</v>
      </c>
      <c r="AC68">
        <v>5.0948972252292988</v>
      </c>
      <c r="AD68">
        <v>199.87200000000001</v>
      </c>
      <c r="AE68">
        <v>0.04</v>
      </c>
      <c r="AF68">
        <v>1841</v>
      </c>
      <c r="AG68">
        <v>5831</v>
      </c>
      <c r="AH68">
        <v>6136</v>
      </c>
      <c r="AI68">
        <v>6456</v>
      </c>
    </row>
    <row r="69" spans="2:35" hidden="1">
      <c r="B69">
        <v>36</v>
      </c>
      <c r="C69">
        <v>32</v>
      </c>
      <c r="D69" t="s">
        <v>5</v>
      </c>
      <c r="E69" t="s">
        <v>9</v>
      </c>
      <c r="F69">
        <v>28</v>
      </c>
      <c r="G69">
        <v>28</v>
      </c>
      <c r="H69">
        <v>0.2</v>
      </c>
      <c r="I69">
        <v>5000</v>
      </c>
      <c r="J69">
        <v>60000</v>
      </c>
      <c r="K69">
        <v>13</v>
      </c>
      <c r="L69">
        <v>150</v>
      </c>
      <c r="M69">
        <v>0</v>
      </c>
      <c r="N69">
        <v>80</v>
      </c>
      <c r="O69">
        <v>11</v>
      </c>
      <c r="P69">
        <v>3.9500000000000004E-3</v>
      </c>
      <c r="Q69">
        <v>3.2699999999999999E-3</v>
      </c>
      <c r="R69">
        <v>6.77E-3</v>
      </c>
      <c r="S69">
        <v>2.6099999999999999E-3</v>
      </c>
      <c r="T69">
        <v>1.99E-3</v>
      </c>
      <c r="U69">
        <v>2.1900000000000001E-3</v>
      </c>
      <c r="V69">
        <v>2.3E-3</v>
      </c>
      <c r="W69">
        <v>5.4400000000000004E-3</v>
      </c>
      <c r="X69">
        <v>5.4400000000000004E-3</v>
      </c>
      <c r="Y69">
        <v>1.99E-3</v>
      </c>
      <c r="Z69">
        <v>1.99E-3</v>
      </c>
      <c r="AA69">
        <v>1.99E-3</v>
      </c>
      <c r="AB69">
        <v>0.44889053254437872</v>
      </c>
      <c r="AC69">
        <v>5.0948972252292988</v>
      </c>
      <c r="AD69">
        <v>199.87200000000001</v>
      </c>
      <c r="AE69">
        <v>4.4999999999999998E-2</v>
      </c>
      <c r="AF69">
        <v>1747</v>
      </c>
      <c r="AG69">
        <v>5183</v>
      </c>
      <c r="AH69">
        <v>5454</v>
      </c>
      <c r="AI69">
        <v>5739</v>
      </c>
    </row>
    <row r="70" spans="2:35" hidden="1">
      <c r="B70">
        <v>36</v>
      </c>
      <c r="C70">
        <v>32</v>
      </c>
      <c r="D70" t="s">
        <v>5</v>
      </c>
      <c r="E70" t="s">
        <v>9</v>
      </c>
      <c r="F70">
        <v>28</v>
      </c>
      <c r="G70">
        <v>28</v>
      </c>
      <c r="H70">
        <v>0.2</v>
      </c>
      <c r="I70">
        <v>5000</v>
      </c>
      <c r="J70">
        <v>60000</v>
      </c>
      <c r="K70">
        <v>13</v>
      </c>
      <c r="L70">
        <v>150</v>
      </c>
      <c r="M70">
        <v>0</v>
      </c>
      <c r="N70">
        <v>80</v>
      </c>
      <c r="O70">
        <v>11</v>
      </c>
      <c r="P70">
        <v>3.9500000000000004E-3</v>
      </c>
      <c r="Q70">
        <v>3.2699999999999999E-3</v>
      </c>
      <c r="R70">
        <v>6.77E-3</v>
      </c>
      <c r="S70">
        <v>2.6099999999999999E-3</v>
      </c>
      <c r="T70">
        <v>1.99E-3</v>
      </c>
      <c r="U70">
        <v>2.1900000000000001E-3</v>
      </c>
      <c r="V70">
        <v>2.3E-3</v>
      </c>
      <c r="W70">
        <v>5.4400000000000004E-3</v>
      </c>
      <c r="X70">
        <v>5.4400000000000004E-3</v>
      </c>
      <c r="Y70">
        <v>1.99E-3</v>
      </c>
      <c r="Z70">
        <v>1.99E-3</v>
      </c>
      <c r="AA70">
        <v>1.99E-3</v>
      </c>
      <c r="AB70">
        <v>0.44889053254437872</v>
      </c>
      <c r="AC70">
        <v>5.0948972252292988</v>
      </c>
      <c r="AD70">
        <v>199.87200000000001</v>
      </c>
      <c r="AE70">
        <v>0.05</v>
      </c>
      <c r="AF70">
        <v>1659</v>
      </c>
      <c r="AG70">
        <v>4665</v>
      </c>
      <c r="AH70">
        <v>4908</v>
      </c>
      <c r="AI70">
        <v>5165</v>
      </c>
    </row>
    <row r="71" spans="2:35" hidden="1">
      <c r="B71">
        <v>36</v>
      </c>
      <c r="C71">
        <v>32</v>
      </c>
      <c r="D71" t="s">
        <v>5</v>
      </c>
      <c r="E71" t="s">
        <v>9</v>
      </c>
      <c r="F71">
        <v>28</v>
      </c>
      <c r="G71">
        <v>28</v>
      </c>
      <c r="H71">
        <v>0.2</v>
      </c>
      <c r="I71">
        <v>5000</v>
      </c>
      <c r="J71">
        <v>60000</v>
      </c>
      <c r="K71">
        <v>13</v>
      </c>
      <c r="L71">
        <v>150</v>
      </c>
      <c r="M71">
        <v>0</v>
      </c>
      <c r="N71">
        <v>80</v>
      </c>
      <c r="O71">
        <v>11</v>
      </c>
      <c r="P71">
        <v>3.9500000000000004E-3</v>
      </c>
      <c r="Q71">
        <v>3.2699999999999999E-3</v>
      </c>
      <c r="R71">
        <v>6.77E-3</v>
      </c>
      <c r="S71">
        <v>2.6099999999999999E-3</v>
      </c>
      <c r="T71">
        <v>1.99E-3</v>
      </c>
      <c r="U71">
        <v>2.1900000000000001E-3</v>
      </c>
      <c r="V71">
        <v>2.3E-3</v>
      </c>
      <c r="W71">
        <v>5.4400000000000004E-3</v>
      </c>
      <c r="X71">
        <v>5.4400000000000004E-3</v>
      </c>
      <c r="Y71">
        <v>1.99E-3</v>
      </c>
      <c r="Z71">
        <v>1.99E-3</v>
      </c>
      <c r="AA71">
        <v>1.99E-3</v>
      </c>
      <c r="AB71">
        <v>0.44889053254437872</v>
      </c>
      <c r="AC71">
        <v>5.0948972252292988</v>
      </c>
      <c r="AD71">
        <v>199.87200000000001</v>
      </c>
      <c r="AE71">
        <v>5.5E-2</v>
      </c>
      <c r="AF71">
        <v>1578</v>
      </c>
      <c r="AG71">
        <v>4241</v>
      </c>
      <c r="AH71">
        <v>4462</v>
      </c>
      <c r="AI71">
        <v>4695</v>
      </c>
    </row>
    <row r="72" spans="2:35" hidden="1">
      <c r="B72">
        <v>36</v>
      </c>
      <c r="C72">
        <v>32</v>
      </c>
      <c r="D72" t="s">
        <v>5</v>
      </c>
      <c r="E72" t="s">
        <v>9</v>
      </c>
      <c r="F72">
        <v>28</v>
      </c>
      <c r="G72">
        <v>28</v>
      </c>
      <c r="H72">
        <v>0.2</v>
      </c>
      <c r="I72">
        <v>5000</v>
      </c>
      <c r="J72">
        <v>60000</v>
      </c>
      <c r="K72">
        <v>13</v>
      </c>
      <c r="L72">
        <v>150</v>
      </c>
      <c r="M72">
        <v>0</v>
      </c>
      <c r="N72">
        <v>80</v>
      </c>
      <c r="O72">
        <v>11</v>
      </c>
      <c r="P72">
        <v>3.9500000000000004E-3</v>
      </c>
      <c r="Q72">
        <v>3.2699999999999999E-3</v>
      </c>
      <c r="R72">
        <v>6.77E-3</v>
      </c>
      <c r="S72">
        <v>2.6099999999999999E-3</v>
      </c>
      <c r="T72">
        <v>1.99E-3</v>
      </c>
      <c r="U72">
        <v>2.1900000000000001E-3</v>
      </c>
      <c r="V72">
        <v>2.3E-3</v>
      </c>
      <c r="W72">
        <v>5.4400000000000004E-3</v>
      </c>
      <c r="X72">
        <v>5.4400000000000004E-3</v>
      </c>
      <c r="Y72">
        <v>1.99E-3</v>
      </c>
      <c r="Z72">
        <v>1.99E-3</v>
      </c>
      <c r="AA72">
        <v>1.99E-3</v>
      </c>
      <c r="AB72">
        <v>0.44889053254437872</v>
      </c>
      <c r="AC72">
        <v>5.0948972252292988</v>
      </c>
      <c r="AD72">
        <v>199.87200000000001</v>
      </c>
      <c r="AE72">
        <v>0.06</v>
      </c>
      <c r="AF72">
        <v>1503</v>
      </c>
      <c r="AG72">
        <v>3887</v>
      </c>
      <c r="AH72">
        <v>4090</v>
      </c>
      <c r="AI72">
        <v>4304</v>
      </c>
    </row>
    <row r="73" spans="2:35" hidden="1">
      <c r="B73">
        <v>36</v>
      </c>
      <c r="C73">
        <v>32</v>
      </c>
      <c r="D73" t="s">
        <v>5</v>
      </c>
      <c r="E73" t="s">
        <v>9</v>
      </c>
      <c r="F73">
        <v>28</v>
      </c>
      <c r="G73">
        <v>28</v>
      </c>
      <c r="H73">
        <v>0.2</v>
      </c>
      <c r="I73">
        <v>5000</v>
      </c>
      <c r="J73">
        <v>60000</v>
      </c>
      <c r="K73">
        <v>13</v>
      </c>
      <c r="L73">
        <v>150</v>
      </c>
      <c r="M73">
        <v>0</v>
      </c>
      <c r="N73">
        <v>80</v>
      </c>
      <c r="O73">
        <v>11</v>
      </c>
      <c r="P73">
        <v>3.9500000000000004E-3</v>
      </c>
      <c r="Q73">
        <v>3.2699999999999999E-3</v>
      </c>
      <c r="R73">
        <v>6.77E-3</v>
      </c>
      <c r="S73">
        <v>2.6099999999999999E-3</v>
      </c>
      <c r="T73">
        <v>1.99E-3</v>
      </c>
      <c r="U73">
        <v>2.1900000000000001E-3</v>
      </c>
      <c r="V73">
        <v>2.3E-3</v>
      </c>
      <c r="W73">
        <v>5.4400000000000004E-3</v>
      </c>
      <c r="X73">
        <v>5.4400000000000004E-3</v>
      </c>
      <c r="Y73">
        <v>1.99E-3</v>
      </c>
      <c r="Z73">
        <v>1.99E-3</v>
      </c>
      <c r="AA73">
        <v>1.99E-3</v>
      </c>
      <c r="AB73">
        <v>0.44889053254437872</v>
      </c>
      <c r="AC73">
        <v>5.0948972252292988</v>
      </c>
      <c r="AD73">
        <v>199.87200000000001</v>
      </c>
      <c r="AE73">
        <v>6.5000000000000002E-2</v>
      </c>
      <c r="AF73">
        <v>1433</v>
      </c>
      <c r="AG73">
        <v>3588</v>
      </c>
      <c r="AH73">
        <v>3776</v>
      </c>
      <c r="AI73">
        <v>3973</v>
      </c>
    </row>
    <row r="74" spans="2:35" hidden="1">
      <c r="B74">
        <v>36</v>
      </c>
      <c r="C74">
        <v>32</v>
      </c>
      <c r="D74" t="s">
        <v>5</v>
      </c>
      <c r="E74" t="s">
        <v>9</v>
      </c>
      <c r="F74">
        <v>28</v>
      </c>
      <c r="G74">
        <v>28</v>
      </c>
      <c r="H74">
        <v>0.2</v>
      </c>
      <c r="I74">
        <v>5000</v>
      </c>
      <c r="J74">
        <v>60000</v>
      </c>
      <c r="K74">
        <v>13</v>
      </c>
      <c r="L74">
        <v>150</v>
      </c>
      <c r="M74">
        <v>0</v>
      </c>
      <c r="N74">
        <v>80</v>
      </c>
      <c r="O74">
        <v>11</v>
      </c>
      <c r="P74">
        <v>3.9500000000000004E-3</v>
      </c>
      <c r="Q74">
        <v>3.2699999999999999E-3</v>
      </c>
      <c r="R74">
        <v>6.77E-3</v>
      </c>
      <c r="S74">
        <v>2.6099999999999999E-3</v>
      </c>
      <c r="T74">
        <v>1.99E-3</v>
      </c>
      <c r="U74">
        <v>2.1900000000000001E-3</v>
      </c>
      <c r="V74">
        <v>2.3E-3</v>
      </c>
      <c r="W74">
        <v>5.4400000000000004E-3</v>
      </c>
      <c r="X74">
        <v>5.4400000000000004E-3</v>
      </c>
      <c r="Y74">
        <v>1.99E-3</v>
      </c>
      <c r="Z74">
        <v>1.99E-3</v>
      </c>
      <c r="AA74">
        <v>1.99E-3</v>
      </c>
      <c r="AB74">
        <v>0.44889053254437872</v>
      </c>
      <c r="AC74">
        <v>5.0948972252292988</v>
      </c>
      <c r="AD74">
        <v>199.87200000000001</v>
      </c>
      <c r="AE74">
        <v>7.0000000000000007E-2</v>
      </c>
      <c r="AF74">
        <v>1368</v>
      </c>
      <c r="AG74">
        <v>3332</v>
      </c>
      <c r="AH74">
        <v>3506</v>
      </c>
      <c r="AI74">
        <v>3689</v>
      </c>
    </row>
    <row r="75" spans="2:35" hidden="1">
      <c r="B75">
        <v>36</v>
      </c>
      <c r="C75">
        <v>32</v>
      </c>
      <c r="D75" t="s">
        <v>5</v>
      </c>
      <c r="E75" t="s">
        <v>9</v>
      </c>
      <c r="F75">
        <v>30</v>
      </c>
      <c r="G75">
        <v>30</v>
      </c>
      <c r="H75">
        <v>0.2</v>
      </c>
      <c r="I75">
        <v>5000</v>
      </c>
      <c r="J75">
        <v>60000</v>
      </c>
      <c r="K75">
        <v>13</v>
      </c>
      <c r="L75">
        <v>150</v>
      </c>
      <c r="M75">
        <v>0</v>
      </c>
      <c r="N75">
        <v>80</v>
      </c>
      <c r="O75">
        <v>11</v>
      </c>
      <c r="P75">
        <v>3.8999999999999998E-3</v>
      </c>
      <c r="Q75">
        <v>3.2399999999999998E-3</v>
      </c>
      <c r="R75">
        <v>6.7000000000000002E-3</v>
      </c>
      <c r="S75">
        <v>2.5799999999999998E-3</v>
      </c>
      <c r="T75">
        <v>1.99E-3</v>
      </c>
      <c r="U75">
        <v>2.1700000000000001E-3</v>
      </c>
      <c r="V75">
        <v>2.2699999999999999E-3</v>
      </c>
      <c r="W75">
        <v>5.3800000000000002E-3</v>
      </c>
      <c r="X75">
        <v>5.3800000000000002E-3</v>
      </c>
      <c r="Y75">
        <v>1.99E-3</v>
      </c>
      <c r="Z75">
        <v>1.99E-3</v>
      </c>
      <c r="AA75">
        <v>1.99E-3</v>
      </c>
      <c r="AB75">
        <v>0.44895713405981408</v>
      </c>
      <c r="AC75">
        <v>5.0952751740454056</v>
      </c>
      <c r="AD75">
        <v>199.87200000000001</v>
      </c>
      <c r="AE75">
        <v>0.03</v>
      </c>
      <c r="AF75">
        <v>2049</v>
      </c>
      <c r="AG75">
        <v>7759</v>
      </c>
      <c r="AH75">
        <v>8165</v>
      </c>
      <c r="AI75">
        <v>8593</v>
      </c>
    </row>
    <row r="76" spans="2:35" hidden="1">
      <c r="B76">
        <v>36</v>
      </c>
      <c r="C76">
        <v>32</v>
      </c>
      <c r="D76" t="s">
        <v>5</v>
      </c>
      <c r="E76" t="s">
        <v>9</v>
      </c>
      <c r="F76">
        <v>30</v>
      </c>
      <c r="G76">
        <v>30</v>
      </c>
      <c r="H76">
        <v>0.2</v>
      </c>
      <c r="I76">
        <v>5000</v>
      </c>
      <c r="J76">
        <v>60000</v>
      </c>
      <c r="K76">
        <v>13</v>
      </c>
      <c r="L76">
        <v>150</v>
      </c>
      <c r="M76">
        <v>0</v>
      </c>
      <c r="N76">
        <v>80</v>
      </c>
      <c r="O76">
        <v>11</v>
      </c>
      <c r="P76">
        <v>3.8999999999999998E-3</v>
      </c>
      <c r="Q76">
        <v>3.2399999999999998E-3</v>
      </c>
      <c r="R76">
        <v>6.7000000000000002E-3</v>
      </c>
      <c r="S76">
        <v>2.5799999999999998E-3</v>
      </c>
      <c r="T76">
        <v>1.99E-3</v>
      </c>
      <c r="U76">
        <v>2.1700000000000001E-3</v>
      </c>
      <c r="V76">
        <v>2.2699999999999999E-3</v>
      </c>
      <c r="W76">
        <v>5.3800000000000002E-3</v>
      </c>
      <c r="X76">
        <v>5.3800000000000002E-3</v>
      </c>
      <c r="Y76">
        <v>1.99E-3</v>
      </c>
      <c r="Z76">
        <v>1.99E-3</v>
      </c>
      <c r="AA76">
        <v>1.99E-3</v>
      </c>
      <c r="AB76">
        <v>0.44895713405981408</v>
      </c>
      <c r="AC76">
        <v>5.0952751740454056</v>
      </c>
      <c r="AD76">
        <v>199.87200000000001</v>
      </c>
      <c r="AE76">
        <v>3.5000000000000003E-2</v>
      </c>
      <c r="AF76">
        <v>1939</v>
      </c>
      <c r="AG76">
        <v>6651</v>
      </c>
      <c r="AH76">
        <v>6999</v>
      </c>
      <c r="AI76">
        <v>7365</v>
      </c>
    </row>
    <row r="77" spans="2:35" hidden="1">
      <c r="B77">
        <v>36</v>
      </c>
      <c r="C77">
        <v>32</v>
      </c>
      <c r="D77" t="s">
        <v>5</v>
      </c>
      <c r="E77" t="s">
        <v>9</v>
      </c>
      <c r="F77">
        <v>30</v>
      </c>
      <c r="G77">
        <v>30</v>
      </c>
      <c r="H77">
        <v>0.2</v>
      </c>
      <c r="I77">
        <v>5000</v>
      </c>
      <c r="J77">
        <v>60000</v>
      </c>
      <c r="K77">
        <v>13</v>
      </c>
      <c r="L77">
        <v>150</v>
      </c>
      <c r="M77">
        <v>0</v>
      </c>
      <c r="N77">
        <v>80</v>
      </c>
      <c r="O77">
        <v>11</v>
      </c>
      <c r="P77">
        <v>3.8999999999999998E-3</v>
      </c>
      <c r="Q77">
        <v>3.2399999999999998E-3</v>
      </c>
      <c r="R77">
        <v>6.7000000000000002E-3</v>
      </c>
      <c r="S77">
        <v>2.5799999999999998E-3</v>
      </c>
      <c r="T77">
        <v>1.99E-3</v>
      </c>
      <c r="U77">
        <v>2.1700000000000001E-3</v>
      </c>
      <c r="V77">
        <v>2.2699999999999999E-3</v>
      </c>
      <c r="W77">
        <v>5.3800000000000002E-3</v>
      </c>
      <c r="X77">
        <v>5.3800000000000002E-3</v>
      </c>
      <c r="Y77">
        <v>1.99E-3</v>
      </c>
      <c r="Z77">
        <v>1.99E-3</v>
      </c>
      <c r="AA77">
        <v>1.99E-3</v>
      </c>
      <c r="AB77">
        <v>0.44895713405981408</v>
      </c>
      <c r="AC77">
        <v>5.0952751740454056</v>
      </c>
      <c r="AD77">
        <v>199.87200000000001</v>
      </c>
      <c r="AE77">
        <v>0.04</v>
      </c>
      <c r="AF77">
        <v>1837</v>
      </c>
      <c r="AG77">
        <v>5820</v>
      </c>
      <c r="AH77">
        <v>6124</v>
      </c>
      <c r="AI77">
        <v>6444</v>
      </c>
    </row>
    <row r="78" spans="2:35" hidden="1">
      <c r="B78">
        <v>36</v>
      </c>
      <c r="C78">
        <v>32</v>
      </c>
      <c r="D78" t="s">
        <v>5</v>
      </c>
      <c r="E78" t="s">
        <v>9</v>
      </c>
      <c r="F78">
        <v>30</v>
      </c>
      <c r="G78">
        <v>30</v>
      </c>
      <c r="H78">
        <v>0.2</v>
      </c>
      <c r="I78">
        <v>5000</v>
      </c>
      <c r="J78">
        <v>60000</v>
      </c>
      <c r="K78">
        <v>13</v>
      </c>
      <c r="L78">
        <v>150</v>
      </c>
      <c r="M78">
        <v>0</v>
      </c>
      <c r="N78">
        <v>80</v>
      </c>
      <c r="O78">
        <v>11</v>
      </c>
      <c r="P78">
        <v>3.8999999999999998E-3</v>
      </c>
      <c r="Q78">
        <v>3.2399999999999998E-3</v>
      </c>
      <c r="R78">
        <v>6.7000000000000002E-3</v>
      </c>
      <c r="S78">
        <v>2.5799999999999998E-3</v>
      </c>
      <c r="T78">
        <v>1.99E-3</v>
      </c>
      <c r="U78">
        <v>2.1700000000000001E-3</v>
      </c>
      <c r="V78">
        <v>2.2699999999999999E-3</v>
      </c>
      <c r="W78">
        <v>5.3800000000000002E-3</v>
      </c>
      <c r="X78">
        <v>5.3800000000000002E-3</v>
      </c>
      <c r="Y78">
        <v>1.99E-3</v>
      </c>
      <c r="Z78">
        <v>1.99E-3</v>
      </c>
      <c r="AA78">
        <v>1.99E-3</v>
      </c>
      <c r="AB78">
        <v>0.44895713405981408</v>
      </c>
      <c r="AC78">
        <v>5.0952751740454056</v>
      </c>
      <c r="AD78">
        <v>199.87200000000001</v>
      </c>
      <c r="AE78">
        <v>4.4999999999999998E-2</v>
      </c>
      <c r="AF78">
        <v>1742</v>
      </c>
      <c r="AG78">
        <v>5173</v>
      </c>
      <c r="AH78">
        <v>5444</v>
      </c>
      <c r="AI78">
        <v>5728</v>
      </c>
    </row>
    <row r="79" spans="2:35" hidden="1">
      <c r="B79">
        <v>36</v>
      </c>
      <c r="C79">
        <v>32</v>
      </c>
      <c r="D79" t="s">
        <v>5</v>
      </c>
      <c r="E79" t="s">
        <v>9</v>
      </c>
      <c r="F79">
        <v>30</v>
      </c>
      <c r="G79">
        <v>30</v>
      </c>
      <c r="H79">
        <v>0.2</v>
      </c>
      <c r="I79">
        <v>5000</v>
      </c>
      <c r="J79">
        <v>60000</v>
      </c>
      <c r="K79">
        <v>13</v>
      </c>
      <c r="L79">
        <v>150</v>
      </c>
      <c r="M79">
        <v>0</v>
      </c>
      <c r="N79">
        <v>80</v>
      </c>
      <c r="O79">
        <v>11</v>
      </c>
      <c r="P79">
        <v>3.8999999999999998E-3</v>
      </c>
      <c r="Q79">
        <v>3.2399999999999998E-3</v>
      </c>
      <c r="R79">
        <v>6.7000000000000002E-3</v>
      </c>
      <c r="S79">
        <v>2.5799999999999998E-3</v>
      </c>
      <c r="T79">
        <v>1.99E-3</v>
      </c>
      <c r="U79">
        <v>2.1700000000000001E-3</v>
      </c>
      <c r="V79">
        <v>2.2699999999999999E-3</v>
      </c>
      <c r="W79">
        <v>5.3800000000000002E-3</v>
      </c>
      <c r="X79">
        <v>5.3800000000000002E-3</v>
      </c>
      <c r="Y79">
        <v>1.99E-3</v>
      </c>
      <c r="Z79">
        <v>1.99E-3</v>
      </c>
      <c r="AA79">
        <v>1.99E-3</v>
      </c>
      <c r="AB79">
        <v>0.44895713405981408</v>
      </c>
      <c r="AC79">
        <v>5.0952751740454056</v>
      </c>
      <c r="AD79">
        <v>199.87200000000001</v>
      </c>
      <c r="AE79">
        <v>0.05</v>
      </c>
      <c r="AF79">
        <v>1655</v>
      </c>
      <c r="AG79">
        <v>4656</v>
      </c>
      <c r="AH79">
        <v>4899</v>
      </c>
      <c r="AI79">
        <v>5156</v>
      </c>
    </row>
    <row r="80" spans="2:35" hidden="1">
      <c r="B80">
        <v>36</v>
      </c>
      <c r="C80">
        <v>32</v>
      </c>
      <c r="D80" t="s">
        <v>5</v>
      </c>
      <c r="E80" t="s">
        <v>9</v>
      </c>
      <c r="F80">
        <v>30</v>
      </c>
      <c r="G80">
        <v>30</v>
      </c>
      <c r="H80">
        <v>0.2</v>
      </c>
      <c r="I80">
        <v>5000</v>
      </c>
      <c r="J80">
        <v>60000</v>
      </c>
      <c r="K80">
        <v>13</v>
      </c>
      <c r="L80">
        <v>150</v>
      </c>
      <c r="M80">
        <v>0</v>
      </c>
      <c r="N80">
        <v>80</v>
      </c>
      <c r="O80">
        <v>11</v>
      </c>
      <c r="P80">
        <v>3.8999999999999998E-3</v>
      </c>
      <c r="Q80">
        <v>3.2399999999999998E-3</v>
      </c>
      <c r="R80">
        <v>6.7000000000000002E-3</v>
      </c>
      <c r="S80">
        <v>2.5799999999999998E-3</v>
      </c>
      <c r="T80">
        <v>1.99E-3</v>
      </c>
      <c r="U80">
        <v>2.1700000000000001E-3</v>
      </c>
      <c r="V80">
        <v>2.2699999999999999E-3</v>
      </c>
      <c r="W80">
        <v>5.3800000000000002E-3</v>
      </c>
      <c r="X80">
        <v>5.3800000000000002E-3</v>
      </c>
      <c r="Y80">
        <v>1.99E-3</v>
      </c>
      <c r="Z80">
        <v>1.99E-3</v>
      </c>
      <c r="AA80">
        <v>1.99E-3</v>
      </c>
      <c r="AB80">
        <v>0.44895713405981408</v>
      </c>
      <c r="AC80">
        <v>5.0952751740454056</v>
      </c>
      <c r="AD80">
        <v>199.87200000000001</v>
      </c>
      <c r="AE80">
        <v>5.5E-2</v>
      </c>
      <c r="AF80">
        <v>1574</v>
      </c>
      <c r="AG80">
        <v>4232</v>
      </c>
      <c r="AH80">
        <v>4454</v>
      </c>
      <c r="AI80">
        <v>4687</v>
      </c>
    </row>
    <row r="81" spans="2:35" hidden="1">
      <c r="B81">
        <v>36</v>
      </c>
      <c r="C81">
        <v>32</v>
      </c>
      <c r="D81" t="s">
        <v>5</v>
      </c>
      <c r="E81" t="s">
        <v>9</v>
      </c>
      <c r="F81">
        <v>30</v>
      </c>
      <c r="G81">
        <v>30</v>
      </c>
      <c r="H81">
        <v>0.2</v>
      </c>
      <c r="I81">
        <v>5000</v>
      </c>
      <c r="J81">
        <v>60000</v>
      </c>
      <c r="K81">
        <v>13</v>
      </c>
      <c r="L81">
        <v>150</v>
      </c>
      <c r="M81">
        <v>0</v>
      </c>
      <c r="N81">
        <v>80</v>
      </c>
      <c r="O81">
        <v>11</v>
      </c>
      <c r="P81">
        <v>3.8999999999999998E-3</v>
      </c>
      <c r="Q81">
        <v>3.2399999999999998E-3</v>
      </c>
      <c r="R81">
        <v>6.7000000000000002E-3</v>
      </c>
      <c r="S81">
        <v>2.5799999999999998E-3</v>
      </c>
      <c r="T81">
        <v>1.99E-3</v>
      </c>
      <c r="U81">
        <v>2.1700000000000001E-3</v>
      </c>
      <c r="V81">
        <v>2.2699999999999999E-3</v>
      </c>
      <c r="W81">
        <v>5.3800000000000002E-3</v>
      </c>
      <c r="X81">
        <v>5.3800000000000002E-3</v>
      </c>
      <c r="Y81">
        <v>1.99E-3</v>
      </c>
      <c r="Z81">
        <v>1.99E-3</v>
      </c>
      <c r="AA81">
        <v>1.99E-3</v>
      </c>
      <c r="AB81">
        <v>0.44895713405981408</v>
      </c>
      <c r="AC81">
        <v>5.0952751740454056</v>
      </c>
      <c r="AD81">
        <v>199.87200000000001</v>
      </c>
      <c r="AE81">
        <v>0.06</v>
      </c>
      <c r="AF81">
        <v>1499</v>
      </c>
      <c r="AG81">
        <v>3880</v>
      </c>
      <c r="AH81">
        <v>4083</v>
      </c>
      <c r="AI81">
        <v>4296</v>
      </c>
    </row>
    <row r="82" spans="2:35" hidden="1">
      <c r="B82">
        <v>36</v>
      </c>
      <c r="C82">
        <v>32</v>
      </c>
      <c r="D82" t="s">
        <v>5</v>
      </c>
      <c r="E82" t="s">
        <v>9</v>
      </c>
      <c r="F82">
        <v>30</v>
      </c>
      <c r="G82">
        <v>30</v>
      </c>
      <c r="H82">
        <v>0.2</v>
      </c>
      <c r="I82">
        <v>5000</v>
      </c>
      <c r="J82">
        <v>60000</v>
      </c>
      <c r="K82">
        <v>13</v>
      </c>
      <c r="L82">
        <v>150</v>
      </c>
      <c r="M82">
        <v>0</v>
      </c>
      <c r="N82">
        <v>80</v>
      </c>
      <c r="O82">
        <v>11</v>
      </c>
      <c r="P82">
        <v>3.8999999999999998E-3</v>
      </c>
      <c r="Q82">
        <v>3.2399999999999998E-3</v>
      </c>
      <c r="R82">
        <v>6.7000000000000002E-3</v>
      </c>
      <c r="S82">
        <v>2.5799999999999998E-3</v>
      </c>
      <c r="T82">
        <v>1.99E-3</v>
      </c>
      <c r="U82">
        <v>2.1700000000000001E-3</v>
      </c>
      <c r="V82">
        <v>2.2699999999999999E-3</v>
      </c>
      <c r="W82">
        <v>5.3800000000000002E-3</v>
      </c>
      <c r="X82">
        <v>5.3800000000000002E-3</v>
      </c>
      <c r="Y82">
        <v>1.99E-3</v>
      </c>
      <c r="Z82">
        <v>1.99E-3</v>
      </c>
      <c r="AA82">
        <v>1.99E-3</v>
      </c>
      <c r="AB82">
        <v>0.44895713405981408</v>
      </c>
      <c r="AC82">
        <v>5.0952751740454056</v>
      </c>
      <c r="AD82">
        <v>199.87200000000001</v>
      </c>
      <c r="AE82">
        <v>6.5000000000000002E-2</v>
      </c>
      <c r="AF82">
        <v>1429</v>
      </c>
      <c r="AG82">
        <v>3581</v>
      </c>
      <c r="AH82">
        <v>3769</v>
      </c>
      <c r="AI82">
        <v>3966</v>
      </c>
    </row>
    <row r="83" spans="2:35" hidden="1">
      <c r="B83">
        <v>36</v>
      </c>
      <c r="C83">
        <v>32</v>
      </c>
      <c r="D83" t="s">
        <v>5</v>
      </c>
      <c r="E83" t="s">
        <v>9</v>
      </c>
      <c r="F83">
        <v>30</v>
      </c>
      <c r="G83">
        <v>30</v>
      </c>
      <c r="H83">
        <v>0.2</v>
      </c>
      <c r="I83">
        <v>5000</v>
      </c>
      <c r="J83">
        <v>60000</v>
      </c>
      <c r="K83">
        <v>13</v>
      </c>
      <c r="L83">
        <v>150</v>
      </c>
      <c r="M83">
        <v>0</v>
      </c>
      <c r="N83">
        <v>80</v>
      </c>
      <c r="O83">
        <v>11</v>
      </c>
      <c r="P83">
        <v>3.8999999999999998E-3</v>
      </c>
      <c r="Q83">
        <v>3.2399999999999998E-3</v>
      </c>
      <c r="R83">
        <v>6.7000000000000002E-3</v>
      </c>
      <c r="S83">
        <v>2.5799999999999998E-3</v>
      </c>
      <c r="T83">
        <v>1.99E-3</v>
      </c>
      <c r="U83">
        <v>2.1700000000000001E-3</v>
      </c>
      <c r="V83">
        <v>2.2699999999999999E-3</v>
      </c>
      <c r="W83">
        <v>5.3800000000000002E-3</v>
      </c>
      <c r="X83">
        <v>5.3800000000000002E-3</v>
      </c>
      <c r="Y83">
        <v>1.99E-3</v>
      </c>
      <c r="Z83">
        <v>1.99E-3</v>
      </c>
      <c r="AA83">
        <v>1.99E-3</v>
      </c>
      <c r="AB83">
        <v>0.44895713405981408</v>
      </c>
      <c r="AC83">
        <v>5.0952751740454056</v>
      </c>
      <c r="AD83">
        <v>199.87200000000001</v>
      </c>
      <c r="AE83">
        <v>7.0000000000000007E-2</v>
      </c>
      <c r="AF83">
        <v>1364</v>
      </c>
      <c r="AG83">
        <v>3325</v>
      </c>
      <c r="AH83">
        <v>3499</v>
      </c>
      <c r="AI83">
        <v>3683</v>
      </c>
    </row>
    <row r="84" spans="2:35" hidden="1">
      <c r="B84">
        <v>36</v>
      </c>
      <c r="C84">
        <v>32</v>
      </c>
      <c r="D84" t="s">
        <v>5</v>
      </c>
      <c r="E84" t="s">
        <v>9</v>
      </c>
      <c r="F84">
        <v>32</v>
      </c>
      <c r="G84">
        <v>32</v>
      </c>
      <c r="H84">
        <v>0.2</v>
      </c>
      <c r="I84">
        <v>5000</v>
      </c>
      <c r="J84">
        <v>60000</v>
      </c>
      <c r="K84">
        <v>13</v>
      </c>
      <c r="L84">
        <v>150</v>
      </c>
      <c r="M84">
        <v>0</v>
      </c>
      <c r="N84">
        <v>80</v>
      </c>
      <c r="O84">
        <v>11</v>
      </c>
      <c r="P84">
        <v>3.8600000000000001E-3</v>
      </c>
      <c r="Q84">
        <v>3.2000000000000002E-3</v>
      </c>
      <c r="R84">
        <v>6.6299999999999996E-3</v>
      </c>
      <c r="S84">
        <v>2.5500000000000002E-3</v>
      </c>
      <c r="T84">
        <v>1.99E-3</v>
      </c>
      <c r="U84">
        <v>2.15E-3</v>
      </c>
      <c r="V84">
        <v>2.2399999999999998E-3</v>
      </c>
      <c r="W84">
        <v>5.3099999999999996E-3</v>
      </c>
      <c r="X84">
        <v>5.3099999999999996E-3</v>
      </c>
      <c r="Y84">
        <v>1.99E-3</v>
      </c>
      <c r="Z84">
        <v>1.99E-3</v>
      </c>
      <c r="AA84">
        <v>1.99E-3</v>
      </c>
      <c r="AB84">
        <v>0.44910439369193278</v>
      </c>
      <c r="AC84">
        <v>5.0961107402645522</v>
      </c>
      <c r="AD84">
        <v>199.87200000000001</v>
      </c>
      <c r="AE84">
        <v>0.03</v>
      </c>
      <c r="AF84">
        <v>2049</v>
      </c>
      <c r="AG84">
        <v>7759</v>
      </c>
      <c r="AH84">
        <v>8165</v>
      </c>
      <c r="AI84">
        <v>8593</v>
      </c>
    </row>
    <row r="85" spans="2:35" hidden="1">
      <c r="B85">
        <v>36</v>
      </c>
      <c r="C85">
        <v>32</v>
      </c>
      <c r="D85" t="s">
        <v>5</v>
      </c>
      <c r="E85" t="s">
        <v>9</v>
      </c>
      <c r="F85">
        <v>32</v>
      </c>
      <c r="G85">
        <v>32</v>
      </c>
      <c r="H85">
        <v>0.2</v>
      </c>
      <c r="I85">
        <v>5000</v>
      </c>
      <c r="J85">
        <v>60000</v>
      </c>
      <c r="K85">
        <v>13</v>
      </c>
      <c r="L85">
        <v>150</v>
      </c>
      <c r="M85">
        <v>0</v>
      </c>
      <c r="N85">
        <v>80</v>
      </c>
      <c r="O85">
        <v>11</v>
      </c>
      <c r="P85">
        <v>3.8600000000000001E-3</v>
      </c>
      <c r="Q85">
        <v>3.2000000000000002E-3</v>
      </c>
      <c r="R85">
        <v>6.6299999999999996E-3</v>
      </c>
      <c r="S85">
        <v>2.5500000000000002E-3</v>
      </c>
      <c r="T85">
        <v>1.99E-3</v>
      </c>
      <c r="U85">
        <v>2.15E-3</v>
      </c>
      <c r="V85">
        <v>2.2399999999999998E-3</v>
      </c>
      <c r="W85">
        <v>5.3099999999999996E-3</v>
      </c>
      <c r="X85">
        <v>5.3099999999999996E-3</v>
      </c>
      <c r="Y85">
        <v>1.99E-3</v>
      </c>
      <c r="Z85">
        <v>1.99E-3</v>
      </c>
      <c r="AA85">
        <v>1.99E-3</v>
      </c>
      <c r="AB85">
        <v>0.44910439369193278</v>
      </c>
      <c r="AC85">
        <v>5.0961107402645522</v>
      </c>
      <c r="AD85">
        <v>199.87200000000001</v>
      </c>
      <c r="AE85">
        <v>3.5000000000000003E-2</v>
      </c>
      <c r="AF85">
        <v>1939</v>
      </c>
      <c r="AG85">
        <v>6651</v>
      </c>
      <c r="AH85">
        <v>6999</v>
      </c>
      <c r="AI85">
        <v>7365</v>
      </c>
    </row>
    <row r="86" spans="2:35" hidden="1">
      <c r="B86">
        <v>36</v>
      </c>
      <c r="C86">
        <v>32</v>
      </c>
      <c r="D86" t="s">
        <v>5</v>
      </c>
      <c r="E86" t="s">
        <v>9</v>
      </c>
      <c r="F86">
        <v>32</v>
      </c>
      <c r="G86">
        <v>32</v>
      </c>
      <c r="H86">
        <v>0.2</v>
      </c>
      <c r="I86">
        <v>5000</v>
      </c>
      <c r="J86">
        <v>60000</v>
      </c>
      <c r="K86">
        <v>13</v>
      </c>
      <c r="L86">
        <v>150</v>
      </c>
      <c r="M86">
        <v>0</v>
      </c>
      <c r="N86">
        <v>80</v>
      </c>
      <c r="O86">
        <v>11</v>
      </c>
      <c r="P86">
        <v>3.8600000000000001E-3</v>
      </c>
      <c r="Q86">
        <v>3.2000000000000002E-3</v>
      </c>
      <c r="R86">
        <v>6.6299999999999996E-3</v>
      </c>
      <c r="S86">
        <v>2.5500000000000002E-3</v>
      </c>
      <c r="T86">
        <v>1.99E-3</v>
      </c>
      <c r="U86">
        <v>2.15E-3</v>
      </c>
      <c r="V86">
        <v>2.2399999999999998E-3</v>
      </c>
      <c r="W86">
        <v>5.3099999999999996E-3</v>
      </c>
      <c r="X86">
        <v>5.3099999999999996E-3</v>
      </c>
      <c r="Y86">
        <v>1.99E-3</v>
      </c>
      <c r="Z86">
        <v>1.99E-3</v>
      </c>
      <c r="AA86">
        <v>1.99E-3</v>
      </c>
      <c r="AB86">
        <v>0.44910439369193278</v>
      </c>
      <c r="AC86">
        <v>5.0961107402645522</v>
      </c>
      <c r="AD86">
        <v>199.87200000000001</v>
      </c>
      <c r="AE86">
        <v>0.04</v>
      </c>
      <c r="AF86">
        <v>1837</v>
      </c>
      <c r="AG86">
        <v>5820</v>
      </c>
      <c r="AH86">
        <v>6124</v>
      </c>
      <c r="AI86">
        <v>6444</v>
      </c>
    </row>
    <row r="87" spans="2:35" hidden="1">
      <c r="B87">
        <v>36</v>
      </c>
      <c r="C87">
        <v>32</v>
      </c>
      <c r="D87" t="s">
        <v>5</v>
      </c>
      <c r="E87" t="s">
        <v>9</v>
      </c>
      <c r="F87">
        <v>32</v>
      </c>
      <c r="G87">
        <v>32</v>
      </c>
      <c r="H87">
        <v>0.2</v>
      </c>
      <c r="I87">
        <v>5000</v>
      </c>
      <c r="J87">
        <v>60000</v>
      </c>
      <c r="K87">
        <v>13</v>
      </c>
      <c r="L87">
        <v>150</v>
      </c>
      <c r="M87">
        <v>0</v>
      </c>
      <c r="N87">
        <v>80</v>
      </c>
      <c r="O87">
        <v>11</v>
      </c>
      <c r="P87">
        <v>3.8600000000000001E-3</v>
      </c>
      <c r="Q87">
        <v>3.2000000000000002E-3</v>
      </c>
      <c r="R87">
        <v>6.6299999999999996E-3</v>
      </c>
      <c r="S87">
        <v>2.5500000000000002E-3</v>
      </c>
      <c r="T87">
        <v>1.99E-3</v>
      </c>
      <c r="U87">
        <v>2.15E-3</v>
      </c>
      <c r="V87">
        <v>2.2399999999999998E-3</v>
      </c>
      <c r="W87">
        <v>5.3099999999999996E-3</v>
      </c>
      <c r="X87">
        <v>5.3099999999999996E-3</v>
      </c>
      <c r="Y87">
        <v>1.99E-3</v>
      </c>
      <c r="Z87">
        <v>1.99E-3</v>
      </c>
      <c r="AA87">
        <v>1.99E-3</v>
      </c>
      <c r="AB87">
        <v>0.44910439369193278</v>
      </c>
      <c r="AC87">
        <v>5.0961107402645522</v>
      </c>
      <c r="AD87">
        <v>199.87200000000001</v>
      </c>
      <c r="AE87">
        <v>4.4999999999999998E-2</v>
      </c>
      <c r="AF87">
        <v>1742</v>
      </c>
      <c r="AG87">
        <v>5173</v>
      </c>
      <c r="AH87">
        <v>5444</v>
      </c>
      <c r="AI87">
        <v>5728</v>
      </c>
    </row>
    <row r="88" spans="2:35" hidden="1">
      <c r="B88">
        <v>36</v>
      </c>
      <c r="C88">
        <v>32</v>
      </c>
      <c r="D88" t="s">
        <v>5</v>
      </c>
      <c r="E88" t="s">
        <v>9</v>
      </c>
      <c r="F88">
        <v>32</v>
      </c>
      <c r="G88">
        <v>32</v>
      </c>
      <c r="H88">
        <v>0.2</v>
      </c>
      <c r="I88">
        <v>5000</v>
      </c>
      <c r="J88">
        <v>60000</v>
      </c>
      <c r="K88">
        <v>13</v>
      </c>
      <c r="L88">
        <v>150</v>
      </c>
      <c r="M88">
        <v>0</v>
      </c>
      <c r="N88">
        <v>80</v>
      </c>
      <c r="O88">
        <v>11</v>
      </c>
      <c r="P88">
        <v>3.8600000000000001E-3</v>
      </c>
      <c r="Q88">
        <v>3.2000000000000002E-3</v>
      </c>
      <c r="R88">
        <v>6.6299999999999996E-3</v>
      </c>
      <c r="S88">
        <v>2.5500000000000002E-3</v>
      </c>
      <c r="T88">
        <v>1.99E-3</v>
      </c>
      <c r="U88">
        <v>2.15E-3</v>
      </c>
      <c r="V88">
        <v>2.2399999999999998E-3</v>
      </c>
      <c r="W88">
        <v>5.3099999999999996E-3</v>
      </c>
      <c r="X88">
        <v>5.3099999999999996E-3</v>
      </c>
      <c r="Y88">
        <v>1.99E-3</v>
      </c>
      <c r="Z88">
        <v>1.99E-3</v>
      </c>
      <c r="AA88">
        <v>1.99E-3</v>
      </c>
      <c r="AB88">
        <v>0.44910439369193278</v>
      </c>
      <c r="AC88">
        <v>5.0961107402645522</v>
      </c>
      <c r="AD88">
        <v>199.87200000000001</v>
      </c>
      <c r="AE88">
        <v>0.05</v>
      </c>
      <c r="AF88">
        <v>1655</v>
      </c>
      <c r="AG88">
        <v>4656</v>
      </c>
      <c r="AH88">
        <v>4899</v>
      </c>
      <c r="AI88">
        <v>5156</v>
      </c>
    </row>
    <row r="89" spans="2:35" hidden="1">
      <c r="B89">
        <v>36</v>
      </c>
      <c r="C89">
        <v>32</v>
      </c>
      <c r="D89" t="s">
        <v>5</v>
      </c>
      <c r="E89" t="s">
        <v>9</v>
      </c>
      <c r="F89">
        <v>32</v>
      </c>
      <c r="G89">
        <v>32</v>
      </c>
      <c r="H89">
        <v>0.2</v>
      </c>
      <c r="I89">
        <v>5000</v>
      </c>
      <c r="J89">
        <v>60000</v>
      </c>
      <c r="K89">
        <v>13</v>
      </c>
      <c r="L89">
        <v>150</v>
      </c>
      <c r="M89">
        <v>0</v>
      </c>
      <c r="N89">
        <v>80</v>
      </c>
      <c r="O89">
        <v>11</v>
      </c>
      <c r="P89">
        <v>3.8600000000000001E-3</v>
      </c>
      <c r="Q89">
        <v>3.2000000000000002E-3</v>
      </c>
      <c r="R89">
        <v>6.6299999999999996E-3</v>
      </c>
      <c r="S89">
        <v>2.5500000000000002E-3</v>
      </c>
      <c r="T89">
        <v>1.99E-3</v>
      </c>
      <c r="U89">
        <v>2.15E-3</v>
      </c>
      <c r="V89">
        <v>2.2399999999999998E-3</v>
      </c>
      <c r="W89">
        <v>5.3099999999999996E-3</v>
      </c>
      <c r="X89">
        <v>5.3099999999999996E-3</v>
      </c>
      <c r="Y89">
        <v>1.99E-3</v>
      </c>
      <c r="Z89">
        <v>1.99E-3</v>
      </c>
      <c r="AA89">
        <v>1.99E-3</v>
      </c>
      <c r="AB89">
        <v>0.44910439369193278</v>
      </c>
      <c r="AC89">
        <v>5.0961107402645522</v>
      </c>
      <c r="AD89">
        <v>199.87200000000001</v>
      </c>
      <c r="AE89">
        <v>5.5E-2</v>
      </c>
      <c r="AF89">
        <v>1574</v>
      </c>
      <c r="AG89">
        <v>4232</v>
      </c>
      <c r="AH89">
        <v>4454</v>
      </c>
      <c r="AI89">
        <v>4687</v>
      </c>
    </row>
    <row r="90" spans="2:35" hidden="1">
      <c r="B90">
        <v>36</v>
      </c>
      <c r="C90">
        <v>32</v>
      </c>
      <c r="D90" t="s">
        <v>5</v>
      </c>
      <c r="E90" t="s">
        <v>9</v>
      </c>
      <c r="F90">
        <v>32</v>
      </c>
      <c r="G90">
        <v>32</v>
      </c>
      <c r="H90">
        <v>0.2</v>
      </c>
      <c r="I90">
        <v>5000</v>
      </c>
      <c r="J90">
        <v>60000</v>
      </c>
      <c r="K90">
        <v>13</v>
      </c>
      <c r="L90">
        <v>150</v>
      </c>
      <c r="M90">
        <v>0</v>
      </c>
      <c r="N90">
        <v>80</v>
      </c>
      <c r="O90">
        <v>11</v>
      </c>
      <c r="P90">
        <v>3.8600000000000001E-3</v>
      </c>
      <c r="Q90">
        <v>3.2000000000000002E-3</v>
      </c>
      <c r="R90">
        <v>6.6299999999999996E-3</v>
      </c>
      <c r="S90">
        <v>2.5500000000000002E-3</v>
      </c>
      <c r="T90">
        <v>1.99E-3</v>
      </c>
      <c r="U90">
        <v>2.15E-3</v>
      </c>
      <c r="V90">
        <v>2.2399999999999998E-3</v>
      </c>
      <c r="W90">
        <v>5.3099999999999996E-3</v>
      </c>
      <c r="X90">
        <v>5.3099999999999996E-3</v>
      </c>
      <c r="Y90">
        <v>1.99E-3</v>
      </c>
      <c r="Z90">
        <v>1.99E-3</v>
      </c>
      <c r="AA90">
        <v>1.99E-3</v>
      </c>
      <c r="AB90">
        <v>0.44910439369193278</v>
      </c>
      <c r="AC90">
        <v>5.0961107402645522</v>
      </c>
      <c r="AD90">
        <v>199.87200000000001</v>
      </c>
      <c r="AE90">
        <v>0.06</v>
      </c>
      <c r="AF90">
        <v>1499</v>
      </c>
      <c r="AG90">
        <v>3880</v>
      </c>
      <c r="AH90">
        <v>4083</v>
      </c>
      <c r="AI90">
        <v>4296</v>
      </c>
    </row>
    <row r="91" spans="2:35" hidden="1">
      <c r="B91">
        <v>36</v>
      </c>
      <c r="C91">
        <v>32</v>
      </c>
      <c r="D91" t="s">
        <v>5</v>
      </c>
      <c r="E91" t="s">
        <v>9</v>
      </c>
      <c r="F91">
        <v>32</v>
      </c>
      <c r="G91">
        <v>32</v>
      </c>
      <c r="H91">
        <v>0.2</v>
      </c>
      <c r="I91">
        <v>5000</v>
      </c>
      <c r="J91">
        <v>60000</v>
      </c>
      <c r="K91">
        <v>13</v>
      </c>
      <c r="L91">
        <v>150</v>
      </c>
      <c r="M91">
        <v>0</v>
      </c>
      <c r="N91">
        <v>80</v>
      </c>
      <c r="O91">
        <v>11</v>
      </c>
      <c r="P91">
        <v>3.8600000000000001E-3</v>
      </c>
      <c r="Q91">
        <v>3.2000000000000002E-3</v>
      </c>
      <c r="R91">
        <v>6.6299999999999996E-3</v>
      </c>
      <c r="S91">
        <v>2.5500000000000002E-3</v>
      </c>
      <c r="T91">
        <v>1.99E-3</v>
      </c>
      <c r="U91">
        <v>2.15E-3</v>
      </c>
      <c r="V91">
        <v>2.2399999999999998E-3</v>
      </c>
      <c r="W91">
        <v>5.3099999999999996E-3</v>
      </c>
      <c r="X91">
        <v>5.3099999999999996E-3</v>
      </c>
      <c r="Y91">
        <v>1.99E-3</v>
      </c>
      <c r="Z91">
        <v>1.99E-3</v>
      </c>
      <c r="AA91">
        <v>1.99E-3</v>
      </c>
      <c r="AB91">
        <v>0.44910439369193278</v>
      </c>
      <c r="AC91">
        <v>5.0961107402645522</v>
      </c>
      <c r="AD91">
        <v>199.87200000000001</v>
      </c>
      <c r="AE91">
        <v>6.5000000000000002E-2</v>
      </c>
      <c r="AF91">
        <v>1429</v>
      </c>
      <c r="AG91">
        <v>3581</v>
      </c>
      <c r="AH91">
        <v>3769</v>
      </c>
      <c r="AI91">
        <v>3966</v>
      </c>
    </row>
    <row r="92" spans="2:35" hidden="1">
      <c r="B92">
        <v>36</v>
      </c>
      <c r="C92">
        <v>32</v>
      </c>
      <c r="D92" t="s">
        <v>5</v>
      </c>
      <c r="E92" t="s">
        <v>9</v>
      </c>
      <c r="F92">
        <v>32</v>
      </c>
      <c r="G92">
        <v>32</v>
      </c>
      <c r="H92">
        <v>0.2</v>
      </c>
      <c r="I92">
        <v>5000</v>
      </c>
      <c r="J92">
        <v>60000</v>
      </c>
      <c r="K92">
        <v>13</v>
      </c>
      <c r="L92">
        <v>150</v>
      </c>
      <c r="M92">
        <v>0</v>
      </c>
      <c r="N92">
        <v>80</v>
      </c>
      <c r="O92">
        <v>11</v>
      </c>
      <c r="P92">
        <v>3.8600000000000001E-3</v>
      </c>
      <c r="Q92">
        <v>3.2000000000000002E-3</v>
      </c>
      <c r="R92">
        <v>6.6299999999999996E-3</v>
      </c>
      <c r="S92">
        <v>2.5500000000000002E-3</v>
      </c>
      <c r="T92">
        <v>1.99E-3</v>
      </c>
      <c r="U92">
        <v>2.15E-3</v>
      </c>
      <c r="V92">
        <v>2.2399999999999998E-3</v>
      </c>
      <c r="W92">
        <v>5.3099999999999996E-3</v>
      </c>
      <c r="X92">
        <v>5.3099999999999996E-3</v>
      </c>
      <c r="Y92">
        <v>1.99E-3</v>
      </c>
      <c r="Z92">
        <v>1.99E-3</v>
      </c>
      <c r="AA92">
        <v>1.99E-3</v>
      </c>
      <c r="AB92">
        <v>0.44910439369193278</v>
      </c>
      <c r="AC92">
        <v>5.0961107402645522</v>
      </c>
      <c r="AD92">
        <v>199.87200000000001</v>
      </c>
      <c r="AE92">
        <v>7.0000000000000007E-2</v>
      </c>
      <c r="AF92">
        <v>1364</v>
      </c>
      <c r="AG92">
        <v>3325</v>
      </c>
      <c r="AH92">
        <v>3499</v>
      </c>
      <c r="AI92">
        <v>3683</v>
      </c>
    </row>
    <row r="93" spans="2:35" hidden="1">
      <c r="B93">
        <v>36</v>
      </c>
      <c r="C93">
        <v>32</v>
      </c>
      <c r="D93" t="s">
        <v>5</v>
      </c>
      <c r="E93" t="s">
        <v>9</v>
      </c>
      <c r="F93">
        <v>24</v>
      </c>
      <c r="G93">
        <v>24</v>
      </c>
      <c r="H93">
        <v>0.2</v>
      </c>
      <c r="I93">
        <v>5000</v>
      </c>
      <c r="J93">
        <v>60000</v>
      </c>
      <c r="K93">
        <v>14</v>
      </c>
      <c r="L93">
        <v>150</v>
      </c>
      <c r="M93">
        <v>0</v>
      </c>
      <c r="N93">
        <v>80</v>
      </c>
      <c r="O93">
        <v>11</v>
      </c>
      <c r="P93">
        <v>3.5599999999999998E-3</v>
      </c>
      <c r="Q93">
        <v>2.96E-3</v>
      </c>
      <c r="R93">
        <v>6.1000000000000004E-3</v>
      </c>
      <c r="S93">
        <v>2.3600000000000001E-3</v>
      </c>
      <c r="T93">
        <v>1.98E-3</v>
      </c>
      <c r="U93">
        <v>1.98E-3</v>
      </c>
      <c r="V93">
        <v>2.0799999999999998E-3</v>
      </c>
      <c r="W93">
        <v>4.9300000000000004E-3</v>
      </c>
      <c r="X93">
        <v>4.9300000000000004E-3</v>
      </c>
      <c r="Y93">
        <v>1.98E-3</v>
      </c>
      <c r="Z93">
        <v>1.98E-3</v>
      </c>
      <c r="AA93">
        <v>1.98E-3</v>
      </c>
      <c r="AB93">
        <v>0.45132374378322748</v>
      </c>
      <c r="AC93">
        <v>4.9890044876627568</v>
      </c>
      <c r="AD93">
        <v>214.27199999999999</v>
      </c>
      <c r="AE93">
        <v>0.03</v>
      </c>
      <c r="AF93">
        <v>1959</v>
      </c>
      <c r="AG93">
        <v>7398</v>
      </c>
      <c r="AH93">
        <v>7777</v>
      </c>
      <c r="AI93">
        <v>8175</v>
      </c>
    </row>
    <row r="94" spans="2:35" hidden="1">
      <c r="B94">
        <v>36</v>
      </c>
      <c r="C94">
        <v>32</v>
      </c>
      <c r="D94" t="s">
        <v>5</v>
      </c>
      <c r="E94" t="s">
        <v>9</v>
      </c>
      <c r="F94">
        <v>24</v>
      </c>
      <c r="G94">
        <v>24</v>
      </c>
      <c r="H94">
        <v>0.2</v>
      </c>
      <c r="I94">
        <v>5000</v>
      </c>
      <c r="J94">
        <v>60000</v>
      </c>
      <c r="K94">
        <v>14</v>
      </c>
      <c r="L94">
        <v>150</v>
      </c>
      <c r="M94">
        <v>0</v>
      </c>
      <c r="N94">
        <v>80</v>
      </c>
      <c r="O94">
        <v>11</v>
      </c>
      <c r="P94">
        <v>3.5599999999999998E-3</v>
      </c>
      <c r="Q94">
        <v>2.96E-3</v>
      </c>
      <c r="R94">
        <v>6.1000000000000004E-3</v>
      </c>
      <c r="S94">
        <v>2.3600000000000001E-3</v>
      </c>
      <c r="T94">
        <v>1.98E-3</v>
      </c>
      <c r="U94">
        <v>1.98E-3</v>
      </c>
      <c r="V94">
        <v>2.0799999999999998E-3</v>
      </c>
      <c r="W94">
        <v>4.9300000000000004E-3</v>
      </c>
      <c r="X94">
        <v>4.9300000000000004E-3</v>
      </c>
      <c r="Y94">
        <v>1.98E-3</v>
      </c>
      <c r="Z94">
        <v>1.98E-3</v>
      </c>
      <c r="AA94">
        <v>1.98E-3</v>
      </c>
      <c r="AB94">
        <v>0.45132374378322748</v>
      </c>
      <c r="AC94">
        <v>4.9890044876627568</v>
      </c>
      <c r="AD94">
        <v>214.27199999999999</v>
      </c>
      <c r="AE94">
        <v>3.5000000000000003E-2</v>
      </c>
      <c r="AF94">
        <v>1855</v>
      </c>
      <c r="AG94">
        <v>6341</v>
      </c>
      <c r="AH94">
        <v>6666</v>
      </c>
      <c r="AI94">
        <v>7007</v>
      </c>
    </row>
    <row r="95" spans="2:35" hidden="1">
      <c r="B95">
        <v>36</v>
      </c>
      <c r="C95">
        <v>32</v>
      </c>
      <c r="D95" t="s">
        <v>5</v>
      </c>
      <c r="E95" t="s">
        <v>9</v>
      </c>
      <c r="F95">
        <v>24</v>
      </c>
      <c r="G95">
        <v>24</v>
      </c>
      <c r="H95">
        <v>0.2</v>
      </c>
      <c r="I95">
        <v>5000</v>
      </c>
      <c r="J95">
        <v>60000</v>
      </c>
      <c r="K95">
        <v>14</v>
      </c>
      <c r="L95">
        <v>150</v>
      </c>
      <c r="M95">
        <v>0</v>
      </c>
      <c r="N95">
        <v>80</v>
      </c>
      <c r="O95">
        <v>11</v>
      </c>
      <c r="P95">
        <v>3.5599999999999998E-3</v>
      </c>
      <c r="Q95">
        <v>2.96E-3</v>
      </c>
      <c r="R95">
        <v>6.1000000000000004E-3</v>
      </c>
      <c r="S95">
        <v>2.3600000000000001E-3</v>
      </c>
      <c r="T95">
        <v>1.98E-3</v>
      </c>
      <c r="U95">
        <v>1.98E-3</v>
      </c>
      <c r="V95">
        <v>2.0799999999999998E-3</v>
      </c>
      <c r="W95">
        <v>4.9300000000000004E-3</v>
      </c>
      <c r="X95">
        <v>4.9300000000000004E-3</v>
      </c>
      <c r="Y95">
        <v>1.98E-3</v>
      </c>
      <c r="Z95">
        <v>1.98E-3</v>
      </c>
      <c r="AA95">
        <v>1.98E-3</v>
      </c>
      <c r="AB95">
        <v>0.45132374378322748</v>
      </c>
      <c r="AC95">
        <v>4.9890044876627568</v>
      </c>
      <c r="AD95">
        <v>214.27199999999999</v>
      </c>
      <c r="AE95">
        <v>0.04</v>
      </c>
      <c r="AF95">
        <v>1760</v>
      </c>
      <c r="AG95">
        <v>5549</v>
      </c>
      <c r="AH95">
        <v>5833</v>
      </c>
      <c r="AI95">
        <v>6131</v>
      </c>
    </row>
    <row r="96" spans="2:35" hidden="1">
      <c r="B96">
        <v>36</v>
      </c>
      <c r="C96">
        <v>32</v>
      </c>
      <c r="D96" t="s">
        <v>5</v>
      </c>
      <c r="E96" t="s">
        <v>9</v>
      </c>
      <c r="F96">
        <v>24</v>
      </c>
      <c r="G96">
        <v>24</v>
      </c>
      <c r="H96">
        <v>0.2</v>
      </c>
      <c r="I96">
        <v>5000</v>
      </c>
      <c r="J96">
        <v>60000</v>
      </c>
      <c r="K96">
        <v>14</v>
      </c>
      <c r="L96">
        <v>150</v>
      </c>
      <c r="M96">
        <v>0</v>
      </c>
      <c r="N96">
        <v>80</v>
      </c>
      <c r="O96">
        <v>11</v>
      </c>
      <c r="P96">
        <v>3.5599999999999998E-3</v>
      </c>
      <c r="Q96">
        <v>2.96E-3</v>
      </c>
      <c r="R96">
        <v>6.1000000000000004E-3</v>
      </c>
      <c r="S96">
        <v>2.3600000000000001E-3</v>
      </c>
      <c r="T96">
        <v>1.98E-3</v>
      </c>
      <c r="U96">
        <v>1.98E-3</v>
      </c>
      <c r="V96">
        <v>2.0799999999999998E-3</v>
      </c>
      <c r="W96">
        <v>4.9300000000000004E-3</v>
      </c>
      <c r="X96">
        <v>4.9300000000000004E-3</v>
      </c>
      <c r="Y96">
        <v>1.98E-3</v>
      </c>
      <c r="Z96">
        <v>1.98E-3</v>
      </c>
      <c r="AA96">
        <v>1.98E-3</v>
      </c>
      <c r="AB96">
        <v>0.45132374378322748</v>
      </c>
      <c r="AC96">
        <v>4.9890044876627568</v>
      </c>
      <c r="AD96">
        <v>214.27199999999999</v>
      </c>
      <c r="AE96">
        <v>4.4999999999999998E-2</v>
      </c>
      <c r="AF96">
        <v>1671</v>
      </c>
      <c r="AG96">
        <v>4932</v>
      </c>
      <c r="AH96">
        <v>5185</v>
      </c>
      <c r="AI96">
        <v>5450</v>
      </c>
    </row>
    <row r="97" spans="2:35" hidden="1">
      <c r="B97">
        <v>36</v>
      </c>
      <c r="C97">
        <v>32</v>
      </c>
      <c r="D97" t="s">
        <v>5</v>
      </c>
      <c r="E97" t="s">
        <v>9</v>
      </c>
      <c r="F97">
        <v>24</v>
      </c>
      <c r="G97">
        <v>24</v>
      </c>
      <c r="H97">
        <v>0.2</v>
      </c>
      <c r="I97">
        <v>5000</v>
      </c>
      <c r="J97">
        <v>60000</v>
      </c>
      <c r="K97">
        <v>14</v>
      </c>
      <c r="L97">
        <v>150</v>
      </c>
      <c r="M97">
        <v>0</v>
      </c>
      <c r="N97">
        <v>80</v>
      </c>
      <c r="O97">
        <v>11</v>
      </c>
      <c r="P97">
        <v>3.5599999999999998E-3</v>
      </c>
      <c r="Q97">
        <v>2.96E-3</v>
      </c>
      <c r="R97">
        <v>6.1000000000000004E-3</v>
      </c>
      <c r="S97">
        <v>2.3600000000000001E-3</v>
      </c>
      <c r="T97">
        <v>1.98E-3</v>
      </c>
      <c r="U97">
        <v>1.98E-3</v>
      </c>
      <c r="V97">
        <v>2.0799999999999998E-3</v>
      </c>
      <c r="W97">
        <v>4.9300000000000004E-3</v>
      </c>
      <c r="X97">
        <v>4.9300000000000004E-3</v>
      </c>
      <c r="Y97">
        <v>1.98E-3</v>
      </c>
      <c r="Z97">
        <v>1.98E-3</v>
      </c>
      <c r="AA97">
        <v>1.98E-3</v>
      </c>
      <c r="AB97">
        <v>0.45132374378322748</v>
      </c>
      <c r="AC97">
        <v>4.9890044876627568</v>
      </c>
      <c r="AD97">
        <v>214.27199999999999</v>
      </c>
      <c r="AE97">
        <v>0.05</v>
      </c>
      <c r="AF97">
        <v>1588</v>
      </c>
      <c r="AG97">
        <v>4439</v>
      </c>
      <c r="AH97">
        <v>4666</v>
      </c>
      <c r="AI97">
        <v>4905</v>
      </c>
    </row>
    <row r="98" spans="2:35" hidden="1">
      <c r="B98">
        <v>36</v>
      </c>
      <c r="C98">
        <v>32</v>
      </c>
      <c r="D98" t="s">
        <v>5</v>
      </c>
      <c r="E98" t="s">
        <v>9</v>
      </c>
      <c r="F98">
        <v>24</v>
      </c>
      <c r="G98">
        <v>24</v>
      </c>
      <c r="H98">
        <v>0.2</v>
      </c>
      <c r="I98">
        <v>5000</v>
      </c>
      <c r="J98">
        <v>60000</v>
      </c>
      <c r="K98">
        <v>14</v>
      </c>
      <c r="L98">
        <v>150</v>
      </c>
      <c r="M98">
        <v>0</v>
      </c>
      <c r="N98">
        <v>80</v>
      </c>
      <c r="O98">
        <v>11</v>
      </c>
      <c r="P98">
        <v>3.5599999999999998E-3</v>
      </c>
      <c r="Q98">
        <v>2.96E-3</v>
      </c>
      <c r="R98">
        <v>6.1000000000000004E-3</v>
      </c>
      <c r="S98">
        <v>2.3600000000000001E-3</v>
      </c>
      <c r="T98">
        <v>1.98E-3</v>
      </c>
      <c r="U98">
        <v>1.98E-3</v>
      </c>
      <c r="V98">
        <v>2.0799999999999998E-3</v>
      </c>
      <c r="W98">
        <v>4.9300000000000004E-3</v>
      </c>
      <c r="X98">
        <v>4.9300000000000004E-3</v>
      </c>
      <c r="Y98">
        <v>1.98E-3</v>
      </c>
      <c r="Z98">
        <v>1.98E-3</v>
      </c>
      <c r="AA98">
        <v>1.98E-3</v>
      </c>
      <c r="AB98">
        <v>0.45132374378322748</v>
      </c>
      <c r="AC98">
        <v>4.9890044876627568</v>
      </c>
      <c r="AD98">
        <v>214.27199999999999</v>
      </c>
      <c r="AE98">
        <v>5.5E-2</v>
      </c>
      <c r="AF98">
        <v>1512</v>
      </c>
      <c r="AG98">
        <v>4035</v>
      </c>
      <c r="AH98">
        <v>4242</v>
      </c>
      <c r="AI98">
        <v>4459</v>
      </c>
    </row>
    <row r="99" spans="2:35" hidden="1">
      <c r="B99">
        <v>36</v>
      </c>
      <c r="C99">
        <v>32</v>
      </c>
      <c r="D99" t="s">
        <v>5</v>
      </c>
      <c r="E99" t="s">
        <v>9</v>
      </c>
      <c r="F99">
        <v>24</v>
      </c>
      <c r="G99">
        <v>24</v>
      </c>
      <c r="H99">
        <v>0.2</v>
      </c>
      <c r="I99">
        <v>5000</v>
      </c>
      <c r="J99">
        <v>60000</v>
      </c>
      <c r="K99">
        <v>14</v>
      </c>
      <c r="L99">
        <v>150</v>
      </c>
      <c r="M99">
        <v>0</v>
      </c>
      <c r="N99">
        <v>80</v>
      </c>
      <c r="O99">
        <v>11</v>
      </c>
      <c r="P99">
        <v>3.5599999999999998E-3</v>
      </c>
      <c r="Q99">
        <v>2.96E-3</v>
      </c>
      <c r="R99">
        <v>6.1000000000000004E-3</v>
      </c>
      <c r="S99">
        <v>2.3600000000000001E-3</v>
      </c>
      <c r="T99">
        <v>1.98E-3</v>
      </c>
      <c r="U99">
        <v>1.98E-3</v>
      </c>
      <c r="V99">
        <v>2.0799999999999998E-3</v>
      </c>
      <c r="W99">
        <v>4.9300000000000004E-3</v>
      </c>
      <c r="X99">
        <v>4.9300000000000004E-3</v>
      </c>
      <c r="Y99">
        <v>1.98E-3</v>
      </c>
      <c r="Z99">
        <v>1.98E-3</v>
      </c>
      <c r="AA99">
        <v>1.98E-3</v>
      </c>
      <c r="AB99">
        <v>0.45132374378322748</v>
      </c>
      <c r="AC99">
        <v>4.9890044876627568</v>
      </c>
      <c r="AD99">
        <v>214.27199999999999</v>
      </c>
      <c r="AE99">
        <v>0.06</v>
      </c>
      <c r="AF99">
        <v>1441</v>
      </c>
      <c r="AG99">
        <v>3699</v>
      </c>
      <c r="AH99">
        <v>3888</v>
      </c>
      <c r="AI99">
        <v>4087</v>
      </c>
    </row>
    <row r="100" spans="2:35" hidden="1">
      <c r="B100">
        <v>36</v>
      </c>
      <c r="C100">
        <v>32</v>
      </c>
      <c r="D100" t="s">
        <v>5</v>
      </c>
      <c r="E100" t="s">
        <v>9</v>
      </c>
      <c r="F100">
        <v>24</v>
      </c>
      <c r="G100">
        <v>24</v>
      </c>
      <c r="H100">
        <v>0.2</v>
      </c>
      <c r="I100">
        <v>5000</v>
      </c>
      <c r="J100">
        <v>60000</v>
      </c>
      <c r="K100">
        <v>14</v>
      </c>
      <c r="L100">
        <v>150</v>
      </c>
      <c r="M100">
        <v>0</v>
      </c>
      <c r="N100">
        <v>80</v>
      </c>
      <c r="O100">
        <v>11</v>
      </c>
      <c r="P100">
        <v>3.5599999999999998E-3</v>
      </c>
      <c r="Q100">
        <v>2.96E-3</v>
      </c>
      <c r="R100">
        <v>6.1000000000000004E-3</v>
      </c>
      <c r="S100">
        <v>2.3600000000000001E-3</v>
      </c>
      <c r="T100">
        <v>1.98E-3</v>
      </c>
      <c r="U100">
        <v>1.98E-3</v>
      </c>
      <c r="V100">
        <v>2.0799999999999998E-3</v>
      </c>
      <c r="W100">
        <v>4.9300000000000004E-3</v>
      </c>
      <c r="X100">
        <v>4.9300000000000004E-3</v>
      </c>
      <c r="Y100">
        <v>1.98E-3</v>
      </c>
      <c r="Z100">
        <v>1.98E-3</v>
      </c>
      <c r="AA100">
        <v>1.98E-3</v>
      </c>
      <c r="AB100">
        <v>0.45132374378322748</v>
      </c>
      <c r="AC100">
        <v>4.9890044876627568</v>
      </c>
      <c r="AD100">
        <v>214.27199999999999</v>
      </c>
      <c r="AE100">
        <v>6.5000000000000002E-2</v>
      </c>
      <c r="AF100">
        <v>1375</v>
      </c>
      <c r="AG100">
        <v>3415</v>
      </c>
      <c r="AH100">
        <v>3589</v>
      </c>
      <c r="AI100">
        <v>3773</v>
      </c>
    </row>
    <row r="101" spans="2:35" hidden="1">
      <c r="B101">
        <v>36</v>
      </c>
      <c r="C101">
        <v>32</v>
      </c>
      <c r="D101" t="s">
        <v>5</v>
      </c>
      <c r="E101" t="s">
        <v>9</v>
      </c>
      <c r="F101">
        <v>24</v>
      </c>
      <c r="G101">
        <v>24</v>
      </c>
      <c r="H101">
        <v>0.2</v>
      </c>
      <c r="I101">
        <v>5000</v>
      </c>
      <c r="J101">
        <v>60000</v>
      </c>
      <c r="K101">
        <v>14</v>
      </c>
      <c r="L101">
        <v>150</v>
      </c>
      <c r="M101">
        <v>0</v>
      </c>
      <c r="N101">
        <v>80</v>
      </c>
      <c r="O101">
        <v>11</v>
      </c>
      <c r="P101">
        <v>3.5599999999999998E-3</v>
      </c>
      <c r="Q101">
        <v>2.96E-3</v>
      </c>
      <c r="R101">
        <v>6.1000000000000004E-3</v>
      </c>
      <c r="S101">
        <v>2.3600000000000001E-3</v>
      </c>
      <c r="T101">
        <v>1.98E-3</v>
      </c>
      <c r="U101">
        <v>1.98E-3</v>
      </c>
      <c r="V101">
        <v>2.0799999999999998E-3</v>
      </c>
      <c r="W101">
        <v>4.9300000000000004E-3</v>
      </c>
      <c r="X101">
        <v>4.9300000000000004E-3</v>
      </c>
      <c r="Y101">
        <v>1.98E-3</v>
      </c>
      <c r="Z101">
        <v>1.98E-3</v>
      </c>
      <c r="AA101">
        <v>1.98E-3</v>
      </c>
      <c r="AB101">
        <v>0.45132374378322748</v>
      </c>
      <c r="AC101">
        <v>4.9890044876627568</v>
      </c>
      <c r="AD101">
        <v>214.27199999999999</v>
      </c>
      <c r="AE101">
        <v>7.0000000000000007E-2</v>
      </c>
      <c r="AF101">
        <v>1313</v>
      </c>
      <c r="AG101">
        <v>3171</v>
      </c>
      <c r="AH101">
        <v>3333</v>
      </c>
      <c r="AI101">
        <v>3503</v>
      </c>
    </row>
    <row r="102" spans="2:35" hidden="1">
      <c r="B102">
        <v>36</v>
      </c>
      <c r="C102">
        <v>32</v>
      </c>
      <c r="D102" t="s">
        <v>5</v>
      </c>
      <c r="E102" t="s">
        <v>9</v>
      </c>
      <c r="F102">
        <v>26</v>
      </c>
      <c r="G102">
        <v>26</v>
      </c>
      <c r="H102">
        <v>0.2</v>
      </c>
      <c r="I102">
        <v>5000</v>
      </c>
      <c r="J102">
        <v>60000</v>
      </c>
      <c r="K102">
        <v>14</v>
      </c>
      <c r="L102">
        <v>150</v>
      </c>
      <c r="M102">
        <v>0</v>
      </c>
      <c r="N102">
        <v>80</v>
      </c>
      <c r="O102">
        <v>11</v>
      </c>
      <c r="P102">
        <v>3.5200000000000001E-3</v>
      </c>
      <c r="Q102">
        <v>2.9299999999999999E-3</v>
      </c>
      <c r="R102">
        <v>6.0400000000000002E-3</v>
      </c>
      <c r="S102">
        <v>2.3400000000000001E-3</v>
      </c>
      <c r="T102">
        <v>1.98E-3</v>
      </c>
      <c r="U102">
        <v>1.98E-3</v>
      </c>
      <c r="V102">
        <v>2.0600000000000002E-3</v>
      </c>
      <c r="W102">
        <v>4.8700000000000002E-3</v>
      </c>
      <c r="X102">
        <v>4.8700000000000002E-3</v>
      </c>
      <c r="Y102">
        <v>1.98E-3</v>
      </c>
      <c r="Z102">
        <v>1.98E-3</v>
      </c>
      <c r="AA102">
        <v>1.98E-3</v>
      </c>
      <c r="AB102">
        <v>0.45186824729891961</v>
      </c>
      <c r="AC102">
        <v>5.5174881573592982</v>
      </c>
      <c r="AD102">
        <v>214.27199999999999</v>
      </c>
      <c r="AE102">
        <v>0.03</v>
      </c>
      <c r="AF102">
        <v>1745</v>
      </c>
      <c r="AG102">
        <v>6671</v>
      </c>
      <c r="AH102">
        <v>7050</v>
      </c>
      <c r="AI102">
        <v>7450</v>
      </c>
    </row>
    <row r="103" spans="2:35" hidden="1">
      <c r="B103">
        <v>36</v>
      </c>
      <c r="C103">
        <v>32</v>
      </c>
      <c r="D103" t="s">
        <v>5</v>
      </c>
      <c r="E103" t="s">
        <v>9</v>
      </c>
      <c r="F103">
        <v>26</v>
      </c>
      <c r="G103">
        <v>26</v>
      </c>
      <c r="H103">
        <v>0.2</v>
      </c>
      <c r="I103">
        <v>5000</v>
      </c>
      <c r="J103">
        <v>60000</v>
      </c>
      <c r="K103">
        <v>14</v>
      </c>
      <c r="L103">
        <v>150</v>
      </c>
      <c r="M103">
        <v>0</v>
      </c>
      <c r="N103">
        <v>80</v>
      </c>
      <c r="O103">
        <v>11</v>
      </c>
      <c r="P103">
        <v>3.5200000000000001E-3</v>
      </c>
      <c r="Q103">
        <v>2.9299999999999999E-3</v>
      </c>
      <c r="R103">
        <v>6.0400000000000002E-3</v>
      </c>
      <c r="S103">
        <v>2.3400000000000001E-3</v>
      </c>
      <c r="T103">
        <v>1.98E-3</v>
      </c>
      <c r="U103">
        <v>1.98E-3</v>
      </c>
      <c r="V103">
        <v>2.0600000000000002E-3</v>
      </c>
      <c r="W103">
        <v>4.8700000000000002E-3</v>
      </c>
      <c r="X103">
        <v>4.8700000000000002E-3</v>
      </c>
      <c r="Y103">
        <v>1.98E-3</v>
      </c>
      <c r="Z103">
        <v>1.98E-3</v>
      </c>
      <c r="AA103">
        <v>1.98E-3</v>
      </c>
      <c r="AB103">
        <v>0.45186824729891961</v>
      </c>
      <c r="AC103">
        <v>5.5174881573592982</v>
      </c>
      <c r="AD103">
        <v>214.27199999999999</v>
      </c>
      <c r="AE103">
        <v>3.5000000000000003E-2</v>
      </c>
      <c r="AF103">
        <v>1645</v>
      </c>
      <c r="AG103">
        <v>5718</v>
      </c>
      <c r="AH103">
        <v>6043</v>
      </c>
      <c r="AI103">
        <v>6385</v>
      </c>
    </row>
    <row r="104" spans="2:35" hidden="1">
      <c r="B104">
        <v>36</v>
      </c>
      <c r="C104">
        <v>32</v>
      </c>
      <c r="D104" t="s">
        <v>5</v>
      </c>
      <c r="E104" t="s">
        <v>9</v>
      </c>
      <c r="F104">
        <v>26</v>
      </c>
      <c r="G104">
        <v>26</v>
      </c>
      <c r="H104">
        <v>0.2</v>
      </c>
      <c r="I104">
        <v>5000</v>
      </c>
      <c r="J104">
        <v>60000</v>
      </c>
      <c r="K104">
        <v>14</v>
      </c>
      <c r="L104">
        <v>150</v>
      </c>
      <c r="M104">
        <v>0</v>
      </c>
      <c r="N104">
        <v>80</v>
      </c>
      <c r="O104">
        <v>11</v>
      </c>
      <c r="P104">
        <v>3.5200000000000001E-3</v>
      </c>
      <c r="Q104">
        <v>2.9299999999999999E-3</v>
      </c>
      <c r="R104">
        <v>6.0400000000000002E-3</v>
      </c>
      <c r="S104">
        <v>2.3400000000000001E-3</v>
      </c>
      <c r="T104">
        <v>1.98E-3</v>
      </c>
      <c r="U104">
        <v>1.98E-3</v>
      </c>
      <c r="V104">
        <v>2.0600000000000002E-3</v>
      </c>
      <c r="W104">
        <v>4.8700000000000002E-3</v>
      </c>
      <c r="X104">
        <v>4.8700000000000002E-3</v>
      </c>
      <c r="Y104">
        <v>1.98E-3</v>
      </c>
      <c r="Z104">
        <v>1.98E-3</v>
      </c>
      <c r="AA104">
        <v>1.98E-3</v>
      </c>
      <c r="AB104">
        <v>0.45186824729891961</v>
      </c>
      <c r="AC104">
        <v>5.5174881573592982</v>
      </c>
      <c r="AD104">
        <v>214.27199999999999</v>
      </c>
      <c r="AE104">
        <v>0.04</v>
      </c>
      <c r="AF104">
        <v>1553</v>
      </c>
      <c r="AG104">
        <v>5003</v>
      </c>
      <c r="AH104">
        <v>5287</v>
      </c>
      <c r="AI104">
        <v>5587</v>
      </c>
    </row>
    <row r="105" spans="2:35" hidden="1">
      <c r="B105">
        <v>36</v>
      </c>
      <c r="C105">
        <v>32</v>
      </c>
      <c r="D105" t="s">
        <v>5</v>
      </c>
      <c r="E105" t="s">
        <v>9</v>
      </c>
      <c r="F105">
        <v>26</v>
      </c>
      <c r="G105">
        <v>26</v>
      </c>
      <c r="H105">
        <v>0.2</v>
      </c>
      <c r="I105">
        <v>5000</v>
      </c>
      <c r="J105">
        <v>60000</v>
      </c>
      <c r="K105">
        <v>14</v>
      </c>
      <c r="L105">
        <v>150</v>
      </c>
      <c r="M105">
        <v>0</v>
      </c>
      <c r="N105">
        <v>80</v>
      </c>
      <c r="O105">
        <v>11</v>
      </c>
      <c r="P105">
        <v>3.5200000000000001E-3</v>
      </c>
      <c r="Q105">
        <v>2.9299999999999999E-3</v>
      </c>
      <c r="R105">
        <v>6.0400000000000002E-3</v>
      </c>
      <c r="S105">
        <v>2.3400000000000001E-3</v>
      </c>
      <c r="T105">
        <v>1.98E-3</v>
      </c>
      <c r="U105">
        <v>1.98E-3</v>
      </c>
      <c r="V105">
        <v>2.0600000000000002E-3</v>
      </c>
      <c r="W105">
        <v>4.8700000000000002E-3</v>
      </c>
      <c r="X105">
        <v>4.8700000000000002E-3</v>
      </c>
      <c r="Y105">
        <v>1.98E-3</v>
      </c>
      <c r="Z105">
        <v>1.98E-3</v>
      </c>
      <c r="AA105">
        <v>1.98E-3</v>
      </c>
      <c r="AB105">
        <v>0.45186824729891961</v>
      </c>
      <c r="AC105">
        <v>5.5174881573592982</v>
      </c>
      <c r="AD105">
        <v>214.27199999999999</v>
      </c>
      <c r="AE105">
        <v>4.4999999999999998E-2</v>
      </c>
      <c r="AF105">
        <v>1468</v>
      </c>
      <c r="AG105">
        <v>4447</v>
      </c>
      <c r="AH105">
        <v>4700</v>
      </c>
      <c r="AI105">
        <v>4966</v>
      </c>
    </row>
    <row r="106" spans="2:35" hidden="1">
      <c r="B106">
        <v>36</v>
      </c>
      <c r="C106">
        <v>32</v>
      </c>
      <c r="D106" t="s">
        <v>5</v>
      </c>
      <c r="E106" t="s">
        <v>9</v>
      </c>
      <c r="F106">
        <v>26</v>
      </c>
      <c r="G106">
        <v>26</v>
      </c>
      <c r="H106">
        <v>0.2</v>
      </c>
      <c r="I106">
        <v>5000</v>
      </c>
      <c r="J106">
        <v>60000</v>
      </c>
      <c r="K106">
        <v>14</v>
      </c>
      <c r="L106">
        <v>150</v>
      </c>
      <c r="M106">
        <v>0</v>
      </c>
      <c r="N106">
        <v>80</v>
      </c>
      <c r="O106">
        <v>11</v>
      </c>
      <c r="P106">
        <v>3.5200000000000001E-3</v>
      </c>
      <c r="Q106">
        <v>2.9299999999999999E-3</v>
      </c>
      <c r="R106">
        <v>6.0400000000000002E-3</v>
      </c>
      <c r="S106">
        <v>2.3400000000000001E-3</v>
      </c>
      <c r="T106">
        <v>1.98E-3</v>
      </c>
      <c r="U106">
        <v>1.98E-3</v>
      </c>
      <c r="V106">
        <v>2.0600000000000002E-3</v>
      </c>
      <c r="W106">
        <v>4.8700000000000002E-3</v>
      </c>
      <c r="X106">
        <v>4.8700000000000002E-3</v>
      </c>
      <c r="Y106">
        <v>1.98E-3</v>
      </c>
      <c r="Z106">
        <v>1.98E-3</v>
      </c>
      <c r="AA106">
        <v>1.98E-3</v>
      </c>
      <c r="AB106">
        <v>0.45186824729891961</v>
      </c>
      <c r="AC106">
        <v>5.5174881573592982</v>
      </c>
      <c r="AD106">
        <v>214.27199999999999</v>
      </c>
      <c r="AE106">
        <v>0.05</v>
      </c>
      <c r="AF106">
        <v>1390</v>
      </c>
      <c r="AG106">
        <v>4003</v>
      </c>
      <c r="AH106">
        <v>4230</v>
      </c>
      <c r="AI106">
        <v>4470</v>
      </c>
    </row>
    <row r="107" spans="2:35" hidden="1">
      <c r="B107">
        <v>36</v>
      </c>
      <c r="C107">
        <v>32</v>
      </c>
      <c r="D107" t="s">
        <v>5</v>
      </c>
      <c r="E107" t="s">
        <v>9</v>
      </c>
      <c r="F107">
        <v>26</v>
      </c>
      <c r="G107">
        <v>26</v>
      </c>
      <c r="H107">
        <v>0.2</v>
      </c>
      <c r="I107">
        <v>5000</v>
      </c>
      <c r="J107">
        <v>60000</v>
      </c>
      <c r="K107">
        <v>14</v>
      </c>
      <c r="L107">
        <v>150</v>
      </c>
      <c r="M107">
        <v>0</v>
      </c>
      <c r="N107">
        <v>80</v>
      </c>
      <c r="O107">
        <v>11</v>
      </c>
      <c r="P107">
        <v>3.5200000000000001E-3</v>
      </c>
      <c r="Q107">
        <v>2.9299999999999999E-3</v>
      </c>
      <c r="R107">
        <v>6.0400000000000002E-3</v>
      </c>
      <c r="S107">
        <v>2.3400000000000001E-3</v>
      </c>
      <c r="T107">
        <v>1.98E-3</v>
      </c>
      <c r="U107">
        <v>1.98E-3</v>
      </c>
      <c r="V107">
        <v>2.0600000000000002E-3</v>
      </c>
      <c r="W107">
        <v>4.8700000000000002E-3</v>
      </c>
      <c r="X107">
        <v>4.8700000000000002E-3</v>
      </c>
      <c r="Y107">
        <v>1.98E-3</v>
      </c>
      <c r="Z107">
        <v>1.98E-3</v>
      </c>
      <c r="AA107">
        <v>1.98E-3</v>
      </c>
      <c r="AB107">
        <v>0.45186824729891961</v>
      </c>
      <c r="AC107">
        <v>5.5174881573592982</v>
      </c>
      <c r="AD107">
        <v>214.27199999999999</v>
      </c>
      <c r="AE107">
        <v>5.5E-2</v>
      </c>
      <c r="AF107">
        <v>1319</v>
      </c>
      <c r="AG107">
        <v>3639</v>
      </c>
      <c r="AH107">
        <v>3845</v>
      </c>
      <c r="AI107">
        <v>4063</v>
      </c>
    </row>
    <row r="108" spans="2:35" hidden="1">
      <c r="B108">
        <v>36</v>
      </c>
      <c r="C108">
        <v>32</v>
      </c>
      <c r="D108" t="s">
        <v>5</v>
      </c>
      <c r="E108" t="s">
        <v>9</v>
      </c>
      <c r="F108">
        <v>26</v>
      </c>
      <c r="G108">
        <v>26</v>
      </c>
      <c r="H108">
        <v>0.2</v>
      </c>
      <c r="I108">
        <v>5000</v>
      </c>
      <c r="J108">
        <v>60000</v>
      </c>
      <c r="K108">
        <v>14</v>
      </c>
      <c r="L108">
        <v>150</v>
      </c>
      <c r="M108">
        <v>0</v>
      </c>
      <c r="N108">
        <v>80</v>
      </c>
      <c r="O108">
        <v>11</v>
      </c>
      <c r="P108">
        <v>3.5200000000000001E-3</v>
      </c>
      <c r="Q108">
        <v>2.9299999999999999E-3</v>
      </c>
      <c r="R108">
        <v>6.0400000000000002E-3</v>
      </c>
      <c r="S108">
        <v>2.3400000000000001E-3</v>
      </c>
      <c r="T108">
        <v>1.98E-3</v>
      </c>
      <c r="U108">
        <v>1.98E-3</v>
      </c>
      <c r="V108">
        <v>2.0600000000000002E-3</v>
      </c>
      <c r="W108">
        <v>4.8700000000000002E-3</v>
      </c>
      <c r="X108">
        <v>4.8700000000000002E-3</v>
      </c>
      <c r="Y108">
        <v>1.98E-3</v>
      </c>
      <c r="Z108">
        <v>1.98E-3</v>
      </c>
      <c r="AA108">
        <v>1.98E-3</v>
      </c>
      <c r="AB108">
        <v>0.45186824729891961</v>
      </c>
      <c r="AC108">
        <v>5.5174881573592982</v>
      </c>
      <c r="AD108">
        <v>214.27199999999999</v>
      </c>
      <c r="AE108">
        <v>0.06</v>
      </c>
      <c r="AF108">
        <v>1252</v>
      </c>
      <c r="AG108">
        <v>3336</v>
      </c>
      <c r="AH108">
        <v>3525</v>
      </c>
      <c r="AI108">
        <v>3725</v>
      </c>
    </row>
    <row r="109" spans="2:35" hidden="1">
      <c r="B109">
        <v>36</v>
      </c>
      <c r="C109">
        <v>32</v>
      </c>
      <c r="D109" t="s">
        <v>5</v>
      </c>
      <c r="E109" t="s">
        <v>9</v>
      </c>
      <c r="F109">
        <v>26</v>
      </c>
      <c r="G109">
        <v>26</v>
      </c>
      <c r="H109">
        <v>0.2</v>
      </c>
      <c r="I109">
        <v>5000</v>
      </c>
      <c r="J109">
        <v>60000</v>
      </c>
      <c r="K109">
        <v>14</v>
      </c>
      <c r="L109">
        <v>150</v>
      </c>
      <c r="M109">
        <v>0</v>
      </c>
      <c r="N109">
        <v>80</v>
      </c>
      <c r="O109">
        <v>11</v>
      </c>
      <c r="P109">
        <v>3.5200000000000001E-3</v>
      </c>
      <c r="Q109">
        <v>2.9299999999999999E-3</v>
      </c>
      <c r="R109">
        <v>6.0400000000000002E-3</v>
      </c>
      <c r="S109">
        <v>2.3400000000000001E-3</v>
      </c>
      <c r="T109">
        <v>1.98E-3</v>
      </c>
      <c r="U109">
        <v>1.98E-3</v>
      </c>
      <c r="V109">
        <v>2.0600000000000002E-3</v>
      </c>
      <c r="W109">
        <v>4.8700000000000002E-3</v>
      </c>
      <c r="X109">
        <v>4.8700000000000002E-3</v>
      </c>
      <c r="Y109">
        <v>1.98E-3</v>
      </c>
      <c r="Z109">
        <v>1.98E-3</v>
      </c>
      <c r="AA109">
        <v>1.98E-3</v>
      </c>
      <c r="AB109">
        <v>0.45186824729891961</v>
      </c>
      <c r="AC109">
        <v>5.5174881573592982</v>
      </c>
      <c r="AD109">
        <v>214.27199999999999</v>
      </c>
      <c r="AE109">
        <v>6.5000000000000002E-2</v>
      </c>
      <c r="AF109">
        <v>1191</v>
      </c>
      <c r="AG109">
        <v>3079</v>
      </c>
      <c r="AH109">
        <v>3254</v>
      </c>
      <c r="AI109">
        <v>3438</v>
      </c>
    </row>
    <row r="110" spans="2:35" hidden="1">
      <c r="B110">
        <v>36</v>
      </c>
      <c r="C110">
        <v>32</v>
      </c>
      <c r="D110" t="s">
        <v>5</v>
      </c>
      <c r="E110" t="s">
        <v>9</v>
      </c>
      <c r="F110">
        <v>26</v>
      </c>
      <c r="G110">
        <v>26</v>
      </c>
      <c r="H110">
        <v>0.2</v>
      </c>
      <c r="I110">
        <v>5000</v>
      </c>
      <c r="J110">
        <v>60000</v>
      </c>
      <c r="K110">
        <v>14</v>
      </c>
      <c r="L110">
        <v>150</v>
      </c>
      <c r="M110">
        <v>0</v>
      </c>
      <c r="N110">
        <v>80</v>
      </c>
      <c r="O110">
        <v>11</v>
      </c>
      <c r="P110">
        <v>3.5200000000000001E-3</v>
      </c>
      <c r="Q110">
        <v>2.9299999999999999E-3</v>
      </c>
      <c r="R110">
        <v>6.0400000000000002E-3</v>
      </c>
      <c r="S110">
        <v>2.3400000000000001E-3</v>
      </c>
      <c r="T110">
        <v>1.98E-3</v>
      </c>
      <c r="U110">
        <v>1.98E-3</v>
      </c>
      <c r="V110">
        <v>2.0600000000000002E-3</v>
      </c>
      <c r="W110">
        <v>4.8700000000000002E-3</v>
      </c>
      <c r="X110">
        <v>4.8700000000000002E-3</v>
      </c>
      <c r="Y110">
        <v>1.98E-3</v>
      </c>
      <c r="Z110">
        <v>1.98E-3</v>
      </c>
      <c r="AA110">
        <v>1.98E-3</v>
      </c>
      <c r="AB110">
        <v>0.45186824729891961</v>
      </c>
      <c r="AC110">
        <v>5.5174881573592982</v>
      </c>
      <c r="AD110">
        <v>214.27199999999999</v>
      </c>
      <c r="AE110">
        <v>7.0000000000000007E-2</v>
      </c>
      <c r="AF110">
        <v>1134</v>
      </c>
      <c r="AG110">
        <v>2859</v>
      </c>
      <c r="AH110">
        <v>3021</v>
      </c>
      <c r="AI110">
        <v>3193</v>
      </c>
    </row>
    <row r="111" spans="2:35" hidden="1">
      <c r="B111">
        <v>36</v>
      </c>
      <c r="C111">
        <v>32</v>
      </c>
      <c r="D111" t="s">
        <v>5</v>
      </c>
      <c r="E111" t="s">
        <v>9</v>
      </c>
      <c r="F111">
        <v>28</v>
      </c>
      <c r="G111">
        <v>28</v>
      </c>
      <c r="H111">
        <v>0.2</v>
      </c>
      <c r="I111">
        <v>5000</v>
      </c>
      <c r="J111">
        <v>60000</v>
      </c>
      <c r="K111">
        <v>14</v>
      </c>
      <c r="L111">
        <v>150</v>
      </c>
      <c r="M111">
        <v>0</v>
      </c>
      <c r="N111">
        <v>80</v>
      </c>
      <c r="O111">
        <v>11</v>
      </c>
      <c r="P111">
        <v>3.49E-3</v>
      </c>
      <c r="Q111">
        <v>2.8999999999999998E-3</v>
      </c>
      <c r="R111">
        <v>5.9800000000000001E-3</v>
      </c>
      <c r="S111">
        <v>2.31E-3</v>
      </c>
      <c r="T111">
        <v>1.98E-3</v>
      </c>
      <c r="U111">
        <v>1.98E-3</v>
      </c>
      <c r="V111">
        <v>2.0300000000000001E-3</v>
      </c>
      <c r="W111">
        <v>4.8199999999999996E-3</v>
      </c>
      <c r="X111">
        <v>4.8199999999999996E-3</v>
      </c>
      <c r="Y111">
        <v>1.98E-3</v>
      </c>
      <c r="Z111">
        <v>1.98E-3</v>
      </c>
      <c r="AA111">
        <v>1.98E-3</v>
      </c>
      <c r="AB111">
        <v>0.45266249356885607</v>
      </c>
      <c r="AC111">
        <v>5.5223350573611558</v>
      </c>
      <c r="AD111">
        <v>214.27199999999999</v>
      </c>
      <c r="AE111">
        <v>0.03</v>
      </c>
      <c r="AF111">
        <v>1745</v>
      </c>
      <c r="AG111">
        <v>6671</v>
      </c>
      <c r="AH111">
        <v>7050</v>
      </c>
      <c r="AI111">
        <v>7450</v>
      </c>
    </row>
    <row r="112" spans="2:35" hidden="1">
      <c r="B112">
        <v>36</v>
      </c>
      <c r="C112">
        <v>32</v>
      </c>
      <c r="D112" t="s">
        <v>5</v>
      </c>
      <c r="E112" t="s">
        <v>9</v>
      </c>
      <c r="F112">
        <v>28</v>
      </c>
      <c r="G112">
        <v>28</v>
      </c>
      <c r="H112">
        <v>0.2</v>
      </c>
      <c r="I112">
        <v>5000</v>
      </c>
      <c r="J112">
        <v>60000</v>
      </c>
      <c r="K112">
        <v>14</v>
      </c>
      <c r="L112">
        <v>150</v>
      </c>
      <c r="M112">
        <v>0</v>
      </c>
      <c r="N112">
        <v>80</v>
      </c>
      <c r="O112">
        <v>11</v>
      </c>
      <c r="P112">
        <v>3.49E-3</v>
      </c>
      <c r="Q112">
        <v>2.8999999999999998E-3</v>
      </c>
      <c r="R112">
        <v>5.9800000000000001E-3</v>
      </c>
      <c r="S112">
        <v>2.31E-3</v>
      </c>
      <c r="T112">
        <v>1.98E-3</v>
      </c>
      <c r="U112">
        <v>1.98E-3</v>
      </c>
      <c r="V112">
        <v>2.0300000000000001E-3</v>
      </c>
      <c r="W112">
        <v>4.8199999999999996E-3</v>
      </c>
      <c r="X112">
        <v>4.8199999999999996E-3</v>
      </c>
      <c r="Y112">
        <v>1.98E-3</v>
      </c>
      <c r="Z112">
        <v>1.98E-3</v>
      </c>
      <c r="AA112">
        <v>1.98E-3</v>
      </c>
      <c r="AB112">
        <v>0.45266249356885607</v>
      </c>
      <c r="AC112">
        <v>5.5223350573611558</v>
      </c>
      <c r="AD112">
        <v>214.27199999999999</v>
      </c>
      <c r="AE112">
        <v>3.5000000000000003E-2</v>
      </c>
      <c r="AF112">
        <v>1645</v>
      </c>
      <c r="AG112">
        <v>5718</v>
      </c>
      <c r="AH112">
        <v>6043</v>
      </c>
      <c r="AI112">
        <v>6385</v>
      </c>
    </row>
    <row r="113" spans="2:35">
      <c r="B113">
        <v>36</v>
      </c>
      <c r="C113">
        <v>32</v>
      </c>
      <c r="D113" t="s">
        <v>5</v>
      </c>
      <c r="E113" t="s">
        <v>9</v>
      </c>
      <c r="F113">
        <v>28</v>
      </c>
      <c r="G113">
        <v>28</v>
      </c>
      <c r="H113">
        <v>0.2</v>
      </c>
      <c r="I113">
        <v>5000</v>
      </c>
      <c r="J113">
        <v>60000</v>
      </c>
      <c r="K113">
        <v>14</v>
      </c>
      <c r="L113">
        <v>150</v>
      </c>
      <c r="M113">
        <v>0</v>
      </c>
      <c r="N113">
        <v>80</v>
      </c>
      <c r="O113">
        <v>11</v>
      </c>
      <c r="P113">
        <v>3.49E-3</v>
      </c>
      <c r="Q113">
        <v>2.8999999999999998E-3</v>
      </c>
      <c r="R113">
        <v>5.9800000000000001E-3</v>
      </c>
      <c r="S113">
        <v>2.31E-3</v>
      </c>
      <c r="T113">
        <v>1.98E-3</v>
      </c>
      <c r="U113">
        <v>1.98E-3</v>
      </c>
      <c r="V113">
        <v>2.0300000000000001E-3</v>
      </c>
      <c r="W113">
        <v>4.8199999999999996E-3</v>
      </c>
      <c r="X113">
        <v>4.8199999999999996E-3</v>
      </c>
      <c r="Y113">
        <v>1.98E-3</v>
      </c>
      <c r="Z113">
        <v>1.98E-3</v>
      </c>
      <c r="AA113">
        <v>1.98E-3</v>
      </c>
      <c r="AB113">
        <v>0.45266249356885607</v>
      </c>
      <c r="AC113">
        <v>5.5223350573611558</v>
      </c>
      <c r="AD113">
        <v>214.27199999999999</v>
      </c>
      <c r="AE113">
        <v>0.04</v>
      </c>
      <c r="AF113">
        <v>1553</v>
      </c>
      <c r="AG113">
        <v>5003</v>
      </c>
      <c r="AH113">
        <v>5287</v>
      </c>
      <c r="AI113">
        <v>5587</v>
      </c>
    </row>
    <row r="114" spans="2:35" hidden="1">
      <c r="B114">
        <v>36</v>
      </c>
      <c r="C114">
        <v>32</v>
      </c>
      <c r="D114" t="s">
        <v>5</v>
      </c>
      <c r="E114" t="s">
        <v>9</v>
      </c>
      <c r="F114">
        <v>28</v>
      </c>
      <c r="G114">
        <v>28</v>
      </c>
      <c r="H114">
        <v>0.2</v>
      </c>
      <c r="I114">
        <v>5000</v>
      </c>
      <c r="J114">
        <v>60000</v>
      </c>
      <c r="K114">
        <v>14</v>
      </c>
      <c r="L114">
        <v>150</v>
      </c>
      <c r="M114">
        <v>0</v>
      </c>
      <c r="N114">
        <v>80</v>
      </c>
      <c r="O114">
        <v>11</v>
      </c>
      <c r="P114">
        <v>3.49E-3</v>
      </c>
      <c r="Q114">
        <v>2.8999999999999998E-3</v>
      </c>
      <c r="R114">
        <v>5.9800000000000001E-3</v>
      </c>
      <c r="S114">
        <v>2.31E-3</v>
      </c>
      <c r="T114">
        <v>1.98E-3</v>
      </c>
      <c r="U114">
        <v>1.98E-3</v>
      </c>
      <c r="V114">
        <v>2.0300000000000001E-3</v>
      </c>
      <c r="W114">
        <v>4.8199999999999996E-3</v>
      </c>
      <c r="X114">
        <v>4.8199999999999996E-3</v>
      </c>
      <c r="Y114">
        <v>1.98E-3</v>
      </c>
      <c r="Z114">
        <v>1.98E-3</v>
      </c>
      <c r="AA114">
        <v>1.98E-3</v>
      </c>
      <c r="AB114">
        <v>0.45266249356885607</v>
      </c>
      <c r="AC114">
        <v>5.5223350573611558</v>
      </c>
      <c r="AD114">
        <v>214.27199999999999</v>
      </c>
      <c r="AE114">
        <v>4.4999999999999998E-2</v>
      </c>
      <c r="AF114">
        <v>1468</v>
      </c>
      <c r="AG114">
        <v>4447</v>
      </c>
      <c r="AH114">
        <v>4700</v>
      </c>
      <c r="AI114">
        <v>4966</v>
      </c>
    </row>
    <row r="115" spans="2:35" hidden="1">
      <c r="B115">
        <v>36</v>
      </c>
      <c r="C115">
        <v>32</v>
      </c>
      <c r="D115" t="s">
        <v>5</v>
      </c>
      <c r="E115" t="s">
        <v>9</v>
      </c>
      <c r="F115">
        <v>28</v>
      </c>
      <c r="G115">
        <v>28</v>
      </c>
      <c r="H115">
        <v>0.2</v>
      </c>
      <c r="I115">
        <v>5000</v>
      </c>
      <c r="J115">
        <v>60000</v>
      </c>
      <c r="K115">
        <v>14</v>
      </c>
      <c r="L115">
        <v>150</v>
      </c>
      <c r="M115">
        <v>0</v>
      </c>
      <c r="N115">
        <v>80</v>
      </c>
      <c r="O115">
        <v>11</v>
      </c>
      <c r="P115">
        <v>3.49E-3</v>
      </c>
      <c r="Q115">
        <v>2.8999999999999998E-3</v>
      </c>
      <c r="R115">
        <v>5.9800000000000001E-3</v>
      </c>
      <c r="S115">
        <v>2.31E-3</v>
      </c>
      <c r="T115">
        <v>1.98E-3</v>
      </c>
      <c r="U115">
        <v>1.98E-3</v>
      </c>
      <c r="V115">
        <v>2.0300000000000001E-3</v>
      </c>
      <c r="W115">
        <v>4.8199999999999996E-3</v>
      </c>
      <c r="X115">
        <v>4.8199999999999996E-3</v>
      </c>
      <c r="Y115">
        <v>1.98E-3</v>
      </c>
      <c r="Z115">
        <v>1.98E-3</v>
      </c>
      <c r="AA115">
        <v>1.98E-3</v>
      </c>
      <c r="AB115">
        <v>0.45266249356885607</v>
      </c>
      <c r="AC115">
        <v>5.5223350573611558</v>
      </c>
      <c r="AD115">
        <v>214.27199999999999</v>
      </c>
      <c r="AE115">
        <v>0.05</v>
      </c>
      <c r="AF115">
        <v>1390</v>
      </c>
      <c r="AG115">
        <v>4003</v>
      </c>
      <c r="AH115">
        <v>4230</v>
      </c>
      <c r="AI115">
        <v>4470</v>
      </c>
    </row>
    <row r="116" spans="2:35" hidden="1">
      <c r="B116">
        <v>36</v>
      </c>
      <c r="C116">
        <v>32</v>
      </c>
      <c r="D116" t="s">
        <v>5</v>
      </c>
      <c r="E116" t="s">
        <v>9</v>
      </c>
      <c r="F116">
        <v>28</v>
      </c>
      <c r="G116">
        <v>28</v>
      </c>
      <c r="H116">
        <v>0.2</v>
      </c>
      <c r="I116">
        <v>5000</v>
      </c>
      <c r="J116">
        <v>60000</v>
      </c>
      <c r="K116">
        <v>14</v>
      </c>
      <c r="L116">
        <v>150</v>
      </c>
      <c r="M116">
        <v>0</v>
      </c>
      <c r="N116">
        <v>80</v>
      </c>
      <c r="O116">
        <v>11</v>
      </c>
      <c r="P116">
        <v>3.49E-3</v>
      </c>
      <c r="Q116">
        <v>2.8999999999999998E-3</v>
      </c>
      <c r="R116">
        <v>5.9800000000000001E-3</v>
      </c>
      <c r="S116">
        <v>2.31E-3</v>
      </c>
      <c r="T116">
        <v>1.98E-3</v>
      </c>
      <c r="U116">
        <v>1.98E-3</v>
      </c>
      <c r="V116">
        <v>2.0300000000000001E-3</v>
      </c>
      <c r="W116">
        <v>4.8199999999999996E-3</v>
      </c>
      <c r="X116">
        <v>4.8199999999999996E-3</v>
      </c>
      <c r="Y116">
        <v>1.98E-3</v>
      </c>
      <c r="Z116">
        <v>1.98E-3</v>
      </c>
      <c r="AA116">
        <v>1.98E-3</v>
      </c>
      <c r="AB116">
        <v>0.45266249356885607</v>
      </c>
      <c r="AC116">
        <v>5.5223350573611558</v>
      </c>
      <c r="AD116">
        <v>214.27199999999999</v>
      </c>
      <c r="AE116">
        <v>5.5E-2</v>
      </c>
      <c r="AF116">
        <v>1319</v>
      </c>
      <c r="AG116">
        <v>3639</v>
      </c>
      <c r="AH116">
        <v>3845</v>
      </c>
      <c r="AI116">
        <v>4063</v>
      </c>
    </row>
    <row r="117" spans="2:35" hidden="1">
      <c r="B117">
        <v>36</v>
      </c>
      <c r="C117">
        <v>32</v>
      </c>
      <c r="D117" t="s">
        <v>5</v>
      </c>
      <c r="E117" t="s">
        <v>9</v>
      </c>
      <c r="F117">
        <v>28</v>
      </c>
      <c r="G117">
        <v>28</v>
      </c>
      <c r="H117">
        <v>0.2</v>
      </c>
      <c r="I117">
        <v>5000</v>
      </c>
      <c r="J117">
        <v>60000</v>
      </c>
      <c r="K117">
        <v>14</v>
      </c>
      <c r="L117">
        <v>150</v>
      </c>
      <c r="M117">
        <v>0</v>
      </c>
      <c r="N117">
        <v>80</v>
      </c>
      <c r="O117">
        <v>11</v>
      </c>
      <c r="P117">
        <v>3.49E-3</v>
      </c>
      <c r="Q117">
        <v>2.8999999999999998E-3</v>
      </c>
      <c r="R117">
        <v>5.9800000000000001E-3</v>
      </c>
      <c r="S117">
        <v>2.31E-3</v>
      </c>
      <c r="T117">
        <v>1.98E-3</v>
      </c>
      <c r="U117">
        <v>1.98E-3</v>
      </c>
      <c r="V117">
        <v>2.0300000000000001E-3</v>
      </c>
      <c r="W117">
        <v>4.8199999999999996E-3</v>
      </c>
      <c r="X117">
        <v>4.8199999999999996E-3</v>
      </c>
      <c r="Y117">
        <v>1.98E-3</v>
      </c>
      <c r="Z117">
        <v>1.98E-3</v>
      </c>
      <c r="AA117">
        <v>1.98E-3</v>
      </c>
      <c r="AB117">
        <v>0.45266249356885607</v>
      </c>
      <c r="AC117">
        <v>5.5223350573611558</v>
      </c>
      <c r="AD117">
        <v>214.27199999999999</v>
      </c>
      <c r="AE117">
        <v>0.06</v>
      </c>
      <c r="AF117">
        <v>1252</v>
      </c>
      <c r="AG117">
        <v>3336</v>
      </c>
      <c r="AH117">
        <v>3525</v>
      </c>
      <c r="AI117">
        <v>3725</v>
      </c>
    </row>
    <row r="118" spans="2:35" hidden="1">
      <c r="B118">
        <v>36</v>
      </c>
      <c r="C118">
        <v>32</v>
      </c>
      <c r="D118" t="s">
        <v>5</v>
      </c>
      <c r="E118" t="s">
        <v>9</v>
      </c>
      <c r="F118">
        <v>28</v>
      </c>
      <c r="G118">
        <v>28</v>
      </c>
      <c r="H118">
        <v>0.2</v>
      </c>
      <c r="I118">
        <v>5000</v>
      </c>
      <c r="J118">
        <v>60000</v>
      </c>
      <c r="K118">
        <v>14</v>
      </c>
      <c r="L118">
        <v>150</v>
      </c>
      <c r="M118">
        <v>0</v>
      </c>
      <c r="N118">
        <v>80</v>
      </c>
      <c r="O118">
        <v>11</v>
      </c>
      <c r="P118">
        <v>3.49E-3</v>
      </c>
      <c r="Q118">
        <v>2.8999999999999998E-3</v>
      </c>
      <c r="R118">
        <v>5.9800000000000001E-3</v>
      </c>
      <c r="S118">
        <v>2.31E-3</v>
      </c>
      <c r="T118">
        <v>1.98E-3</v>
      </c>
      <c r="U118">
        <v>1.98E-3</v>
      </c>
      <c r="V118">
        <v>2.0300000000000001E-3</v>
      </c>
      <c r="W118">
        <v>4.8199999999999996E-3</v>
      </c>
      <c r="X118">
        <v>4.8199999999999996E-3</v>
      </c>
      <c r="Y118">
        <v>1.98E-3</v>
      </c>
      <c r="Z118">
        <v>1.98E-3</v>
      </c>
      <c r="AA118">
        <v>1.98E-3</v>
      </c>
      <c r="AB118">
        <v>0.45266249356885607</v>
      </c>
      <c r="AC118">
        <v>5.5223350573611558</v>
      </c>
      <c r="AD118">
        <v>214.27199999999999</v>
      </c>
      <c r="AE118">
        <v>6.5000000000000002E-2</v>
      </c>
      <c r="AF118">
        <v>1191</v>
      </c>
      <c r="AG118">
        <v>3079</v>
      </c>
      <c r="AH118">
        <v>3254</v>
      </c>
      <c r="AI118">
        <v>3438</v>
      </c>
    </row>
    <row r="119" spans="2:35" hidden="1">
      <c r="B119">
        <v>36</v>
      </c>
      <c r="C119">
        <v>32</v>
      </c>
      <c r="D119" t="s">
        <v>5</v>
      </c>
      <c r="E119" t="s">
        <v>9</v>
      </c>
      <c r="F119">
        <v>28</v>
      </c>
      <c r="G119">
        <v>28</v>
      </c>
      <c r="H119">
        <v>0.2</v>
      </c>
      <c r="I119">
        <v>5000</v>
      </c>
      <c r="J119">
        <v>60000</v>
      </c>
      <c r="K119">
        <v>14</v>
      </c>
      <c r="L119">
        <v>150</v>
      </c>
      <c r="M119">
        <v>0</v>
      </c>
      <c r="N119">
        <v>80</v>
      </c>
      <c r="O119">
        <v>11</v>
      </c>
      <c r="P119">
        <v>3.49E-3</v>
      </c>
      <c r="Q119">
        <v>2.8999999999999998E-3</v>
      </c>
      <c r="R119">
        <v>5.9800000000000001E-3</v>
      </c>
      <c r="S119">
        <v>2.31E-3</v>
      </c>
      <c r="T119">
        <v>1.98E-3</v>
      </c>
      <c r="U119">
        <v>1.98E-3</v>
      </c>
      <c r="V119">
        <v>2.0300000000000001E-3</v>
      </c>
      <c r="W119">
        <v>4.8199999999999996E-3</v>
      </c>
      <c r="X119">
        <v>4.8199999999999996E-3</v>
      </c>
      <c r="Y119">
        <v>1.98E-3</v>
      </c>
      <c r="Z119">
        <v>1.98E-3</v>
      </c>
      <c r="AA119">
        <v>1.98E-3</v>
      </c>
      <c r="AB119">
        <v>0.45266249356885607</v>
      </c>
      <c r="AC119">
        <v>5.5223350573611558</v>
      </c>
      <c r="AD119">
        <v>214.27199999999999</v>
      </c>
      <c r="AE119">
        <v>7.0000000000000007E-2</v>
      </c>
      <c r="AF119">
        <v>1134</v>
      </c>
      <c r="AG119">
        <v>2859</v>
      </c>
      <c r="AH119">
        <v>3021</v>
      </c>
      <c r="AI119">
        <v>3193</v>
      </c>
    </row>
    <row r="120" spans="2:35" hidden="1">
      <c r="B120">
        <v>36</v>
      </c>
      <c r="C120">
        <v>32</v>
      </c>
      <c r="D120" t="s">
        <v>5</v>
      </c>
      <c r="E120" t="s">
        <v>9</v>
      </c>
      <c r="F120">
        <v>30</v>
      </c>
      <c r="G120">
        <v>30</v>
      </c>
      <c r="H120">
        <v>0.2</v>
      </c>
      <c r="I120">
        <v>5000</v>
      </c>
      <c r="J120">
        <v>60000</v>
      </c>
      <c r="K120">
        <v>14</v>
      </c>
      <c r="L120">
        <v>150</v>
      </c>
      <c r="M120">
        <v>0</v>
      </c>
      <c r="N120">
        <v>80</v>
      </c>
      <c r="O120">
        <v>11</v>
      </c>
      <c r="P120">
        <v>3.4499999999999999E-3</v>
      </c>
      <c r="Q120">
        <v>2.8700000000000002E-3</v>
      </c>
      <c r="R120">
        <v>5.9199999999999999E-3</v>
      </c>
      <c r="S120">
        <v>2.2899999999999999E-3</v>
      </c>
      <c r="T120">
        <v>1.98E-3</v>
      </c>
      <c r="U120">
        <v>1.98E-3</v>
      </c>
      <c r="V120">
        <v>2.0100000000000001E-3</v>
      </c>
      <c r="W120">
        <v>4.7600000000000003E-3</v>
      </c>
      <c r="X120">
        <v>4.7600000000000003E-3</v>
      </c>
      <c r="Y120">
        <v>1.98E-3</v>
      </c>
      <c r="Z120">
        <v>1.98E-3</v>
      </c>
      <c r="AA120">
        <v>1.98E-3</v>
      </c>
      <c r="AB120">
        <v>0.45352614259989721</v>
      </c>
      <c r="AC120">
        <v>5.5276006654620851</v>
      </c>
      <c r="AD120">
        <v>214.27199999999999</v>
      </c>
      <c r="AE120">
        <v>0.03</v>
      </c>
      <c r="AF120">
        <v>1742</v>
      </c>
      <c r="AG120">
        <v>6658</v>
      </c>
      <c r="AH120">
        <v>7037</v>
      </c>
      <c r="AI120">
        <v>7437</v>
      </c>
    </row>
    <row r="121" spans="2:35" hidden="1">
      <c r="B121">
        <v>36</v>
      </c>
      <c r="C121">
        <v>32</v>
      </c>
      <c r="D121" t="s">
        <v>5</v>
      </c>
      <c r="E121" t="s">
        <v>9</v>
      </c>
      <c r="F121">
        <v>30</v>
      </c>
      <c r="G121">
        <v>30</v>
      </c>
      <c r="H121">
        <v>0.2</v>
      </c>
      <c r="I121">
        <v>5000</v>
      </c>
      <c r="J121">
        <v>60000</v>
      </c>
      <c r="K121">
        <v>14</v>
      </c>
      <c r="L121">
        <v>150</v>
      </c>
      <c r="M121">
        <v>0</v>
      </c>
      <c r="N121">
        <v>80</v>
      </c>
      <c r="O121">
        <v>11</v>
      </c>
      <c r="P121">
        <v>3.4499999999999999E-3</v>
      </c>
      <c r="Q121">
        <v>2.8700000000000002E-3</v>
      </c>
      <c r="R121">
        <v>5.9199999999999999E-3</v>
      </c>
      <c r="S121">
        <v>2.2899999999999999E-3</v>
      </c>
      <c r="T121">
        <v>1.98E-3</v>
      </c>
      <c r="U121">
        <v>1.98E-3</v>
      </c>
      <c r="V121">
        <v>2.0100000000000001E-3</v>
      </c>
      <c r="W121">
        <v>4.7600000000000003E-3</v>
      </c>
      <c r="X121">
        <v>4.7600000000000003E-3</v>
      </c>
      <c r="Y121">
        <v>1.98E-3</v>
      </c>
      <c r="Z121">
        <v>1.98E-3</v>
      </c>
      <c r="AA121">
        <v>1.98E-3</v>
      </c>
      <c r="AB121">
        <v>0.45352614259989721</v>
      </c>
      <c r="AC121">
        <v>5.5276006654620851</v>
      </c>
      <c r="AD121">
        <v>214.27199999999999</v>
      </c>
      <c r="AE121">
        <v>3.5000000000000003E-2</v>
      </c>
      <c r="AF121">
        <v>1641</v>
      </c>
      <c r="AG121">
        <v>5707</v>
      </c>
      <c r="AH121">
        <v>6032</v>
      </c>
      <c r="AI121">
        <v>6375</v>
      </c>
    </row>
    <row r="122" spans="2:35" hidden="1">
      <c r="B122">
        <v>36</v>
      </c>
      <c r="C122">
        <v>32</v>
      </c>
      <c r="D122" t="s">
        <v>5</v>
      </c>
      <c r="E122" t="s">
        <v>9</v>
      </c>
      <c r="F122">
        <v>30</v>
      </c>
      <c r="G122">
        <v>30</v>
      </c>
      <c r="H122">
        <v>0.2</v>
      </c>
      <c r="I122">
        <v>5000</v>
      </c>
      <c r="J122">
        <v>60000</v>
      </c>
      <c r="K122">
        <v>14</v>
      </c>
      <c r="L122">
        <v>150</v>
      </c>
      <c r="M122">
        <v>0</v>
      </c>
      <c r="N122">
        <v>80</v>
      </c>
      <c r="O122">
        <v>11</v>
      </c>
      <c r="P122">
        <v>3.4499999999999999E-3</v>
      </c>
      <c r="Q122">
        <v>2.8700000000000002E-3</v>
      </c>
      <c r="R122">
        <v>5.9199999999999999E-3</v>
      </c>
      <c r="S122">
        <v>2.2899999999999999E-3</v>
      </c>
      <c r="T122">
        <v>1.98E-3</v>
      </c>
      <c r="U122">
        <v>1.98E-3</v>
      </c>
      <c r="V122">
        <v>2.0100000000000001E-3</v>
      </c>
      <c r="W122">
        <v>4.7600000000000003E-3</v>
      </c>
      <c r="X122">
        <v>4.7600000000000003E-3</v>
      </c>
      <c r="Y122">
        <v>1.98E-3</v>
      </c>
      <c r="Z122">
        <v>1.98E-3</v>
      </c>
      <c r="AA122">
        <v>1.98E-3</v>
      </c>
      <c r="AB122">
        <v>0.45352614259989721</v>
      </c>
      <c r="AC122">
        <v>5.5276006654620851</v>
      </c>
      <c r="AD122">
        <v>214.27199999999999</v>
      </c>
      <c r="AE122">
        <v>0.04</v>
      </c>
      <c r="AF122">
        <v>1550</v>
      </c>
      <c r="AG122">
        <v>4994</v>
      </c>
      <c r="AH122">
        <v>5278</v>
      </c>
      <c r="AI122">
        <v>5578</v>
      </c>
    </row>
    <row r="123" spans="2:35" hidden="1">
      <c r="B123">
        <v>36</v>
      </c>
      <c r="C123">
        <v>32</v>
      </c>
      <c r="D123" t="s">
        <v>5</v>
      </c>
      <c r="E123" t="s">
        <v>9</v>
      </c>
      <c r="F123">
        <v>30</v>
      </c>
      <c r="G123">
        <v>30</v>
      </c>
      <c r="H123">
        <v>0.2</v>
      </c>
      <c r="I123">
        <v>5000</v>
      </c>
      <c r="J123">
        <v>60000</v>
      </c>
      <c r="K123">
        <v>14</v>
      </c>
      <c r="L123">
        <v>150</v>
      </c>
      <c r="M123">
        <v>0</v>
      </c>
      <c r="N123">
        <v>80</v>
      </c>
      <c r="O123">
        <v>11</v>
      </c>
      <c r="P123">
        <v>3.4499999999999999E-3</v>
      </c>
      <c r="Q123">
        <v>2.8700000000000002E-3</v>
      </c>
      <c r="R123">
        <v>5.9199999999999999E-3</v>
      </c>
      <c r="S123">
        <v>2.2899999999999999E-3</v>
      </c>
      <c r="T123">
        <v>1.98E-3</v>
      </c>
      <c r="U123">
        <v>1.98E-3</v>
      </c>
      <c r="V123">
        <v>2.0100000000000001E-3</v>
      </c>
      <c r="W123">
        <v>4.7600000000000003E-3</v>
      </c>
      <c r="X123">
        <v>4.7600000000000003E-3</v>
      </c>
      <c r="Y123">
        <v>1.98E-3</v>
      </c>
      <c r="Z123">
        <v>1.98E-3</v>
      </c>
      <c r="AA123">
        <v>1.98E-3</v>
      </c>
      <c r="AB123">
        <v>0.45352614259989721</v>
      </c>
      <c r="AC123">
        <v>5.5276006654620851</v>
      </c>
      <c r="AD123">
        <v>214.27199999999999</v>
      </c>
      <c r="AE123">
        <v>4.4999999999999998E-2</v>
      </c>
      <c r="AF123">
        <v>1465</v>
      </c>
      <c r="AG123">
        <v>4439</v>
      </c>
      <c r="AH123">
        <v>4691</v>
      </c>
      <c r="AI123">
        <v>4958</v>
      </c>
    </row>
    <row r="124" spans="2:35" hidden="1">
      <c r="B124">
        <v>36</v>
      </c>
      <c r="C124">
        <v>32</v>
      </c>
      <c r="D124" t="s">
        <v>5</v>
      </c>
      <c r="E124" t="s">
        <v>9</v>
      </c>
      <c r="F124">
        <v>30</v>
      </c>
      <c r="G124">
        <v>30</v>
      </c>
      <c r="H124">
        <v>0.2</v>
      </c>
      <c r="I124">
        <v>5000</v>
      </c>
      <c r="J124">
        <v>60000</v>
      </c>
      <c r="K124">
        <v>14</v>
      </c>
      <c r="L124">
        <v>150</v>
      </c>
      <c r="M124">
        <v>0</v>
      </c>
      <c r="N124">
        <v>80</v>
      </c>
      <c r="O124">
        <v>11</v>
      </c>
      <c r="P124">
        <v>3.4499999999999999E-3</v>
      </c>
      <c r="Q124">
        <v>2.8700000000000002E-3</v>
      </c>
      <c r="R124">
        <v>5.9199999999999999E-3</v>
      </c>
      <c r="S124">
        <v>2.2899999999999999E-3</v>
      </c>
      <c r="T124">
        <v>1.98E-3</v>
      </c>
      <c r="U124">
        <v>1.98E-3</v>
      </c>
      <c r="V124">
        <v>2.0100000000000001E-3</v>
      </c>
      <c r="W124">
        <v>4.7600000000000003E-3</v>
      </c>
      <c r="X124">
        <v>4.7600000000000003E-3</v>
      </c>
      <c r="Y124">
        <v>1.98E-3</v>
      </c>
      <c r="Z124">
        <v>1.98E-3</v>
      </c>
      <c r="AA124">
        <v>1.98E-3</v>
      </c>
      <c r="AB124">
        <v>0.45352614259989721</v>
      </c>
      <c r="AC124">
        <v>5.5276006654620851</v>
      </c>
      <c r="AD124">
        <v>214.27199999999999</v>
      </c>
      <c r="AE124">
        <v>0.05</v>
      </c>
      <c r="AF124">
        <v>1387</v>
      </c>
      <c r="AG124">
        <v>3995</v>
      </c>
      <c r="AH124">
        <v>4222</v>
      </c>
      <c r="AI124">
        <v>4462</v>
      </c>
    </row>
    <row r="125" spans="2:35" hidden="1">
      <c r="B125">
        <v>36</v>
      </c>
      <c r="C125">
        <v>32</v>
      </c>
      <c r="D125" t="s">
        <v>5</v>
      </c>
      <c r="E125" t="s">
        <v>9</v>
      </c>
      <c r="F125">
        <v>30</v>
      </c>
      <c r="G125">
        <v>30</v>
      </c>
      <c r="H125">
        <v>0.2</v>
      </c>
      <c r="I125">
        <v>5000</v>
      </c>
      <c r="J125">
        <v>60000</v>
      </c>
      <c r="K125">
        <v>14</v>
      </c>
      <c r="L125">
        <v>150</v>
      </c>
      <c r="M125">
        <v>0</v>
      </c>
      <c r="N125">
        <v>80</v>
      </c>
      <c r="O125">
        <v>11</v>
      </c>
      <c r="P125">
        <v>3.4499999999999999E-3</v>
      </c>
      <c r="Q125">
        <v>2.8700000000000002E-3</v>
      </c>
      <c r="R125">
        <v>5.9199999999999999E-3</v>
      </c>
      <c r="S125">
        <v>2.2899999999999999E-3</v>
      </c>
      <c r="T125">
        <v>1.98E-3</v>
      </c>
      <c r="U125">
        <v>1.98E-3</v>
      </c>
      <c r="V125">
        <v>2.0100000000000001E-3</v>
      </c>
      <c r="W125">
        <v>4.7600000000000003E-3</v>
      </c>
      <c r="X125">
        <v>4.7600000000000003E-3</v>
      </c>
      <c r="Y125">
        <v>1.98E-3</v>
      </c>
      <c r="Z125">
        <v>1.98E-3</v>
      </c>
      <c r="AA125">
        <v>1.98E-3</v>
      </c>
      <c r="AB125">
        <v>0.45352614259989721</v>
      </c>
      <c r="AC125">
        <v>5.5276006654620851</v>
      </c>
      <c r="AD125">
        <v>214.27199999999999</v>
      </c>
      <c r="AE125">
        <v>5.5E-2</v>
      </c>
      <c r="AF125">
        <v>1315</v>
      </c>
      <c r="AG125">
        <v>3632</v>
      </c>
      <c r="AH125">
        <v>3838</v>
      </c>
      <c r="AI125">
        <v>4057</v>
      </c>
    </row>
    <row r="126" spans="2:35" hidden="1">
      <c r="B126">
        <v>36</v>
      </c>
      <c r="C126">
        <v>32</v>
      </c>
      <c r="D126" t="s">
        <v>5</v>
      </c>
      <c r="E126" t="s">
        <v>9</v>
      </c>
      <c r="F126">
        <v>30</v>
      </c>
      <c r="G126">
        <v>30</v>
      </c>
      <c r="H126">
        <v>0.2</v>
      </c>
      <c r="I126">
        <v>5000</v>
      </c>
      <c r="J126">
        <v>60000</v>
      </c>
      <c r="K126">
        <v>14</v>
      </c>
      <c r="L126">
        <v>150</v>
      </c>
      <c r="M126">
        <v>0</v>
      </c>
      <c r="N126">
        <v>80</v>
      </c>
      <c r="O126">
        <v>11</v>
      </c>
      <c r="P126">
        <v>3.4499999999999999E-3</v>
      </c>
      <c r="Q126">
        <v>2.8700000000000002E-3</v>
      </c>
      <c r="R126">
        <v>5.9199999999999999E-3</v>
      </c>
      <c r="S126">
        <v>2.2899999999999999E-3</v>
      </c>
      <c r="T126">
        <v>1.98E-3</v>
      </c>
      <c r="U126">
        <v>1.98E-3</v>
      </c>
      <c r="V126">
        <v>2.0100000000000001E-3</v>
      </c>
      <c r="W126">
        <v>4.7600000000000003E-3</v>
      </c>
      <c r="X126">
        <v>4.7600000000000003E-3</v>
      </c>
      <c r="Y126">
        <v>1.98E-3</v>
      </c>
      <c r="Z126">
        <v>1.98E-3</v>
      </c>
      <c r="AA126">
        <v>1.98E-3</v>
      </c>
      <c r="AB126">
        <v>0.45352614259989721</v>
      </c>
      <c r="AC126">
        <v>5.5276006654620851</v>
      </c>
      <c r="AD126">
        <v>214.27199999999999</v>
      </c>
      <c r="AE126">
        <v>0.06</v>
      </c>
      <c r="AF126">
        <v>1249</v>
      </c>
      <c r="AG126">
        <v>3329</v>
      </c>
      <c r="AH126">
        <v>3518</v>
      </c>
      <c r="AI126">
        <v>3719</v>
      </c>
    </row>
    <row r="127" spans="2:35" hidden="1">
      <c r="B127">
        <v>36</v>
      </c>
      <c r="C127">
        <v>32</v>
      </c>
      <c r="D127" t="s">
        <v>5</v>
      </c>
      <c r="E127" t="s">
        <v>9</v>
      </c>
      <c r="F127">
        <v>30</v>
      </c>
      <c r="G127">
        <v>30</v>
      </c>
      <c r="H127">
        <v>0.2</v>
      </c>
      <c r="I127">
        <v>5000</v>
      </c>
      <c r="J127">
        <v>60000</v>
      </c>
      <c r="K127">
        <v>14</v>
      </c>
      <c r="L127">
        <v>150</v>
      </c>
      <c r="M127">
        <v>0</v>
      </c>
      <c r="N127">
        <v>80</v>
      </c>
      <c r="O127">
        <v>11</v>
      </c>
      <c r="P127">
        <v>3.4499999999999999E-3</v>
      </c>
      <c r="Q127">
        <v>2.8700000000000002E-3</v>
      </c>
      <c r="R127">
        <v>5.9199999999999999E-3</v>
      </c>
      <c r="S127">
        <v>2.2899999999999999E-3</v>
      </c>
      <c r="T127">
        <v>1.98E-3</v>
      </c>
      <c r="U127">
        <v>1.98E-3</v>
      </c>
      <c r="V127">
        <v>2.0100000000000001E-3</v>
      </c>
      <c r="W127">
        <v>4.7600000000000003E-3</v>
      </c>
      <c r="X127">
        <v>4.7600000000000003E-3</v>
      </c>
      <c r="Y127">
        <v>1.98E-3</v>
      </c>
      <c r="Z127">
        <v>1.98E-3</v>
      </c>
      <c r="AA127">
        <v>1.98E-3</v>
      </c>
      <c r="AB127">
        <v>0.45352614259989721</v>
      </c>
      <c r="AC127">
        <v>5.5276006654620851</v>
      </c>
      <c r="AD127">
        <v>214.27199999999999</v>
      </c>
      <c r="AE127">
        <v>6.5000000000000002E-2</v>
      </c>
      <c r="AF127">
        <v>1188</v>
      </c>
      <c r="AG127">
        <v>3073</v>
      </c>
      <c r="AH127">
        <v>3248</v>
      </c>
      <c r="AI127">
        <v>3432</v>
      </c>
    </row>
    <row r="128" spans="2:35" hidden="1">
      <c r="B128">
        <v>36</v>
      </c>
      <c r="C128">
        <v>32</v>
      </c>
      <c r="D128" t="s">
        <v>5</v>
      </c>
      <c r="E128" t="s">
        <v>9</v>
      </c>
      <c r="F128">
        <v>30</v>
      </c>
      <c r="G128">
        <v>30</v>
      </c>
      <c r="H128">
        <v>0.2</v>
      </c>
      <c r="I128">
        <v>5000</v>
      </c>
      <c r="J128">
        <v>60000</v>
      </c>
      <c r="K128">
        <v>14</v>
      </c>
      <c r="L128">
        <v>150</v>
      </c>
      <c r="M128">
        <v>0</v>
      </c>
      <c r="N128">
        <v>80</v>
      </c>
      <c r="O128">
        <v>11</v>
      </c>
      <c r="P128">
        <v>3.4499999999999999E-3</v>
      </c>
      <c r="Q128">
        <v>2.8700000000000002E-3</v>
      </c>
      <c r="R128">
        <v>5.9199999999999999E-3</v>
      </c>
      <c r="S128">
        <v>2.2899999999999999E-3</v>
      </c>
      <c r="T128">
        <v>1.98E-3</v>
      </c>
      <c r="U128">
        <v>1.98E-3</v>
      </c>
      <c r="V128">
        <v>2.0100000000000001E-3</v>
      </c>
      <c r="W128">
        <v>4.7600000000000003E-3</v>
      </c>
      <c r="X128">
        <v>4.7600000000000003E-3</v>
      </c>
      <c r="Y128">
        <v>1.98E-3</v>
      </c>
      <c r="Z128">
        <v>1.98E-3</v>
      </c>
      <c r="AA128">
        <v>1.98E-3</v>
      </c>
      <c r="AB128">
        <v>0.45352614259989721</v>
      </c>
      <c r="AC128">
        <v>5.5276006654620851</v>
      </c>
      <c r="AD128">
        <v>214.27199999999999</v>
      </c>
      <c r="AE128">
        <v>7.0000000000000007E-2</v>
      </c>
      <c r="AF128">
        <v>1131</v>
      </c>
      <c r="AG128">
        <v>2854</v>
      </c>
      <c r="AH128">
        <v>3016</v>
      </c>
      <c r="AI128">
        <v>3187</v>
      </c>
    </row>
    <row r="129" spans="2:35" hidden="1">
      <c r="B129">
        <v>36</v>
      </c>
      <c r="C129">
        <v>32</v>
      </c>
      <c r="D129" t="s">
        <v>5</v>
      </c>
      <c r="E129" t="s">
        <v>9</v>
      </c>
      <c r="F129">
        <v>32</v>
      </c>
      <c r="G129">
        <v>32</v>
      </c>
      <c r="H129">
        <v>0.2</v>
      </c>
      <c r="I129">
        <v>5000</v>
      </c>
      <c r="J129">
        <v>60000</v>
      </c>
      <c r="K129">
        <v>14</v>
      </c>
      <c r="L129">
        <v>150</v>
      </c>
      <c r="M129">
        <v>0</v>
      </c>
      <c r="N129">
        <v>80</v>
      </c>
      <c r="O129">
        <v>11</v>
      </c>
      <c r="P129">
        <v>3.4199999999999999E-3</v>
      </c>
      <c r="Q129">
        <v>2.8400000000000001E-3</v>
      </c>
      <c r="R129">
        <v>5.8500000000000002E-3</v>
      </c>
      <c r="S129">
        <v>2.2699999999999999E-3</v>
      </c>
      <c r="T129">
        <v>1.98E-3</v>
      </c>
      <c r="U129">
        <v>1.98E-3</v>
      </c>
      <c r="V129">
        <v>1.99E-3</v>
      </c>
      <c r="W129">
        <v>4.7099999999999998E-3</v>
      </c>
      <c r="X129">
        <v>4.7099999999999998E-3</v>
      </c>
      <c r="Y129">
        <v>1.98E-3</v>
      </c>
      <c r="Z129">
        <v>1.98E-3</v>
      </c>
      <c r="AA129">
        <v>1.98E-3</v>
      </c>
      <c r="AB129">
        <v>0.45448920639684443</v>
      </c>
      <c r="AC129">
        <v>5.5334664893933851</v>
      </c>
      <c r="AD129">
        <v>214.27199999999999</v>
      </c>
      <c r="AE129">
        <v>0.03</v>
      </c>
      <c r="AF129">
        <v>1742</v>
      </c>
      <c r="AG129">
        <v>6658</v>
      </c>
      <c r="AH129">
        <v>7037</v>
      </c>
      <c r="AI129">
        <v>7437</v>
      </c>
    </row>
    <row r="130" spans="2:35" hidden="1">
      <c r="B130">
        <v>36</v>
      </c>
      <c r="C130">
        <v>32</v>
      </c>
      <c r="D130" t="s">
        <v>5</v>
      </c>
      <c r="E130" t="s">
        <v>9</v>
      </c>
      <c r="F130">
        <v>32</v>
      </c>
      <c r="G130">
        <v>32</v>
      </c>
      <c r="H130">
        <v>0.2</v>
      </c>
      <c r="I130">
        <v>5000</v>
      </c>
      <c r="J130">
        <v>60000</v>
      </c>
      <c r="K130">
        <v>14</v>
      </c>
      <c r="L130">
        <v>150</v>
      </c>
      <c r="M130">
        <v>0</v>
      </c>
      <c r="N130">
        <v>80</v>
      </c>
      <c r="O130">
        <v>11</v>
      </c>
      <c r="P130">
        <v>3.4199999999999999E-3</v>
      </c>
      <c r="Q130">
        <v>2.8400000000000001E-3</v>
      </c>
      <c r="R130">
        <v>5.8500000000000002E-3</v>
      </c>
      <c r="S130">
        <v>2.2699999999999999E-3</v>
      </c>
      <c r="T130">
        <v>1.98E-3</v>
      </c>
      <c r="U130">
        <v>1.98E-3</v>
      </c>
      <c r="V130">
        <v>1.99E-3</v>
      </c>
      <c r="W130">
        <v>4.7099999999999998E-3</v>
      </c>
      <c r="X130">
        <v>4.7099999999999998E-3</v>
      </c>
      <c r="Y130">
        <v>1.98E-3</v>
      </c>
      <c r="Z130">
        <v>1.98E-3</v>
      </c>
      <c r="AA130">
        <v>1.98E-3</v>
      </c>
      <c r="AB130">
        <v>0.45448920639684443</v>
      </c>
      <c r="AC130">
        <v>5.5334664893933851</v>
      </c>
      <c r="AD130">
        <v>214.27199999999999</v>
      </c>
      <c r="AE130">
        <v>3.5000000000000003E-2</v>
      </c>
      <c r="AF130">
        <v>1641</v>
      </c>
      <c r="AG130">
        <v>5707</v>
      </c>
      <c r="AH130">
        <v>6032</v>
      </c>
      <c r="AI130">
        <v>6375</v>
      </c>
    </row>
    <row r="131" spans="2:35" hidden="1">
      <c r="B131">
        <v>36</v>
      </c>
      <c r="C131">
        <v>32</v>
      </c>
      <c r="D131" t="s">
        <v>5</v>
      </c>
      <c r="E131" t="s">
        <v>9</v>
      </c>
      <c r="F131">
        <v>32</v>
      </c>
      <c r="G131">
        <v>32</v>
      </c>
      <c r="H131">
        <v>0.2</v>
      </c>
      <c r="I131">
        <v>5000</v>
      </c>
      <c r="J131">
        <v>60000</v>
      </c>
      <c r="K131">
        <v>14</v>
      </c>
      <c r="L131">
        <v>150</v>
      </c>
      <c r="M131">
        <v>0</v>
      </c>
      <c r="N131">
        <v>80</v>
      </c>
      <c r="O131">
        <v>11</v>
      </c>
      <c r="P131">
        <v>3.4199999999999999E-3</v>
      </c>
      <c r="Q131">
        <v>2.8400000000000001E-3</v>
      </c>
      <c r="R131">
        <v>5.8500000000000002E-3</v>
      </c>
      <c r="S131">
        <v>2.2699999999999999E-3</v>
      </c>
      <c r="T131">
        <v>1.98E-3</v>
      </c>
      <c r="U131">
        <v>1.98E-3</v>
      </c>
      <c r="V131">
        <v>1.99E-3</v>
      </c>
      <c r="W131">
        <v>4.7099999999999998E-3</v>
      </c>
      <c r="X131">
        <v>4.7099999999999998E-3</v>
      </c>
      <c r="Y131">
        <v>1.98E-3</v>
      </c>
      <c r="Z131">
        <v>1.98E-3</v>
      </c>
      <c r="AA131">
        <v>1.98E-3</v>
      </c>
      <c r="AB131">
        <v>0.45448920639684443</v>
      </c>
      <c r="AC131">
        <v>5.5334664893933851</v>
      </c>
      <c r="AD131">
        <v>214.27199999999999</v>
      </c>
      <c r="AE131">
        <v>0.04</v>
      </c>
      <c r="AF131">
        <v>1550</v>
      </c>
      <c r="AG131">
        <v>4994</v>
      </c>
      <c r="AH131">
        <v>5278</v>
      </c>
      <c r="AI131">
        <v>5578</v>
      </c>
    </row>
    <row r="132" spans="2:35" hidden="1">
      <c r="B132">
        <v>36</v>
      </c>
      <c r="C132">
        <v>32</v>
      </c>
      <c r="D132" t="s">
        <v>5</v>
      </c>
      <c r="E132" t="s">
        <v>9</v>
      </c>
      <c r="F132">
        <v>32</v>
      </c>
      <c r="G132">
        <v>32</v>
      </c>
      <c r="H132">
        <v>0.2</v>
      </c>
      <c r="I132">
        <v>5000</v>
      </c>
      <c r="J132">
        <v>60000</v>
      </c>
      <c r="K132">
        <v>14</v>
      </c>
      <c r="L132">
        <v>150</v>
      </c>
      <c r="M132">
        <v>0</v>
      </c>
      <c r="N132">
        <v>80</v>
      </c>
      <c r="O132">
        <v>11</v>
      </c>
      <c r="P132">
        <v>3.4199999999999999E-3</v>
      </c>
      <c r="Q132">
        <v>2.8400000000000001E-3</v>
      </c>
      <c r="R132">
        <v>5.8500000000000002E-3</v>
      </c>
      <c r="S132">
        <v>2.2699999999999999E-3</v>
      </c>
      <c r="T132">
        <v>1.98E-3</v>
      </c>
      <c r="U132">
        <v>1.98E-3</v>
      </c>
      <c r="V132">
        <v>1.99E-3</v>
      </c>
      <c r="W132">
        <v>4.7099999999999998E-3</v>
      </c>
      <c r="X132">
        <v>4.7099999999999998E-3</v>
      </c>
      <c r="Y132">
        <v>1.98E-3</v>
      </c>
      <c r="Z132">
        <v>1.98E-3</v>
      </c>
      <c r="AA132">
        <v>1.98E-3</v>
      </c>
      <c r="AB132">
        <v>0.45448920639684443</v>
      </c>
      <c r="AC132">
        <v>5.5334664893933851</v>
      </c>
      <c r="AD132">
        <v>214.27199999999999</v>
      </c>
      <c r="AE132">
        <v>4.4999999999999998E-2</v>
      </c>
      <c r="AF132">
        <v>1465</v>
      </c>
      <c r="AG132">
        <v>4439</v>
      </c>
      <c r="AH132">
        <v>4691</v>
      </c>
      <c r="AI132">
        <v>4958</v>
      </c>
    </row>
    <row r="133" spans="2:35" hidden="1">
      <c r="B133">
        <v>36</v>
      </c>
      <c r="C133">
        <v>32</v>
      </c>
      <c r="D133" t="s">
        <v>5</v>
      </c>
      <c r="E133" t="s">
        <v>9</v>
      </c>
      <c r="F133">
        <v>32</v>
      </c>
      <c r="G133">
        <v>32</v>
      </c>
      <c r="H133">
        <v>0.2</v>
      </c>
      <c r="I133">
        <v>5000</v>
      </c>
      <c r="J133">
        <v>60000</v>
      </c>
      <c r="K133">
        <v>14</v>
      </c>
      <c r="L133">
        <v>150</v>
      </c>
      <c r="M133">
        <v>0</v>
      </c>
      <c r="N133">
        <v>80</v>
      </c>
      <c r="O133">
        <v>11</v>
      </c>
      <c r="P133">
        <v>3.4199999999999999E-3</v>
      </c>
      <c r="Q133">
        <v>2.8400000000000001E-3</v>
      </c>
      <c r="R133">
        <v>5.8500000000000002E-3</v>
      </c>
      <c r="S133">
        <v>2.2699999999999999E-3</v>
      </c>
      <c r="T133">
        <v>1.98E-3</v>
      </c>
      <c r="U133">
        <v>1.98E-3</v>
      </c>
      <c r="V133">
        <v>1.99E-3</v>
      </c>
      <c r="W133">
        <v>4.7099999999999998E-3</v>
      </c>
      <c r="X133">
        <v>4.7099999999999998E-3</v>
      </c>
      <c r="Y133">
        <v>1.98E-3</v>
      </c>
      <c r="Z133">
        <v>1.98E-3</v>
      </c>
      <c r="AA133">
        <v>1.98E-3</v>
      </c>
      <c r="AB133">
        <v>0.45448920639684443</v>
      </c>
      <c r="AC133">
        <v>5.5334664893933851</v>
      </c>
      <c r="AD133">
        <v>214.27199999999999</v>
      </c>
      <c r="AE133">
        <v>0.05</v>
      </c>
      <c r="AF133">
        <v>1387</v>
      </c>
      <c r="AG133">
        <v>3995</v>
      </c>
      <c r="AH133">
        <v>4222</v>
      </c>
      <c r="AI133">
        <v>4462</v>
      </c>
    </row>
    <row r="134" spans="2:35" hidden="1">
      <c r="B134">
        <v>36</v>
      </c>
      <c r="C134">
        <v>32</v>
      </c>
      <c r="D134" t="s">
        <v>5</v>
      </c>
      <c r="E134" t="s">
        <v>9</v>
      </c>
      <c r="F134">
        <v>32</v>
      </c>
      <c r="G134">
        <v>32</v>
      </c>
      <c r="H134">
        <v>0.2</v>
      </c>
      <c r="I134">
        <v>5000</v>
      </c>
      <c r="J134">
        <v>60000</v>
      </c>
      <c r="K134">
        <v>14</v>
      </c>
      <c r="L134">
        <v>150</v>
      </c>
      <c r="M134">
        <v>0</v>
      </c>
      <c r="N134">
        <v>80</v>
      </c>
      <c r="O134">
        <v>11</v>
      </c>
      <c r="P134">
        <v>3.4199999999999999E-3</v>
      </c>
      <c r="Q134">
        <v>2.8400000000000001E-3</v>
      </c>
      <c r="R134">
        <v>5.8500000000000002E-3</v>
      </c>
      <c r="S134">
        <v>2.2699999999999999E-3</v>
      </c>
      <c r="T134">
        <v>1.98E-3</v>
      </c>
      <c r="U134">
        <v>1.98E-3</v>
      </c>
      <c r="V134">
        <v>1.99E-3</v>
      </c>
      <c r="W134">
        <v>4.7099999999999998E-3</v>
      </c>
      <c r="X134">
        <v>4.7099999999999998E-3</v>
      </c>
      <c r="Y134">
        <v>1.98E-3</v>
      </c>
      <c r="Z134">
        <v>1.98E-3</v>
      </c>
      <c r="AA134">
        <v>1.98E-3</v>
      </c>
      <c r="AB134">
        <v>0.45448920639684443</v>
      </c>
      <c r="AC134">
        <v>5.5334664893933851</v>
      </c>
      <c r="AD134">
        <v>214.27199999999999</v>
      </c>
      <c r="AE134">
        <v>5.5E-2</v>
      </c>
      <c r="AF134">
        <v>1315</v>
      </c>
      <c r="AG134">
        <v>3632</v>
      </c>
      <c r="AH134">
        <v>3838</v>
      </c>
      <c r="AI134">
        <v>4057</v>
      </c>
    </row>
    <row r="135" spans="2:35" hidden="1">
      <c r="B135">
        <v>36</v>
      </c>
      <c r="C135">
        <v>32</v>
      </c>
      <c r="D135" t="s">
        <v>5</v>
      </c>
      <c r="E135" t="s">
        <v>9</v>
      </c>
      <c r="F135">
        <v>32</v>
      </c>
      <c r="G135">
        <v>32</v>
      </c>
      <c r="H135">
        <v>0.2</v>
      </c>
      <c r="I135">
        <v>5000</v>
      </c>
      <c r="J135">
        <v>60000</v>
      </c>
      <c r="K135">
        <v>14</v>
      </c>
      <c r="L135">
        <v>150</v>
      </c>
      <c r="M135">
        <v>0</v>
      </c>
      <c r="N135">
        <v>80</v>
      </c>
      <c r="O135">
        <v>11</v>
      </c>
      <c r="P135">
        <v>3.4199999999999999E-3</v>
      </c>
      <c r="Q135">
        <v>2.8400000000000001E-3</v>
      </c>
      <c r="R135">
        <v>5.8500000000000002E-3</v>
      </c>
      <c r="S135">
        <v>2.2699999999999999E-3</v>
      </c>
      <c r="T135">
        <v>1.98E-3</v>
      </c>
      <c r="U135">
        <v>1.98E-3</v>
      </c>
      <c r="V135">
        <v>1.99E-3</v>
      </c>
      <c r="W135">
        <v>4.7099999999999998E-3</v>
      </c>
      <c r="X135">
        <v>4.7099999999999998E-3</v>
      </c>
      <c r="Y135">
        <v>1.98E-3</v>
      </c>
      <c r="Z135">
        <v>1.98E-3</v>
      </c>
      <c r="AA135">
        <v>1.98E-3</v>
      </c>
      <c r="AB135">
        <v>0.45448920639684443</v>
      </c>
      <c r="AC135">
        <v>5.5334664893933851</v>
      </c>
      <c r="AD135">
        <v>214.27199999999999</v>
      </c>
      <c r="AE135">
        <v>0.06</v>
      </c>
      <c r="AF135">
        <v>1249</v>
      </c>
      <c r="AG135">
        <v>3329</v>
      </c>
      <c r="AH135">
        <v>3518</v>
      </c>
      <c r="AI135">
        <v>3719</v>
      </c>
    </row>
    <row r="136" spans="2:35" hidden="1">
      <c r="B136">
        <v>36</v>
      </c>
      <c r="C136">
        <v>32</v>
      </c>
      <c r="D136" t="s">
        <v>5</v>
      </c>
      <c r="E136" t="s">
        <v>9</v>
      </c>
      <c r="F136">
        <v>32</v>
      </c>
      <c r="G136">
        <v>32</v>
      </c>
      <c r="H136">
        <v>0.2</v>
      </c>
      <c r="I136">
        <v>5000</v>
      </c>
      <c r="J136">
        <v>60000</v>
      </c>
      <c r="K136">
        <v>14</v>
      </c>
      <c r="L136">
        <v>150</v>
      </c>
      <c r="M136">
        <v>0</v>
      </c>
      <c r="N136">
        <v>80</v>
      </c>
      <c r="O136">
        <v>11</v>
      </c>
      <c r="P136">
        <v>3.4199999999999999E-3</v>
      </c>
      <c r="Q136">
        <v>2.8400000000000001E-3</v>
      </c>
      <c r="R136">
        <v>5.8500000000000002E-3</v>
      </c>
      <c r="S136">
        <v>2.2699999999999999E-3</v>
      </c>
      <c r="T136">
        <v>1.98E-3</v>
      </c>
      <c r="U136">
        <v>1.98E-3</v>
      </c>
      <c r="V136">
        <v>1.99E-3</v>
      </c>
      <c r="W136">
        <v>4.7099999999999998E-3</v>
      </c>
      <c r="X136">
        <v>4.7099999999999998E-3</v>
      </c>
      <c r="Y136">
        <v>1.98E-3</v>
      </c>
      <c r="Z136">
        <v>1.98E-3</v>
      </c>
      <c r="AA136">
        <v>1.98E-3</v>
      </c>
      <c r="AB136">
        <v>0.45448920639684443</v>
      </c>
      <c r="AC136">
        <v>5.5334664893933851</v>
      </c>
      <c r="AD136">
        <v>214.27199999999999</v>
      </c>
      <c r="AE136">
        <v>6.5000000000000002E-2</v>
      </c>
      <c r="AF136">
        <v>1188</v>
      </c>
      <c r="AG136">
        <v>3073</v>
      </c>
      <c r="AH136">
        <v>3248</v>
      </c>
      <c r="AI136">
        <v>3432</v>
      </c>
    </row>
    <row r="137" spans="2:35" hidden="1">
      <c r="B137">
        <v>36</v>
      </c>
      <c r="C137">
        <v>32</v>
      </c>
      <c r="D137" t="s">
        <v>5</v>
      </c>
      <c r="E137" t="s">
        <v>9</v>
      </c>
      <c r="F137">
        <v>32</v>
      </c>
      <c r="G137">
        <v>32</v>
      </c>
      <c r="H137">
        <v>0.2</v>
      </c>
      <c r="I137">
        <v>5000</v>
      </c>
      <c r="J137">
        <v>60000</v>
      </c>
      <c r="K137">
        <v>14</v>
      </c>
      <c r="L137">
        <v>150</v>
      </c>
      <c r="M137">
        <v>0</v>
      </c>
      <c r="N137">
        <v>80</v>
      </c>
      <c r="O137">
        <v>11</v>
      </c>
      <c r="P137">
        <v>3.4199999999999999E-3</v>
      </c>
      <c r="Q137">
        <v>2.8400000000000001E-3</v>
      </c>
      <c r="R137">
        <v>5.8500000000000002E-3</v>
      </c>
      <c r="S137">
        <v>2.2699999999999999E-3</v>
      </c>
      <c r="T137">
        <v>1.98E-3</v>
      </c>
      <c r="U137">
        <v>1.98E-3</v>
      </c>
      <c r="V137">
        <v>1.99E-3</v>
      </c>
      <c r="W137">
        <v>4.7099999999999998E-3</v>
      </c>
      <c r="X137">
        <v>4.7099999999999998E-3</v>
      </c>
      <c r="Y137">
        <v>1.98E-3</v>
      </c>
      <c r="Z137">
        <v>1.98E-3</v>
      </c>
      <c r="AA137">
        <v>1.98E-3</v>
      </c>
      <c r="AB137">
        <v>0.45448920639684443</v>
      </c>
      <c r="AC137">
        <v>5.5334664893933851</v>
      </c>
      <c r="AD137">
        <v>214.27199999999999</v>
      </c>
      <c r="AE137">
        <v>7.0000000000000007E-2</v>
      </c>
      <c r="AF137">
        <v>1131</v>
      </c>
      <c r="AG137">
        <v>2854</v>
      </c>
      <c r="AH137">
        <v>3016</v>
      </c>
      <c r="AI137">
        <v>3187</v>
      </c>
    </row>
    <row r="138" spans="2:35" hidden="1">
      <c r="B138">
        <v>36</v>
      </c>
      <c r="C138">
        <v>32</v>
      </c>
      <c r="D138" t="s">
        <v>5</v>
      </c>
      <c r="E138" t="s">
        <v>9</v>
      </c>
      <c r="F138">
        <v>24</v>
      </c>
      <c r="G138">
        <v>24</v>
      </c>
      <c r="H138">
        <v>0.2</v>
      </c>
      <c r="I138">
        <v>5000</v>
      </c>
      <c r="J138">
        <v>60000</v>
      </c>
      <c r="K138">
        <v>15</v>
      </c>
      <c r="L138">
        <v>150</v>
      </c>
      <c r="M138">
        <v>0</v>
      </c>
      <c r="N138">
        <v>80</v>
      </c>
      <c r="O138">
        <v>11</v>
      </c>
      <c r="P138">
        <v>3.1900000000000001E-3</v>
      </c>
      <c r="Q138">
        <v>2.65E-3</v>
      </c>
      <c r="R138">
        <v>5.4599999999999996E-3</v>
      </c>
      <c r="S138">
        <v>2.1099999999999999E-3</v>
      </c>
      <c r="T138">
        <v>1.9599999999999999E-3</v>
      </c>
      <c r="U138">
        <v>1.9599999999999999E-3</v>
      </c>
      <c r="V138">
        <v>1.9599999999999999E-3</v>
      </c>
      <c r="W138">
        <v>4.4099999999999999E-3</v>
      </c>
      <c r="X138">
        <v>4.4099999999999999E-3</v>
      </c>
      <c r="Y138">
        <v>1.9599999999999999E-3</v>
      </c>
      <c r="Z138">
        <v>1.9599999999999999E-3</v>
      </c>
      <c r="AA138">
        <v>1.9599999999999999E-3</v>
      </c>
      <c r="AB138">
        <v>0.46264379084967322</v>
      </c>
      <c r="AC138">
        <v>5.4226830876628576</v>
      </c>
      <c r="AD138">
        <v>228.672</v>
      </c>
      <c r="AE138">
        <v>0.03</v>
      </c>
      <c r="AF138">
        <v>1670</v>
      </c>
      <c r="AG138">
        <v>6372</v>
      </c>
      <c r="AH138">
        <v>6727</v>
      </c>
      <c r="AI138">
        <v>7101</v>
      </c>
    </row>
    <row r="139" spans="2:35" hidden="1">
      <c r="B139">
        <v>36</v>
      </c>
      <c r="C139">
        <v>32</v>
      </c>
      <c r="D139" t="s">
        <v>5</v>
      </c>
      <c r="E139" t="s">
        <v>9</v>
      </c>
      <c r="F139">
        <v>24</v>
      </c>
      <c r="G139">
        <v>24</v>
      </c>
      <c r="H139">
        <v>0.2</v>
      </c>
      <c r="I139">
        <v>5000</v>
      </c>
      <c r="J139">
        <v>60000</v>
      </c>
      <c r="K139">
        <v>15</v>
      </c>
      <c r="L139">
        <v>150</v>
      </c>
      <c r="M139">
        <v>0</v>
      </c>
      <c r="N139">
        <v>80</v>
      </c>
      <c r="O139">
        <v>11</v>
      </c>
      <c r="P139">
        <v>3.1900000000000001E-3</v>
      </c>
      <c r="Q139">
        <v>2.65E-3</v>
      </c>
      <c r="R139">
        <v>5.4599999999999996E-3</v>
      </c>
      <c r="S139">
        <v>2.1099999999999999E-3</v>
      </c>
      <c r="T139">
        <v>1.9599999999999999E-3</v>
      </c>
      <c r="U139">
        <v>1.9599999999999999E-3</v>
      </c>
      <c r="V139">
        <v>1.9599999999999999E-3</v>
      </c>
      <c r="W139">
        <v>4.4099999999999999E-3</v>
      </c>
      <c r="X139">
        <v>4.4099999999999999E-3</v>
      </c>
      <c r="Y139">
        <v>1.9599999999999999E-3</v>
      </c>
      <c r="Z139">
        <v>1.9599999999999999E-3</v>
      </c>
      <c r="AA139">
        <v>1.9599999999999999E-3</v>
      </c>
      <c r="AB139">
        <v>0.46264379084967322</v>
      </c>
      <c r="AC139">
        <v>5.4226830876628576</v>
      </c>
      <c r="AD139">
        <v>228.672</v>
      </c>
      <c r="AE139">
        <v>3.5000000000000003E-2</v>
      </c>
      <c r="AF139">
        <v>1576</v>
      </c>
      <c r="AG139">
        <v>5462</v>
      </c>
      <c r="AH139">
        <v>5766</v>
      </c>
      <c r="AI139">
        <v>6087</v>
      </c>
    </row>
    <row r="140" spans="2:35" hidden="1">
      <c r="B140">
        <v>36</v>
      </c>
      <c r="C140">
        <v>32</v>
      </c>
      <c r="D140" t="s">
        <v>5</v>
      </c>
      <c r="E140" t="s">
        <v>9</v>
      </c>
      <c r="F140">
        <v>24</v>
      </c>
      <c r="G140">
        <v>24</v>
      </c>
      <c r="H140">
        <v>0.2</v>
      </c>
      <c r="I140">
        <v>5000</v>
      </c>
      <c r="J140">
        <v>60000</v>
      </c>
      <c r="K140">
        <v>15</v>
      </c>
      <c r="L140">
        <v>150</v>
      </c>
      <c r="M140">
        <v>0</v>
      </c>
      <c r="N140">
        <v>80</v>
      </c>
      <c r="O140">
        <v>11</v>
      </c>
      <c r="P140">
        <v>3.1900000000000001E-3</v>
      </c>
      <c r="Q140">
        <v>2.65E-3</v>
      </c>
      <c r="R140">
        <v>5.4599999999999996E-3</v>
      </c>
      <c r="S140">
        <v>2.1099999999999999E-3</v>
      </c>
      <c r="T140">
        <v>1.9599999999999999E-3</v>
      </c>
      <c r="U140">
        <v>1.9599999999999999E-3</v>
      </c>
      <c r="V140">
        <v>1.9599999999999999E-3</v>
      </c>
      <c r="W140">
        <v>4.4099999999999999E-3</v>
      </c>
      <c r="X140">
        <v>4.4099999999999999E-3</v>
      </c>
      <c r="Y140">
        <v>1.9599999999999999E-3</v>
      </c>
      <c r="Z140">
        <v>1.9599999999999999E-3</v>
      </c>
      <c r="AA140">
        <v>1.9599999999999999E-3</v>
      </c>
      <c r="AB140">
        <v>0.46264379084967322</v>
      </c>
      <c r="AC140">
        <v>5.4226830876628576</v>
      </c>
      <c r="AD140">
        <v>228.672</v>
      </c>
      <c r="AE140">
        <v>0.04</v>
      </c>
      <c r="AF140">
        <v>1489</v>
      </c>
      <c r="AG140">
        <v>4779</v>
      </c>
      <c r="AH140">
        <v>5045</v>
      </c>
      <c r="AI140">
        <v>5326</v>
      </c>
    </row>
    <row r="141" spans="2:35" hidden="1">
      <c r="B141">
        <v>36</v>
      </c>
      <c r="C141">
        <v>32</v>
      </c>
      <c r="D141" t="s">
        <v>5</v>
      </c>
      <c r="E141" t="s">
        <v>9</v>
      </c>
      <c r="F141">
        <v>24</v>
      </c>
      <c r="G141">
        <v>24</v>
      </c>
      <c r="H141">
        <v>0.2</v>
      </c>
      <c r="I141">
        <v>5000</v>
      </c>
      <c r="J141">
        <v>60000</v>
      </c>
      <c r="K141">
        <v>15</v>
      </c>
      <c r="L141">
        <v>150</v>
      </c>
      <c r="M141">
        <v>0</v>
      </c>
      <c r="N141">
        <v>80</v>
      </c>
      <c r="O141">
        <v>11</v>
      </c>
      <c r="P141">
        <v>3.1900000000000001E-3</v>
      </c>
      <c r="Q141">
        <v>2.65E-3</v>
      </c>
      <c r="R141">
        <v>5.4599999999999996E-3</v>
      </c>
      <c r="S141">
        <v>2.1099999999999999E-3</v>
      </c>
      <c r="T141">
        <v>1.9599999999999999E-3</v>
      </c>
      <c r="U141">
        <v>1.9599999999999999E-3</v>
      </c>
      <c r="V141">
        <v>1.9599999999999999E-3</v>
      </c>
      <c r="W141">
        <v>4.4099999999999999E-3</v>
      </c>
      <c r="X141">
        <v>4.4099999999999999E-3</v>
      </c>
      <c r="Y141">
        <v>1.9599999999999999E-3</v>
      </c>
      <c r="Z141">
        <v>1.9599999999999999E-3</v>
      </c>
      <c r="AA141">
        <v>1.9599999999999999E-3</v>
      </c>
      <c r="AB141">
        <v>0.46264379084967322</v>
      </c>
      <c r="AC141">
        <v>5.4226830876628576</v>
      </c>
      <c r="AD141">
        <v>228.672</v>
      </c>
      <c r="AE141">
        <v>4.4999999999999998E-2</v>
      </c>
      <c r="AF141">
        <v>1409</v>
      </c>
      <c r="AG141">
        <v>4248</v>
      </c>
      <c r="AH141">
        <v>4484</v>
      </c>
      <c r="AI141">
        <v>4734</v>
      </c>
    </row>
    <row r="142" spans="2:35" hidden="1">
      <c r="B142">
        <v>36</v>
      </c>
      <c r="C142">
        <v>32</v>
      </c>
      <c r="D142" t="s">
        <v>5</v>
      </c>
      <c r="E142" t="s">
        <v>9</v>
      </c>
      <c r="F142">
        <v>24</v>
      </c>
      <c r="G142">
        <v>24</v>
      </c>
      <c r="H142">
        <v>0.2</v>
      </c>
      <c r="I142">
        <v>5000</v>
      </c>
      <c r="J142">
        <v>60000</v>
      </c>
      <c r="K142">
        <v>15</v>
      </c>
      <c r="L142">
        <v>150</v>
      </c>
      <c r="M142">
        <v>0</v>
      </c>
      <c r="N142">
        <v>80</v>
      </c>
      <c r="O142">
        <v>11</v>
      </c>
      <c r="P142">
        <v>3.1900000000000001E-3</v>
      </c>
      <c r="Q142">
        <v>2.65E-3</v>
      </c>
      <c r="R142">
        <v>5.4599999999999996E-3</v>
      </c>
      <c r="S142">
        <v>2.1099999999999999E-3</v>
      </c>
      <c r="T142">
        <v>1.9599999999999999E-3</v>
      </c>
      <c r="U142">
        <v>1.9599999999999999E-3</v>
      </c>
      <c r="V142">
        <v>1.9599999999999999E-3</v>
      </c>
      <c r="W142">
        <v>4.4099999999999999E-3</v>
      </c>
      <c r="X142">
        <v>4.4099999999999999E-3</v>
      </c>
      <c r="Y142">
        <v>1.9599999999999999E-3</v>
      </c>
      <c r="Z142">
        <v>1.9599999999999999E-3</v>
      </c>
      <c r="AA142">
        <v>1.9599999999999999E-3</v>
      </c>
      <c r="AB142">
        <v>0.46264379084967322</v>
      </c>
      <c r="AC142">
        <v>5.4226830876628576</v>
      </c>
      <c r="AD142">
        <v>228.672</v>
      </c>
      <c r="AE142">
        <v>0.05</v>
      </c>
      <c r="AF142">
        <v>1335</v>
      </c>
      <c r="AG142">
        <v>3823</v>
      </c>
      <c r="AH142">
        <v>4036</v>
      </c>
      <c r="AI142">
        <v>4261</v>
      </c>
    </row>
    <row r="143" spans="2:35" hidden="1">
      <c r="B143">
        <v>36</v>
      </c>
      <c r="C143">
        <v>32</v>
      </c>
      <c r="D143" t="s">
        <v>5</v>
      </c>
      <c r="E143" t="s">
        <v>9</v>
      </c>
      <c r="F143">
        <v>24</v>
      </c>
      <c r="G143">
        <v>24</v>
      </c>
      <c r="H143">
        <v>0.2</v>
      </c>
      <c r="I143">
        <v>5000</v>
      </c>
      <c r="J143">
        <v>60000</v>
      </c>
      <c r="K143">
        <v>15</v>
      </c>
      <c r="L143">
        <v>150</v>
      </c>
      <c r="M143">
        <v>0</v>
      </c>
      <c r="N143">
        <v>80</v>
      </c>
      <c r="O143">
        <v>11</v>
      </c>
      <c r="P143">
        <v>3.1900000000000001E-3</v>
      </c>
      <c r="Q143">
        <v>2.65E-3</v>
      </c>
      <c r="R143">
        <v>5.4599999999999996E-3</v>
      </c>
      <c r="S143">
        <v>2.1099999999999999E-3</v>
      </c>
      <c r="T143">
        <v>1.9599999999999999E-3</v>
      </c>
      <c r="U143">
        <v>1.9599999999999999E-3</v>
      </c>
      <c r="V143">
        <v>1.9599999999999999E-3</v>
      </c>
      <c r="W143">
        <v>4.4099999999999999E-3</v>
      </c>
      <c r="X143">
        <v>4.4099999999999999E-3</v>
      </c>
      <c r="Y143">
        <v>1.9599999999999999E-3</v>
      </c>
      <c r="Z143">
        <v>1.9599999999999999E-3</v>
      </c>
      <c r="AA143">
        <v>1.9599999999999999E-3</v>
      </c>
      <c r="AB143">
        <v>0.46264379084967322</v>
      </c>
      <c r="AC143">
        <v>5.4226830876628576</v>
      </c>
      <c r="AD143">
        <v>228.672</v>
      </c>
      <c r="AE143">
        <v>5.5E-2</v>
      </c>
      <c r="AF143">
        <v>1267</v>
      </c>
      <c r="AG143">
        <v>3476</v>
      </c>
      <c r="AH143">
        <v>3669</v>
      </c>
      <c r="AI143">
        <v>3873</v>
      </c>
    </row>
    <row r="144" spans="2:35" hidden="1">
      <c r="B144">
        <v>36</v>
      </c>
      <c r="C144">
        <v>32</v>
      </c>
      <c r="D144" t="s">
        <v>5</v>
      </c>
      <c r="E144" t="s">
        <v>9</v>
      </c>
      <c r="F144">
        <v>24</v>
      </c>
      <c r="G144">
        <v>24</v>
      </c>
      <c r="H144">
        <v>0.2</v>
      </c>
      <c r="I144">
        <v>5000</v>
      </c>
      <c r="J144">
        <v>60000</v>
      </c>
      <c r="K144">
        <v>15</v>
      </c>
      <c r="L144">
        <v>150</v>
      </c>
      <c r="M144">
        <v>0</v>
      </c>
      <c r="N144">
        <v>80</v>
      </c>
      <c r="O144">
        <v>11</v>
      </c>
      <c r="P144">
        <v>3.1900000000000001E-3</v>
      </c>
      <c r="Q144">
        <v>2.65E-3</v>
      </c>
      <c r="R144">
        <v>5.4599999999999996E-3</v>
      </c>
      <c r="S144">
        <v>2.1099999999999999E-3</v>
      </c>
      <c r="T144">
        <v>1.9599999999999999E-3</v>
      </c>
      <c r="U144">
        <v>1.9599999999999999E-3</v>
      </c>
      <c r="V144">
        <v>1.9599999999999999E-3</v>
      </c>
      <c r="W144">
        <v>4.4099999999999999E-3</v>
      </c>
      <c r="X144">
        <v>4.4099999999999999E-3</v>
      </c>
      <c r="Y144">
        <v>1.9599999999999999E-3</v>
      </c>
      <c r="Z144">
        <v>1.9599999999999999E-3</v>
      </c>
      <c r="AA144">
        <v>1.9599999999999999E-3</v>
      </c>
      <c r="AB144">
        <v>0.46264379084967322</v>
      </c>
      <c r="AC144">
        <v>5.4226830876628576</v>
      </c>
      <c r="AD144">
        <v>228.672</v>
      </c>
      <c r="AE144">
        <v>0.06</v>
      </c>
      <c r="AF144">
        <v>1204</v>
      </c>
      <c r="AG144">
        <v>3186</v>
      </c>
      <c r="AH144">
        <v>3363</v>
      </c>
      <c r="AI144">
        <v>3551</v>
      </c>
    </row>
    <row r="145" spans="2:35" hidden="1">
      <c r="B145">
        <v>36</v>
      </c>
      <c r="C145">
        <v>32</v>
      </c>
      <c r="D145" t="s">
        <v>5</v>
      </c>
      <c r="E145" t="s">
        <v>9</v>
      </c>
      <c r="F145">
        <v>24</v>
      </c>
      <c r="G145">
        <v>24</v>
      </c>
      <c r="H145">
        <v>0.2</v>
      </c>
      <c r="I145">
        <v>5000</v>
      </c>
      <c r="J145">
        <v>60000</v>
      </c>
      <c r="K145">
        <v>15</v>
      </c>
      <c r="L145">
        <v>150</v>
      </c>
      <c r="M145">
        <v>0</v>
      </c>
      <c r="N145">
        <v>80</v>
      </c>
      <c r="O145">
        <v>11</v>
      </c>
      <c r="P145">
        <v>3.1900000000000001E-3</v>
      </c>
      <c r="Q145">
        <v>2.65E-3</v>
      </c>
      <c r="R145">
        <v>5.4599999999999996E-3</v>
      </c>
      <c r="S145">
        <v>2.1099999999999999E-3</v>
      </c>
      <c r="T145">
        <v>1.9599999999999999E-3</v>
      </c>
      <c r="U145">
        <v>1.9599999999999999E-3</v>
      </c>
      <c r="V145">
        <v>1.9599999999999999E-3</v>
      </c>
      <c r="W145">
        <v>4.4099999999999999E-3</v>
      </c>
      <c r="X145">
        <v>4.4099999999999999E-3</v>
      </c>
      <c r="Y145">
        <v>1.9599999999999999E-3</v>
      </c>
      <c r="Z145">
        <v>1.9599999999999999E-3</v>
      </c>
      <c r="AA145">
        <v>1.9599999999999999E-3</v>
      </c>
      <c r="AB145">
        <v>0.46264379084967322</v>
      </c>
      <c r="AC145">
        <v>5.4226830876628576</v>
      </c>
      <c r="AD145">
        <v>228.672</v>
      </c>
      <c r="AE145">
        <v>6.5000000000000002E-2</v>
      </c>
      <c r="AF145">
        <v>1146</v>
      </c>
      <c r="AG145">
        <v>2941</v>
      </c>
      <c r="AH145">
        <v>3105</v>
      </c>
      <c r="AI145">
        <v>3278</v>
      </c>
    </row>
    <row r="146" spans="2:35" hidden="1">
      <c r="B146">
        <v>36</v>
      </c>
      <c r="C146">
        <v>32</v>
      </c>
      <c r="D146" t="s">
        <v>5</v>
      </c>
      <c r="E146" t="s">
        <v>9</v>
      </c>
      <c r="F146">
        <v>24</v>
      </c>
      <c r="G146">
        <v>24</v>
      </c>
      <c r="H146">
        <v>0.2</v>
      </c>
      <c r="I146">
        <v>5000</v>
      </c>
      <c r="J146">
        <v>60000</v>
      </c>
      <c r="K146">
        <v>15</v>
      </c>
      <c r="L146">
        <v>150</v>
      </c>
      <c r="M146">
        <v>0</v>
      </c>
      <c r="N146">
        <v>80</v>
      </c>
      <c r="O146">
        <v>11</v>
      </c>
      <c r="P146">
        <v>3.1900000000000001E-3</v>
      </c>
      <c r="Q146">
        <v>2.65E-3</v>
      </c>
      <c r="R146">
        <v>5.4599999999999996E-3</v>
      </c>
      <c r="S146">
        <v>2.1099999999999999E-3</v>
      </c>
      <c r="T146">
        <v>1.9599999999999999E-3</v>
      </c>
      <c r="U146">
        <v>1.9599999999999999E-3</v>
      </c>
      <c r="V146">
        <v>1.9599999999999999E-3</v>
      </c>
      <c r="W146">
        <v>4.4099999999999999E-3</v>
      </c>
      <c r="X146">
        <v>4.4099999999999999E-3</v>
      </c>
      <c r="Y146">
        <v>1.9599999999999999E-3</v>
      </c>
      <c r="Z146">
        <v>1.9599999999999999E-3</v>
      </c>
      <c r="AA146">
        <v>1.9599999999999999E-3</v>
      </c>
      <c r="AB146">
        <v>0.46264379084967322</v>
      </c>
      <c r="AC146">
        <v>5.4226830876628576</v>
      </c>
      <c r="AD146">
        <v>228.672</v>
      </c>
      <c r="AE146">
        <v>7.0000000000000007E-2</v>
      </c>
      <c r="AF146">
        <v>1092</v>
      </c>
      <c r="AG146">
        <v>2731</v>
      </c>
      <c r="AH146">
        <v>2883</v>
      </c>
      <c r="AI146">
        <v>3043</v>
      </c>
    </row>
    <row r="147" spans="2:35" hidden="1">
      <c r="B147">
        <v>36</v>
      </c>
      <c r="C147">
        <v>32</v>
      </c>
      <c r="D147" t="s">
        <v>5</v>
      </c>
      <c r="E147" t="s">
        <v>9</v>
      </c>
      <c r="F147">
        <v>26</v>
      </c>
      <c r="G147">
        <v>26</v>
      </c>
      <c r="H147">
        <v>0.2</v>
      </c>
      <c r="I147">
        <v>5000</v>
      </c>
      <c r="J147">
        <v>60000</v>
      </c>
      <c r="K147">
        <v>15</v>
      </c>
      <c r="L147">
        <v>150</v>
      </c>
      <c r="M147">
        <v>0</v>
      </c>
      <c r="N147">
        <v>80</v>
      </c>
      <c r="O147">
        <v>11</v>
      </c>
      <c r="P147">
        <v>3.16E-3</v>
      </c>
      <c r="Q147">
        <v>2.6199999999999999E-3</v>
      </c>
      <c r="R147">
        <v>5.4099999999999999E-3</v>
      </c>
      <c r="S147">
        <v>2.0899999999999998E-3</v>
      </c>
      <c r="T147">
        <v>1.9599999999999999E-3</v>
      </c>
      <c r="U147">
        <v>1.9599999999999999E-3</v>
      </c>
      <c r="V147">
        <v>1.9599999999999999E-3</v>
      </c>
      <c r="W147">
        <v>4.3600000000000002E-3</v>
      </c>
      <c r="X147">
        <v>4.3600000000000002E-3</v>
      </c>
      <c r="Y147">
        <v>1.9599999999999999E-3</v>
      </c>
      <c r="Z147">
        <v>1.9599999999999999E-3</v>
      </c>
      <c r="AA147">
        <v>1.9599999999999999E-3</v>
      </c>
      <c r="AB147">
        <v>0.46496535947712408</v>
      </c>
      <c r="AC147">
        <v>6.0085108298653402</v>
      </c>
      <c r="AD147">
        <v>228.672</v>
      </c>
      <c r="AE147">
        <v>0.03</v>
      </c>
      <c r="AF147">
        <v>1480</v>
      </c>
      <c r="AG147">
        <v>5695</v>
      </c>
      <c r="AH147">
        <v>6058</v>
      </c>
      <c r="AI147">
        <v>6433</v>
      </c>
    </row>
    <row r="148" spans="2:35" hidden="1">
      <c r="B148">
        <v>36</v>
      </c>
      <c r="C148">
        <v>32</v>
      </c>
      <c r="D148" t="s">
        <v>5</v>
      </c>
      <c r="E148" t="s">
        <v>9</v>
      </c>
      <c r="F148">
        <v>26</v>
      </c>
      <c r="G148">
        <v>26</v>
      </c>
      <c r="H148">
        <v>0.2</v>
      </c>
      <c r="I148">
        <v>5000</v>
      </c>
      <c r="J148">
        <v>60000</v>
      </c>
      <c r="K148">
        <v>15</v>
      </c>
      <c r="L148">
        <v>150</v>
      </c>
      <c r="M148">
        <v>0</v>
      </c>
      <c r="N148">
        <v>80</v>
      </c>
      <c r="O148">
        <v>11</v>
      </c>
      <c r="P148">
        <v>3.16E-3</v>
      </c>
      <c r="Q148">
        <v>2.6199999999999999E-3</v>
      </c>
      <c r="R148">
        <v>5.4099999999999999E-3</v>
      </c>
      <c r="S148">
        <v>2.0899999999999998E-3</v>
      </c>
      <c r="T148">
        <v>1.9599999999999999E-3</v>
      </c>
      <c r="U148">
        <v>1.9599999999999999E-3</v>
      </c>
      <c r="V148">
        <v>1.9599999999999999E-3</v>
      </c>
      <c r="W148">
        <v>4.3600000000000002E-3</v>
      </c>
      <c r="X148">
        <v>4.3600000000000002E-3</v>
      </c>
      <c r="Y148">
        <v>1.9599999999999999E-3</v>
      </c>
      <c r="Z148">
        <v>1.9599999999999999E-3</v>
      </c>
      <c r="AA148">
        <v>1.9599999999999999E-3</v>
      </c>
      <c r="AB148">
        <v>0.46496535947712408</v>
      </c>
      <c r="AC148">
        <v>6.0085108298653402</v>
      </c>
      <c r="AD148">
        <v>228.672</v>
      </c>
      <c r="AE148">
        <v>3.5000000000000003E-2</v>
      </c>
      <c r="AF148">
        <v>1389</v>
      </c>
      <c r="AG148">
        <v>4881</v>
      </c>
      <c r="AH148">
        <v>5192</v>
      </c>
      <c r="AI148">
        <v>5514</v>
      </c>
    </row>
    <row r="149" spans="2:35" hidden="1">
      <c r="B149">
        <v>36</v>
      </c>
      <c r="C149">
        <v>32</v>
      </c>
      <c r="D149" t="s">
        <v>5</v>
      </c>
      <c r="E149" t="s">
        <v>9</v>
      </c>
      <c r="F149">
        <v>26</v>
      </c>
      <c r="G149">
        <v>26</v>
      </c>
      <c r="H149">
        <v>0.2</v>
      </c>
      <c r="I149">
        <v>5000</v>
      </c>
      <c r="J149">
        <v>60000</v>
      </c>
      <c r="K149">
        <v>15</v>
      </c>
      <c r="L149">
        <v>150</v>
      </c>
      <c r="M149">
        <v>0</v>
      </c>
      <c r="N149">
        <v>80</v>
      </c>
      <c r="O149">
        <v>11</v>
      </c>
      <c r="P149">
        <v>3.16E-3</v>
      </c>
      <c r="Q149">
        <v>2.6199999999999999E-3</v>
      </c>
      <c r="R149">
        <v>5.4099999999999999E-3</v>
      </c>
      <c r="S149">
        <v>2.0899999999999998E-3</v>
      </c>
      <c r="T149">
        <v>1.9599999999999999E-3</v>
      </c>
      <c r="U149">
        <v>1.9599999999999999E-3</v>
      </c>
      <c r="V149">
        <v>1.9599999999999999E-3</v>
      </c>
      <c r="W149">
        <v>4.3600000000000002E-3</v>
      </c>
      <c r="X149">
        <v>4.3600000000000002E-3</v>
      </c>
      <c r="Y149">
        <v>1.9599999999999999E-3</v>
      </c>
      <c r="Z149">
        <v>1.9599999999999999E-3</v>
      </c>
      <c r="AA149">
        <v>1.9599999999999999E-3</v>
      </c>
      <c r="AB149">
        <v>0.46496535947712408</v>
      </c>
      <c r="AC149">
        <v>6.0085108298653402</v>
      </c>
      <c r="AD149">
        <v>228.672</v>
      </c>
      <c r="AE149">
        <v>0.04</v>
      </c>
      <c r="AF149">
        <v>1306</v>
      </c>
      <c r="AG149">
        <v>4272</v>
      </c>
      <c r="AH149">
        <v>4543</v>
      </c>
      <c r="AI149">
        <v>4825</v>
      </c>
    </row>
    <row r="150" spans="2:35" hidden="1">
      <c r="B150">
        <v>36</v>
      </c>
      <c r="C150">
        <v>32</v>
      </c>
      <c r="D150" t="s">
        <v>5</v>
      </c>
      <c r="E150" t="s">
        <v>9</v>
      </c>
      <c r="F150">
        <v>26</v>
      </c>
      <c r="G150">
        <v>26</v>
      </c>
      <c r="H150">
        <v>0.2</v>
      </c>
      <c r="I150">
        <v>5000</v>
      </c>
      <c r="J150">
        <v>60000</v>
      </c>
      <c r="K150">
        <v>15</v>
      </c>
      <c r="L150">
        <v>150</v>
      </c>
      <c r="M150">
        <v>0</v>
      </c>
      <c r="N150">
        <v>80</v>
      </c>
      <c r="O150">
        <v>11</v>
      </c>
      <c r="P150">
        <v>3.16E-3</v>
      </c>
      <c r="Q150">
        <v>2.6199999999999999E-3</v>
      </c>
      <c r="R150">
        <v>5.4099999999999999E-3</v>
      </c>
      <c r="S150">
        <v>2.0899999999999998E-3</v>
      </c>
      <c r="T150">
        <v>1.9599999999999999E-3</v>
      </c>
      <c r="U150">
        <v>1.9599999999999999E-3</v>
      </c>
      <c r="V150">
        <v>1.9599999999999999E-3</v>
      </c>
      <c r="W150">
        <v>4.3600000000000002E-3</v>
      </c>
      <c r="X150">
        <v>4.3600000000000002E-3</v>
      </c>
      <c r="Y150">
        <v>1.9599999999999999E-3</v>
      </c>
      <c r="Z150">
        <v>1.9599999999999999E-3</v>
      </c>
      <c r="AA150">
        <v>1.9599999999999999E-3</v>
      </c>
      <c r="AB150">
        <v>0.46496535947712408</v>
      </c>
      <c r="AC150">
        <v>6.0085108298653402</v>
      </c>
      <c r="AD150">
        <v>228.672</v>
      </c>
      <c r="AE150">
        <v>4.4999999999999998E-2</v>
      </c>
      <c r="AF150">
        <v>1230</v>
      </c>
      <c r="AG150">
        <v>3798</v>
      </c>
      <c r="AH150">
        <v>4038</v>
      </c>
      <c r="AI150">
        <v>4289</v>
      </c>
    </row>
    <row r="151" spans="2:35" hidden="1">
      <c r="B151">
        <v>36</v>
      </c>
      <c r="C151">
        <v>32</v>
      </c>
      <c r="D151" t="s">
        <v>5</v>
      </c>
      <c r="E151" t="s">
        <v>9</v>
      </c>
      <c r="F151">
        <v>26</v>
      </c>
      <c r="G151">
        <v>26</v>
      </c>
      <c r="H151">
        <v>0.2</v>
      </c>
      <c r="I151">
        <v>5000</v>
      </c>
      <c r="J151">
        <v>60000</v>
      </c>
      <c r="K151">
        <v>15</v>
      </c>
      <c r="L151">
        <v>150</v>
      </c>
      <c r="M151">
        <v>0</v>
      </c>
      <c r="N151">
        <v>80</v>
      </c>
      <c r="O151">
        <v>11</v>
      </c>
      <c r="P151">
        <v>3.16E-3</v>
      </c>
      <c r="Q151">
        <v>2.6199999999999999E-3</v>
      </c>
      <c r="R151">
        <v>5.4099999999999999E-3</v>
      </c>
      <c r="S151">
        <v>2.0899999999999998E-3</v>
      </c>
      <c r="T151">
        <v>1.9599999999999999E-3</v>
      </c>
      <c r="U151">
        <v>1.9599999999999999E-3</v>
      </c>
      <c r="V151">
        <v>1.9599999999999999E-3</v>
      </c>
      <c r="W151">
        <v>4.3600000000000002E-3</v>
      </c>
      <c r="X151">
        <v>4.3600000000000002E-3</v>
      </c>
      <c r="Y151">
        <v>1.9599999999999999E-3</v>
      </c>
      <c r="Z151">
        <v>1.9599999999999999E-3</v>
      </c>
      <c r="AA151">
        <v>1.9599999999999999E-3</v>
      </c>
      <c r="AB151">
        <v>0.46496535947712408</v>
      </c>
      <c r="AC151">
        <v>6.0085108298653402</v>
      </c>
      <c r="AD151">
        <v>228.672</v>
      </c>
      <c r="AE151">
        <v>0.05</v>
      </c>
      <c r="AF151">
        <v>1161</v>
      </c>
      <c r="AG151">
        <v>3418</v>
      </c>
      <c r="AH151">
        <v>3635</v>
      </c>
      <c r="AI151">
        <v>3860</v>
      </c>
    </row>
    <row r="152" spans="2:35" hidden="1">
      <c r="B152">
        <v>36</v>
      </c>
      <c r="C152">
        <v>32</v>
      </c>
      <c r="D152" t="s">
        <v>5</v>
      </c>
      <c r="E152" t="s">
        <v>9</v>
      </c>
      <c r="F152">
        <v>26</v>
      </c>
      <c r="G152">
        <v>26</v>
      </c>
      <c r="H152">
        <v>0.2</v>
      </c>
      <c r="I152">
        <v>5000</v>
      </c>
      <c r="J152">
        <v>60000</v>
      </c>
      <c r="K152">
        <v>15</v>
      </c>
      <c r="L152">
        <v>150</v>
      </c>
      <c r="M152">
        <v>0</v>
      </c>
      <c r="N152">
        <v>80</v>
      </c>
      <c r="O152">
        <v>11</v>
      </c>
      <c r="P152">
        <v>3.16E-3</v>
      </c>
      <c r="Q152">
        <v>2.6199999999999999E-3</v>
      </c>
      <c r="R152">
        <v>5.4099999999999999E-3</v>
      </c>
      <c r="S152">
        <v>2.0899999999999998E-3</v>
      </c>
      <c r="T152">
        <v>1.9599999999999999E-3</v>
      </c>
      <c r="U152">
        <v>1.9599999999999999E-3</v>
      </c>
      <c r="V152">
        <v>1.9599999999999999E-3</v>
      </c>
      <c r="W152">
        <v>4.3600000000000002E-3</v>
      </c>
      <c r="X152">
        <v>4.3600000000000002E-3</v>
      </c>
      <c r="Y152">
        <v>1.9599999999999999E-3</v>
      </c>
      <c r="Z152">
        <v>1.9599999999999999E-3</v>
      </c>
      <c r="AA152">
        <v>1.9599999999999999E-3</v>
      </c>
      <c r="AB152">
        <v>0.46496535947712408</v>
      </c>
      <c r="AC152">
        <v>6.0085108298653402</v>
      </c>
      <c r="AD152">
        <v>228.672</v>
      </c>
      <c r="AE152">
        <v>5.5E-2</v>
      </c>
      <c r="AF152">
        <v>1097</v>
      </c>
      <c r="AG152">
        <v>3107</v>
      </c>
      <c r="AH152">
        <v>3304</v>
      </c>
      <c r="AI152">
        <v>3509</v>
      </c>
    </row>
    <row r="153" spans="2:35" hidden="1">
      <c r="B153">
        <v>36</v>
      </c>
      <c r="C153">
        <v>32</v>
      </c>
      <c r="D153" t="s">
        <v>5</v>
      </c>
      <c r="E153" t="s">
        <v>9</v>
      </c>
      <c r="F153">
        <v>26</v>
      </c>
      <c r="G153">
        <v>26</v>
      </c>
      <c r="H153">
        <v>0.2</v>
      </c>
      <c r="I153">
        <v>5000</v>
      </c>
      <c r="J153">
        <v>60000</v>
      </c>
      <c r="K153">
        <v>15</v>
      </c>
      <c r="L153">
        <v>150</v>
      </c>
      <c r="M153">
        <v>0</v>
      </c>
      <c r="N153">
        <v>80</v>
      </c>
      <c r="O153">
        <v>11</v>
      </c>
      <c r="P153">
        <v>3.16E-3</v>
      </c>
      <c r="Q153">
        <v>2.6199999999999999E-3</v>
      </c>
      <c r="R153">
        <v>5.4099999999999999E-3</v>
      </c>
      <c r="S153">
        <v>2.0899999999999998E-3</v>
      </c>
      <c r="T153">
        <v>1.9599999999999999E-3</v>
      </c>
      <c r="U153">
        <v>1.9599999999999999E-3</v>
      </c>
      <c r="V153">
        <v>1.9599999999999999E-3</v>
      </c>
      <c r="W153">
        <v>4.3600000000000002E-3</v>
      </c>
      <c r="X153">
        <v>4.3600000000000002E-3</v>
      </c>
      <c r="Y153">
        <v>1.9599999999999999E-3</v>
      </c>
      <c r="Z153">
        <v>1.9599999999999999E-3</v>
      </c>
      <c r="AA153">
        <v>1.9599999999999999E-3</v>
      </c>
      <c r="AB153">
        <v>0.46496535947712408</v>
      </c>
      <c r="AC153">
        <v>6.0085108298653402</v>
      </c>
      <c r="AD153">
        <v>228.672</v>
      </c>
      <c r="AE153">
        <v>0.06</v>
      </c>
      <c r="AF153">
        <v>1039</v>
      </c>
      <c r="AG153">
        <v>2848</v>
      </c>
      <c r="AH153">
        <v>3029</v>
      </c>
      <c r="AI153">
        <v>3216</v>
      </c>
    </row>
    <row r="154" spans="2:35" hidden="1">
      <c r="B154">
        <v>36</v>
      </c>
      <c r="C154">
        <v>32</v>
      </c>
      <c r="D154" t="s">
        <v>5</v>
      </c>
      <c r="E154" t="s">
        <v>9</v>
      </c>
      <c r="F154">
        <v>26</v>
      </c>
      <c r="G154">
        <v>26</v>
      </c>
      <c r="H154">
        <v>0.2</v>
      </c>
      <c r="I154">
        <v>5000</v>
      </c>
      <c r="J154">
        <v>60000</v>
      </c>
      <c r="K154">
        <v>15</v>
      </c>
      <c r="L154">
        <v>150</v>
      </c>
      <c r="M154">
        <v>0</v>
      </c>
      <c r="N154">
        <v>80</v>
      </c>
      <c r="O154">
        <v>11</v>
      </c>
      <c r="P154">
        <v>3.16E-3</v>
      </c>
      <c r="Q154">
        <v>2.6199999999999999E-3</v>
      </c>
      <c r="R154">
        <v>5.4099999999999999E-3</v>
      </c>
      <c r="S154">
        <v>2.0899999999999998E-3</v>
      </c>
      <c r="T154">
        <v>1.9599999999999999E-3</v>
      </c>
      <c r="U154">
        <v>1.9599999999999999E-3</v>
      </c>
      <c r="V154">
        <v>1.9599999999999999E-3</v>
      </c>
      <c r="W154">
        <v>4.3600000000000002E-3</v>
      </c>
      <c r="X154">
        <v>4.3600000000000002E-3</v>
      </c>
      <c r="Y154">
        <v>1.9599999999999999E-3</v>
      </c>
      <c r="Z154">
        <v>1.9599999999999999E-3</v>
      </c>
      <c r="AA154">
        <v>1.9599999999999999E-3</v>
      </c>
      <c r="AB154">
        <v>0.46496535947712408</v>
      </c>
      <c r="AC154">
        <v>6.0085108298653402</v>
      </c>
      <c r="AD154">
        <v>228.672</v>
      </c>
      <c r="AE154">
        <v>6.5000000000000002E-2</v>
      </c>
      <c r="AF154">
        <v>985</v>
      </c>
      <c r="AG154">
        <v>2630</v>
      </c>
      <c r="AH154">
        <v>2796</v>
      </c>
      <c r="AI154">
        <v>2969</v>
      </c>
    </row>
    <row r="155" spans="2:35" hidden="1">
      <c r="B155">
        <v>36</v>
      </c>
      <c r="C155">
        <v>32</v>
      </c>
      <c r="D155" t="s">
        <v>5</v>
      </c>
      <c r="E155" t="s">
        <v>9</v>
      </c>
      <c r="F155">
        <v>26</v>
      </c>
      <c r="G155">
        <v>26</v>
      </c>
      <c r="H155">
        <v>0.2</v>
      </c>
      <c r="I155">
        <v>5000</v>
      </c>
      <c r="J155">
        <v>60000</v>
      </c>
      <c r="K155">
        <v>15</v>
      </c>
      <c r="L155">
        <v>150</v>
      </c>
      <c r="M155">
        <v>0</v>
      </c>
      <c r="N155">
        <v>80</v>
      </c>
      <c r="O155">
        <v>11</v>
      </c>
      <c r="P155">
        <v>3.16E-3</v>
      </c>
      <c r="Q155">
        <v>2.6199999999999999E-3</v>
      </c>
      <c r="R155">
        <v>5.4099999999999999E-3</v>
      </c>
      <c r="S155">
        <v>2.0899999999999998E-3</v>
      </c>
      <c r="T155">
        <v>1.9599999999999999E-3</v>
      </c>
      <c r="U155">
        <v>1.9599999999999999E-3</v>
      </c>
      <c r="V155">
        <v>1.9599999999999999E-3</v>
      </c>
      <c r="W155">
        <v>4.3600000000000002E-3</v>
      </c>
      <c r="X155">
        <v>4.3600000000000002E-3</v>
      </c>
      <c r="Y155">
        <v>1.9599999999999999E-3</v>
      </c>
      <c r="Z155">
        <v>1.9599999999999999E-3</v>
      </c>
      <c r="AA155">
        <v>1.9599999999999999E-3</v>
      </c>
      <c r="AB155">
        <v>0.46496535947712408</v>
      </c>
      <c r="AC155">
        <v>6.0085108298653402</v>
      </c>
      <c r="AD155">
        <v>228.672</v>
      </c>
      <c r="AE155">
        <v>7.0000000000000007E-2</v>
      </c>
      <c r="AF155">
        <v>936</v>
      </c>
      <c r="AG155">
        <v>2442</v>
      </c>
      <c r="AH155">
        <v>2596</v>
      </c>
      <c r="AI155">
        <v>2757</v>
      </c>
    </row>
    <row r="156" spans="2:35" hidden="1">
      <c r="B156">
        <v>36</v>
      </c>
      <c r="C156">
        <v>32</v>
      </c>
      <c r="D156" t="s">
        <v>5</v>
      </c>
      <c r="E156" t="s">
        <v>9</v>
      </c>
      <c r="F156">
        <v>28</v>
      </c>
      <c r="G156">
        <v>28</v>
      </c>
      <c r="H156">
        <v>0.2</v>
      </c>
      <c r="I156">
        <v>5000</v>
      </c>
      <c r="J156">
        <v>60000</v>
      </c>
      <c r="K156">
        <v>15</v>
      </c>
      <c r="L156">
        <v>150</v>
      </c>
      <c r="M156">
        <v>0</v>
      </c>
      <c r="N156">
        <v>80</v>
      </c>
      <c r="O156">
        <v>11</v>
      </c>
      <c r="P156">
        <v>3.13E-3</v>
      </c>
      <c r="Q156">
        <v>2.5999999999999999E-3</v>
      </c>
      <c r="R156">
        <v>5.3499999999999997E-3</v>
      </c>
      <c r="S156">
        <v>2.0699999999999998E-3</v>
      </c>
      <c r="T156">
        <v>1.9599999999999999E-3</v>
      </c>
      <c r="U156">
        <v>1.9599999999999999E-3</v>
      </c>
      <c r="V156">
        <v>1.9599999999999999E-3</v>
      </c>
      <c r="W156">
        <v>4.3099999999999996E-3</v>
      </c>
      <c r="X156">
        <v>4.3099999999999996E-3</v>
      </c>
      <c r="Y156">
        <v>1.9599999999999999E-3</v>
      </c>
      <c r="Z156">
        <v>1.9599999999999999E-3</v>
      </c>
      <c r="AA156">
        <v>1.9599999999999999E-3</v>
      </c>
      <c r="AB156">
        <v>0.467678431372549</v>
      </c>
      <c r="AC156">
        <v>6.0260151566106446</v>
      </c>
      <c r="AD156">
        <v>228.672</v>
      </c>
      <c r="AE156">
        <v>0.03</v>
      </c>
      <c r="AF156">
        <v>1474</v>
      </c>
      <c r="AG156">
        <v>5654</v>
      </c>
      <c r="AH156">
        <v>6037</v>
      </c>
      <c r="AI156">
        <v>6412</v>
      </c>
    </row>
    <row r="157" spans="2:35" hidden="1">
      <c r="B157">
        <v>36</v>
      </c>
      <c r="C157">
        <v>32</v>
      </c>
      <c r="D157" t="s">
        <v>5</v>
      </c>
      <c r="E157" t="s">
        <v>9</v>
      </c>
      <c r="F157">
        <v>28</v>
      </c>
      <c r="G157">
        <v>28</v>
      </c>
      <c r="H157">
        <v>0.2</v>
      </c>
      <c r="I157">
        <v>5000</v>
      </c>
      <c r="J157">
        <v>60000</v>
      </c>
      <c r="K157">
        <v>15</v>
      </c>
      <c r="L157">
        <v>150</v>
      </c>
      <c r="M157">
        <v>0</v>
      </c>
      <c r="N157">
        <v>80</v>
      </c>
      <c r="O157">
        <v>11</v>
      </c>
      <c r="P157">
        <v>3.13E-3</v>
      </c>
      <c r="Q157">
        <v>2.5999999999999999E-3</v>
      </c>
      <c r="R157">
        <v>5.3499999999999997E-3</v>
      </c>
      <c r="S157">
        <v>2.0699999999999998E-3</v>
      </c>
      <c r="T157">
        <v>1.9599999999999999E-3</v>
      </c>
      <c r="U157">
        <v>1.9599999999999999E-3</v>
      </c>
      <c r="V157">
        <v>1.9599999999999999E-3</v>
      </c>
      <c r="W157">
        <v>4.3099999999999996E-3</v>
      </c>
      <c r="X157">
        <v>4.3099999999999996E-3</v>
      </c>
      <c r="Y157">
        <v>1.9599999999999999E-3</v>
      </c>
      <c r="Z157">
        <v>1.9599999999999999E-3</v>
      </c>
      <c r="AA157">
        <v>1.9599999999999999E-3</v>
      </c>
      <c r="AB157">
        <v>0.467678431372549</v>
      </c>
      <c r="AC157">
        <v>6.0260151566106446</v>
      </c>
      <c r="AD157">
        <v>228.672</v>
      </c>
      <c r="AE157">
        <v>3.5000000000000003E-2</v>
      </c>
      <c r="AF157">
        <v>1384</v>
      </c>
      <c r="AG157">
        <v>4848</v>
      </c>
      <c r="AH157">
        <v>5174</v>
      </c>
      <c r="AI157">
        <v>5496</v>
      </c>
    </row>
    <row r="158" spans="2:35">
      <c r="B158">
        <v>36</v>
      </c>
      <c r="C158">
        <v>32</v>
      </c>
      <c r="D158" t="s">
        <v>5</v>
      </c>
      <c r="E158" t="s">
        <v>9</v>
      </c>
      <c r="F158">
        <v>28</v>
      </c>
      <c r="G158">
        <v>28</v>
      </c>
      <c r="H158">
        <v>0.2</v>
      </c>
      <c r="I158">
        <v>5000</v>
      </c>
      <c r="J158">
        <v>60000</v>
      </c>
      <c r="K158">
        <v>15</v>
      </c>
      <c r="L158">
        <v>150</v>
      </c>
      <c r="M158">
        <v>0</v>
      </c>
      <c r="N158">
        <v>80</v>
      </c>
      <c r="O158">
        <v>11</v>
      </c>
      <c r="P158">
        <v>3.13E-3</v>
      </c>
      <c r="Q158">
        <v>2.5999999999999999E-3</v>
      </c>
      <c r="R158">
        <v>5.3499999999999997E-3</v>
      </c>
      <c r="S158">
        <v>2.0699999999999998E-3</v>
      </c>
      <c r="T158">
        <v>1.9599999999999999E-3</v>
      </c>
      <c r="U158">
        <v>1.9599999999999999E-3</v>
      </c>
      <c r="V158">
        <v>1.9599999999999999E-3</v>
      </c>
      <c r="W158">
        <v>4.3099999999999996E-3</v>
      </c>
      <c r="X158">
        <v>4.3099999999999996E-3</v>
      </c>
      <c r="Y158">
        <v>1.9599999999999999E-3</v>
      </c>
      <c r="Z158">
        <v>1.9599999999999999E-3</v>
      </c>
      <c r="AA158">
        <v>1.9599999999999999E-3</v>
      </c>
      <c r="AB158">
        <v>0.467678431372549</v>
      </c>
      <c r="AC158">
        <v>6.0260151566106446</v>
      </c>
      <c r="AD158">
        <v>228.672</v>
      </c>
      <c r="AE158">
        <v>0.04</v>
      </c>
      <c r="AF158">
        <v>1301</v>
      </c>
      <c r="AG158">
        <v>4243</v>
      </c>
      <c r="AH158">
        <v>4528</v>
      </c>
      <c r="AI158">
        <v>4809</v>
      </c>
    </row>
    <row r="159" spans="2:35" hidden="1">
      <c r="B159">
        <v>36</v>
      </c>
      <c r="C159">
        <v>32</v>
      </c>
      <c r="D159" t="s">
        <v>5</v>
      </c>
      <c r="E159" t="s">
        <v>9</v>
      </c>
      <c r="F159">
        <v>28</v>
      </c>
      <c r="G159">
        <v>28</v>
      </c>
      <c r="H159">
        <v>0.2</v>
      </c>
      <c r="I159">
        <v>5000</v>
      </c>
      <c r="J159">
        <v>60000</v>
      </c>
      <c r="K159">
        <v>15</v>
      </c>
      <c r="L159">
        <v>150</v>
      </c>
      <c r="M159">
        <v>0</v>
      </c>
      <c r="N159">
        <v>80</v>
      </c>
      <c r="O159">
        <v>11</v>
      </c>
      <c r="P159">
        <v>3.13E-3</v>
      </c>
      <c r="Q159">
        <v>2.5999999999999999E-3</v>
      </c>
      <c r="R159">
        <v>5.3499999999999997E-3</v>
      </c>
      <c r="S159">
        <v>2.0699999999999998E-3</v>
      </c>
      <c r="T159">
        <v>1.9599999999999999E-3</v>
      </c>
      <c r="U159">
        <v>1.9599999999999999E-3</v>
      </c>
      <c r="V159">
        <v>1.9599999999999999E-3</v>
      </c>
      <c r="W159">
        <v>4.3099999999999996E-3</v>
      </c>
      <c r="X159">
        <v>4.3099999999999996E-3</v>
      </c>
      <c r="Y159">
        <v>1.9599999999999999E-3</v>
      </c>
      <c r="Z159">
        <v>1.9599999999999999E-3</v>
      </c>
      <c r="AA159">
        <v>1.9599999999999999E-3</v>
      </c>
      <c r="AB159">
        <v>0.467678431372549</v>
      </c>
      <c r="AC159">
        <v>6.0260151566106446</v>
      </c>
      <c r="AD159">
        <v>228.672</v>
      </c>
      <c r="AE159">
        <v>4.4999999999999998E-2</v>
      </c>
      <c r="AF159">
        <v>1225</v>
      </c>
      <c r="AG159">
        <v>3773</v>
      </c>
      <c r="AH159">
        <v>4024</v>
      </c>
      <c r="AI159">
        <v>4275</v>
      </c>
    </row>
    <row r="160" spans="2:35" hidden="1">
      <c r="B160">
        <v>36</v>
      </c>
      <c r="C160">
        <v>32</v>
      </c>
      <c r="D160" t="s">
        <v>5</v>
      </c>
      <c r="E160" t="s">
        <v>9</v>
      </c>
      <c r="F160">
        <v>28</v>
      </c>
      <c r="G160">
        <v>28</v>
      </c>
      <c r="H160">
        <v>0.2</v>
      </c>
      <c r="I160">
        <v>5000</v>
      </c>
      <c r="J160">
        <v>60000</v>
      </c>
      <c r="K160">
        <v>15</v>
      </c>
      <c r="L160">
        <v>150</v>
      </c>
      <c r="M160">
        <v>0</v>
      </c>
      <c r="N160">
        <v>80</v>
      </c>
      <c r="O160">
        <v>11</v>
      </c>
      <c r="P160">
        <v>3.13E-3</v>
      </c>
      <c r="Q160">
        <v>2.5999999999999999E-3</v>
      </c>
      <c r="R160">
        <v>5.3499999999999997E-3</v>
      </c>
      <c r="S160">
        <v>2.0699999999999998E-3</v>
      </c>
      <c r="T160">
        <v>1.9599999999999999E-3</v>
      </c>
      <c r="U160">
        <v>1.9599999999999999E-3</v>
      </c>
      <c r="V160">
        <v>1.9599999999999999E-3</v>
      </c>
      <c r="W160">
        <v>4.3099999999999996E-3</v>
      </c>
      <c r="X160">
        <v>4.3099999999999996E-3</v>
      </c>
      <c r="Y160">
        <v>1.9599999999999999E-3</v>
      </c>
      <c r="Z160">
        <v>1.9599999999999999E-3</v>
      </c>
      <c r="AA160">
        <v>1.9599999999999999E-3</v>
      </c>
      <c r="AB160">
        <v>0.467678431372549</v>
      </c>
      <c r="AC160">
        <v>6.0260151566106446</v>
      </c>
      <c r="AD160">
        <v>228.672</v>
      </c>
      <c r="AE160">
        <v>0.05</v>
      </c>
      <c r="AF160">
        <v>1156</v>
      </c>
      <c r="AG160">
        <v>3397</v>
      </c>
      <c r="AH160">
        <v>3622</v>
      </c>
      <c r="AI160">
        <v>3847</v>
      </c>
    </row>
    <row r="161" spans="2:35" hidden="1">
      <c r="B161">
        <v>36</v>
      </c>
      <c r="C161">
        <v>32</v>
      </c>
      <c r="D161" t="s">
        <v>5</v>
      </c>
      <c r="E161" t="s">
        <v>9</v>
      </c>
      <c r="F161">
        <v>28</v>
      </c>
      <c r="G161">
        <v>28</v>
      </c>
      <c r="H161">
        <v>0.2</v>
      </c>
      <c r="I161">
        <v>5000</v>
      </c>
      <c r="J161">
        <v>60000</v>
      </c>
      <c r="K161">
        <v>15</v>
      </c>
      <c r="L161">
        <v>150</v>
      </c>
      <c r="M161">
        <v>0</v>
      </c>
      <c r="N161">
        <v>80</v>
      </c>
      <c r="O161">
        <v>11</v>
      </c>
      <c r="P161">
        <v>3.13E-3</v>
      </c>
      <c r="Q161">
        <v>2.5999999999999999E-3</v>
      </c>
      <c r="R161">
        <v>5.3499999999999997E-3</v>
      </c>
      <c r="S161">
        <v>2.0699999999999998E-3</v>
      </c>
      <c r="T161">
        <v>1.9599999999999999E-3</v>
      </c>
      <c r="U161">
        <v>1.9599999999999999E-3</v>
      </c>
      <c r="V161">
        <v>1.9599999999999999E-3</v>
      </c>
      <c r="W161">
        <v>4.3099999999999996E-3</v>
      </c>
      <c r="X161">
        <v>4.3099999999999996E-3</v>
      </c>
      <c r="Y161">
        <v>1.9599999999999999E-3</v>
      </c>
      <c r="Z161">
        <v>1.9599999999999999E-3</v>
      </c>
      <c r="AA161">
        <v>1.9599999999999999E-3</v>
      </c>
      <c r="AB161">
        <v>0.467678431372549</v>
      </c>
      <c r="AC161">
        <v>6.0260151566106446</v>
      </c>
      <c r="AD161">
        <v>228.672</v>
      </c>
      <c r="AE161">
        <v>5.5E-2</v>
      </c>
      <c r="AF161">
        <v>1092</v>
      </c>
      <c r="AG161">
        <v>3088</v>
      </c>
      <c r="AH161">
        <v>3293</v>
      </c>
      <c r="AI161">
        <v>3497</v>
      </c>
    </row>
    <row r="162" spans="2:35" hidden="1">
      <c r="B162">
        <v>36</v>
      </c>
      <c r="C162">
        <v>32</v>
      </c>
      <c r="D162" t="s">
        <v>5</v>
      </c>
      <c r="E162" t="s">
        <v>9</v>
      </c>
      <c r="F162">
        <v>28</v>
      </c>
      <c r="G162">
        <v>28</v>
      </c>
      <c r="H162">
        <v>0.2</v>
      </c>
      <c r="I162">
        <v>5000</v>
      </c>
      <c r="J162">
        <v>60000</v>
      </c>
      <c r="K162">
        <v>15</v>
      </c>
      <c r="L162">
        <v>150</v>
      </c>
      <c r="M162">
        <v>0</v>
      </c>
      <c r="N162">
        <v>80</v>
      </c>
      <c r="O162">
        <v>11</v>
      </c>
      <c r="P162">
        <v>3.13E-3</v>
      </c>
      <c r="Q162">
        <v>2.5999999999999999E-3</v>
      </c>
      <c r="R162">
        <v>5.3499999999999997E-3</v>
      </c>
      <c r="S162">
        <v>2.0699999999999998E-3</v>
      </c>
      <c r="T162">
        <v>1.9599999999999999E-3</v>
      </c>
      <c r="U162">
        <v>1.9599999999999999E-3</v>
      </c>
      <c r="V162">
        <v>1.9599999999999999E-3</v>
      </c>
      <c r="W162">
        <v>4.3099999999999996E-3</v>
      </c>
      <c r="X162">
        <v>4.3099999999999996E-3</v>
      </c>
      <c r="Y162">
        <v>1.9599999999999999E-3</v>
      </c>
      <c r="Z162">
        <v>1.9599999999999999E-3</v>
      </c>
      <c r="AA162">
        <v>1.9599999999999999E-3</v>
      </c>
      <c r="AB162">
        <v>0.467678431372549</v>
      </c>
      <c r="AC162">
        <v>6.0260151566106446</v>
      </c>
      <c r="AD162">
        <v>228.672</v>
      </c>
      <c r="AE162">
        <v>0.06</v>
      </c>
      <c r="AF162">
        <v>1034</v>
      </c>
      <c r="AG162">
        <v>2831</v>
      </c>
      <c r="AH162">
        <v>3018</v>
      </c>
      <c r="AI162">
        <v>3206</v>
      </c>
    </row>
    <row r="163" spans="2:35" hidden="1">
      <c r="B163">
        <v>36</v>
      </c>
      <c r="C163">
        <v>32</v>
      </c>
      <c r="D163" t="s">
        <v>5</v>
      </c>
      <c r="E163" t="s">
        <v>9</v>
      </c>
      <c r="F163">
        <v>28</v>
      </c>
      <c r="G163">
        <v>28</v>
      </c>
      <c r="H163">
        <v>0.2</v>
      </c>
      <c r="I163">
        <v>5000</v>
      </c>
      <c r="J163">
        <v>60000</v>
      </c>
      <c r="K163">
        <v>15</v>
      </c>
      <c r="L163">
        <v>150</v>
      </c>
      <c r="M163">
        <v>0</v>
      </c>
      <c r="N163">
        <v>80</v>
      </c>
      <c r="O163">
        <v>11</v>
      </c>
      <c r="P163">
        <v>3.13E-3</v>
      </c>
      <c r="Q163">
        <v>2.5999999999999999E-3</v>
      </c>
      <c r="R163">
        <v>5.3499999999999997E-3</v>
      </c>
      <c r="S163">
        <v>2.0699999999999998E-3</v>
      </c>
      <c r="T163">
        <v>1.9599999999999999E-3</v>
      </c>
      <c r="U163">
        <v>1.9599999999999999E-3</v>
      </c>
      <c r="V163">
        <v>1.9599999999999999E-3</v>
      </c>
      <c r="W163">
        <v>4.3099999999999996E-3</v>
      </c>
      <c r="X163">
        <v>4.3099999999999996E-3</v>
      </c>
      <c r="Y163">
        <v>1.9599999999999999E-3</v>
      </c>
      <c r="Z163">
        <v>1.9599999999999999E-3</v>
      </c>
      <c r="AA163">
        <v>1.9599999999999999E-3</v>
      </c>
      <c r="AB163">
        <v>0.467678431372549</v>
      </c>
      <c r="AC163">
        <v>6.0260151566106446</v>
      </c>
      <c r="AD163">
        <v>228.672</v>
      </c>
      <c r="AE163">
        <v>6.5000000000000002E-2</v>
      </c>
      <c r="AF163">
        <v>981</v>
      </c>
      <c r="AG163">
        <v>2615</v>
      </c>
      <c r="AH163">
        <v>2786</v>
      </c>
      <c r="AI163">
        <v>2959</v>
      </c>
    </row>
    <row r="164" spans="2:35" hidden="1">
      <c r="B164">
        <v>36</v>
      </c>
      <c r="C164">
        <v>32</v>
      </c>
      <c r="D164" t="s">
        <v>5</v>
      </c>
      <c r="E164" t="s">
        <v>9</v>
      </c>
      <c r="F164">
        <v>28</v>
      </c>
      <c r="G164">
        <v>28</v>
      </c>
      <c r="H164">
        <v>0.2</v>
      </c>
      <c r="I164">
        <v>5000</v>
      </c>
      <c r="J164">
        <v>60000</v>
      </c>
      <c r="K164">
        <v>15</v>
      </c>
      <c r="L164">
        <v>150</v>
      </c>
      <c r="M164">
        <v>0</v>
      </c>
      <c r="N164">
        <v>80</v>
      </c>
      <c r="O164">
        <v>11</v>
      </c>
      <c r="P164">
        <v>3.13E-3</v>
      </c>
      <c r="Q164">
        <v>2.5999999999999999E-3</v>
      </c>
      <c r="R164">
        <v>5.3499999999999997E-3</v>
      </c>
      <c r="S164">
        <v>2.0699999999999998E-3</v>
      </c>
      <c r="T164">
        <v>1.9599999999999999E-3</v>
      </c>
      <c r="U164">
        <v>1.9599999999999999E-3</v>
      </c>
      <c r="V164">
        <v>1.9599999999999999E-3</v>
      </c>
      <c r="W164">
        <v>4.3099999999999996E-3</v>
      </c>
      <c r="X164">
        <v>4.3099999999999996E-3</v>
      </c>
      <c r="Y164">
        <v>1.9599999999999999E-3</v>
      </c>
      <c r="Z164">
        <v>1.9599999999999999E-3</v>
      </c>
      <c r="AA164">
        <v>1.9599999999999999E-3</v>
      </c>
      <c r="AB164">
        <v>0.467678431372549</v>
      </c>
      <c r="AC164">
        <v>6.0260151566106446</v>
      </c>
      <c r="AD164">
        <v>228.672</v>
      </c>
      <c r="AE164">
        <v>7.0000000000000007E-2</v>
      </c>
      <c r="AF164">
        <v>931</v>
      </c>
      <c r="AG164">
        <v>2428</v>
      </c>
      <c r="AH164">
        <v>2587</v>
      </c>
      <c r="AI164">
        <v>2748</v>
      </c>
    </row>
    <row r="165" spans="2:35" hidden="1">
      <c r="B165">
        <v>36</v>
      </c>
      <c r="C165">
        <v>32</v>
      </c>
      <c r="D165" t="s">
        <v>5</v>
      </c>
      <c r="E165" t="s">
        <v>9</v>
      </c>
      <c r="F165">
        <v>30</v>
      </c>
      <c r="G165">
        <v>30</v>
      </c>
      <c r="H165">
        <v>0.2</v>
      </c>
      <c r="I165">
        <v>5000</v>
      </c>
      <c r="J165">
        <v>60000</v>
      </c>
      <c r="K165">
        <v>15</v>
      </c>
      <c r="L165">
        <v>150</v>
      </c>
      <c r="M165">
        <v>0</v>
      </c>
      <c r="N165">
        <v>80</v>
      </c>
      <c r="O165">
        <v>11</v>
      </c>
      <c r="P165">
        <v>3.0899999999999999E-3</v>
      </c>
      <c r="Q165">
        <v>2.5799999999999998E-3</v>
      </c>
      <c r="R165">
        <v>5.3E-3</v>
      </c>
      <c r="S165">
        <v>2.0500000000000002E-3</v>
      </c>
      <c r="T165">
        <v>1.9599999999999999E-3</v>
      </c>
      <c r="U165">
        <v>1.9599999999999999E-3</v>
      </c>
      <c r="V165">
        <v>1.9599999999999999E-3</v>
      </c>
      <c r="W165">
        <v>4.2599999999999999E-3</v>
      </c>
      <c r="X165">
        <v>4.2599999999999999E-3</v>
      </c>
      <c r="Y165">
        <v>1.9599999999999999E-3</v>
      </c>
      <c r="Z165">
        <v>1.9599999999999999E-3</v>
      </c>
      <c r="AA165">
        <v>1.9599999999999999E-3</v>
      </c>
      <c r="AB165">
        <v>0.47063965141612202</v>
      </c>
      <c r="AC165">
        <v>6.0450626455128136</v>
      </c>
      <c r="AD165">
        <v>228.672</v>
      </c>
      <c r="AE165">
        <v>0.03</v>
      </c>
      <c r="AF165">
        <v>1469</v>
      </c>
      <c r="AG165">
        <v>5613</v>
      </c>
      <c r="AH165">
        <v>6016</v>
      </c>
      <c r="AI165">
        <v>6391</v>
      </c>
    </row>
    <row r="166" spans="2:35" hidden="1">
      <c r="B166">
        <v>36</v>
      </c>
      <c r="C166">
        <v>32</v>
      </c>
      <c r="D166" t="s">
        <v>5</v>
      </c>
      <c r="E166" t="s">
        <v>9</v>
      </c>
      <c r="F166">
        <v>30</v>
      </c>
      <c r="G166">
        <v>30</v>
      </c>
      <c r="H166">
        <v>0.2</v>
      </c>
      <c r="I166">
        <v>5000</v>
      </c>
      <c r="J166">
        <v>60000</v>
      </c>
      <c r="K166">
        <v>15</v>
      </c>
      <c r="L166">
        <v>150</v>
      </c>
      <c r="M166">
        <v>0</v>
      </c>
      <c r="N166">
        <v>80</v>
      </c>
      <c r="O166">
        <v>11</v>
      </c>
      <c r="P166">
        <v>3.0899999999999999E-3</v>
      </c>
      <c r="Q166">
        <v>2.5799999999999998E-3</v>
      </c>
      <c r="R166">
        <v>5.3E-3</v>
      </c>
      <c r="S166">
        <v>2.0500000000000002E-3</v>
      </c>
      <c r="T166">
        <v>1.9599999999999999E-3</v>
      </c>
      <c r="U166">
        <v>1.9599999999999999E-3</v>
      </c>
      <c r="V166">
        <v>1.9599999999999999E-3</v>
      </c>
      <c r="W166">
        <v>4.2599999999999999E-3</v>
      </c>
      <c r="X166">
        <v>4.2599999999999999E-3</v>
      </c>
      <c r="Y166">
        <v>1.9599999999999999E-3</v>
      </c>
      <c r="Z166">
        <v>1.9599999999999999E-3</v>
      </c>
      <c r="AA166">
        <v>1.9599999999999999E-3</v>
      </c>
      <c r="AB166">
        <v>0.47063965141612202</v>
      </c>
      <c r="AC166">
        <v>6.0450626455128136</v>
      </c>
      <c r="AD166">
        <v>228.672</v>
      </c>
      <c r="AE166">
        <v>3.5000000000000003E-2</v>
      </c>
      <c r="AF166">
        <v>1378</v>
      </c>
      <c r="AG166">
        <v>4814</v>
      </c>
      <c r="AH166">
        <v>5156</v>
      </c>
      <c r="AI166">
        <v>5478</v>
      </c>
    </row>
    <row r="167" spans="2:35" hidden="1">
      <c r="B167">
        <v>36</v>
      </c>
      <c r="C167">
        <v>32</v>
      </c>
      <c r="D167" t="s">
        <v>5</v>
      </c>
      <c r="E167" t="s">
        <v>9</v>
      </c>
      <c r="F167">
        <v>30</v>
      </c>
      <c r="G167">
        <v>30</v>
      </c>
      <c r="H167">
        <v>0.2</v>
      </c>
      <c r="I167">
        <v>5000</v>
      </c>
      <c r="J167">
        <v>60000</v>
      </c>
      <c r="K167">
        <v>15</v>
      </c>
      <c r="L167">
        <v>150</v>
      </c>
      <c r="M167">
        <v>0</v>
      </c>
      <c r="N167">
        <v>80</v>
      </c>
      <c r="O167">
        <v>11</v>
      </c>
      <c r="P167">
        <v>3.0899999999999999E-3</v>
      </c>
      <c r="Q167">
        <v>2.5799999999999998E-3</v>
      </c>
      <c r="R167">
        <v>5.3E-3</v>
      </c>
      <c r="S167">
        <v>2.0500000000000002E-3</v>
      </c>
      <c r="T167">
        <v>1.9599999999999999E-3</v>
      </c>
      <c r="U167">
        <v>1.9599999999999999E-3</v>
      </c>
      <c r="V167">
        <v>1.9599999999999999E-3</v>
      </c>
      <c r="W167">
        <v>4.2599999999999999E-3</v>
      </c>
      <c r="X167">
        <v>4.2599999999999999E-3</v>
      </c>
      <c r="Y167">
        <v>1.9599999999999999E-3</v>
      </c>
      <c r="Z167">
        <v>1.9599999999999999E-3</v>
      </c>
      <c r="AA167">
        <v>1.9599999999999999E-3</v>
      </c>
      <c r="AB167">
        <v>0.47063965141612202</v>
      </c>
      <c r="AC167">
        <v>6.0450626455128136</v>
      </c>
      <c r="AD167">
        <v>228.672</v>
      </c>
      <c r="AE167">
        <v>0.04</v>
      </c>
      <c r="AF167">
        <v>1295</v>
      </c>
      <c r="AG167">
        <v>4215</v>
      </c>
      <c r="AH167">
        <v>4512</v>
      </c>
      <c r="AI167">
        <v>4793</v>
      </c>
    </row>
    <row r="168" spans="2:35" hidden="1">
      <c r="B168">
        <v>36</v>
      </c>
      <c r="C168">
        <v>32</v>
      </c>
      <c r="D168" t="s">
        <v>5</v>
      </c>
      <c r="E168" t="s">
        <v>9</v>
      </c>
      <c r="F168">
        <v>30</v>
      </c>
      <c r="G168">
        <v>30</v>
      </c>
      <c r="H168">
        <v>0.2</v>
      </c>
      <c r="I168">
        <v>5000</v>
      </c>
      <c r="J168">
        <v>60000</v>
      </c>
      <c r="K168">
        <v>15</v>
      </c>
      <c r="L168">
        <v>150</v>
      </c>
      <c r="M168">
        <v>0</v>
      </c>
      <c r="N168">
        <v>80</v>
      </c>
      <c r="O168">
        <v>11</v>
      </c>
      <c r="P168">
        <v>3.0899999999999999E-3</v>
      </c>
      <c r="Q168">
        <v>2.5799999999999998E-3</v>
      </c>
      <c r="R168">
        <v>5.3E-3</v>
      </c>
      <c r="S168">
        <v>2.0500000000000002E-3</v>
      </c>
      <c r="T168">
        <v>1.9599999999999999E-3</v>
      </c>
      <c r="U168">
        <v>1.9599999999999999E-3</v>
      </c>
      <c r="V168">
        <v>1.9599999999999999E-3</v>
      </c>
      <c r="W168">
        <v>4.2599999999999999E-3</v>
      </c>
      <c r="X168">
        <v>4.2599999999999999E-3</v>
      </c>
      <c r="Y168">
        <v>1.9599999999999999E-3</v>
      </c>
      <c r="Z168">
        <v>1.9599999999999999E-3</v>
      </c>
      <c r="AA168">
        <v>1.9599999999999999E-3</v>
      </c>
      <c r="AB168">
        <v>0.47063965141612202</v>
      </c>
      <c r="AC168">
        <v>6.0450626455128136</v>
      </c>
      <c r="AD168">
        <v>228.672</v>
      </c>
      <c r="AE168">
        <v>4.4999999999999998E-2</v>
      </c>
      <c r="AF168">
        <v>1220</v>
      </c>
      <c r="AG168">
        <v>3749</v>
      </c>
      <c r="AH168">
        <v>4011</v>
      </c>
      <c r="AI168">
        <v>4261</v>
      </c>
    </row>
    <row r="169" spans="2:35" hidden="1">
      <c r="B169">
        <v>36</v>
      </c>
      <c r="C169">
        <v>32</v>
      </c>
      <c r="D169" t="s">
        <v>5</v>
      </c>
      <c r="E169" t="s">
        <v>9</v>
      </c>
      <c r="F169">
        <v>30</v>
      </c>
      <c r="G169">
        <v>30</v>
      </c>
      <c r="H169">
        <v>0.2</v>
      </c>
      <c r="I169">
        <v>5000</v>
      </c>
      <c r="J169">
        <v>60000</v>
      </c>
      <c r="K169">
        <v>15</v>
      </c>
      <c r="L169">
        <v>150</v>
      </c>
      <c r="M169">
        <v>0</v>
      </c>
      <c r="N169">
        <v>80</v>
      </c>
      <c r="O169">
        <v>11</v>
      </c>
      <c r="P169">
        <v>3.0899999999999999E-3</v>
      </c>
      <c r="Q169">
        <v>2.5799999999999998E-3</v>
      </c>
      <c r="R169">
        <v>5.3E-3</v>
      </c>
      <c r="S169">
        <v>2.0500000000000002E-3</v>
      </c>
      <c r="T169">
        <v>1.9599999999999999E-3</v>
      </c>
      <c r="U169">
        <v>1.9599999999999999E-3</v>
      </c>
      <c r="V169">
        <v>1.9599999999999999E-3</v>
      </c>
      <c r="W169">
        <v>4.2599999999999999E-3</v>
      </c>
      <c r="X169">
        <v>4.2599999999999999E-3</v>
      </c>
      <c r="Y169">
        <v>1.9599999999999999E-3</v>
      </c>
      <c r="Z169">
        <v>1.9599999999999999E-3</v>
      </c>
      <c r="AA169">
        <v>1.9599999999999999E-3</v>
      </c>
      <c r="AB169">
        <v>0.47063965141612202</v>
      </c>
      <c r="AC169">
        <v>6.0450626455128136</v>
      </c>
      <c r="AD169">
        <v>228.672</v>
      </c>
      <c r="AE169">
        <v>0.05</v>
      </c>
      <c r="AF169">
        <v>1151</v>
      </c>
      <c r="AG169">
        <v>3375</v>
      </c>
      <c r="AH169">
        <v>3610</v>
      </c>
      <c r="AI169">
        <v>3835</v>
      </c>
    </row>
    <row r="170" spans="2:35" hidden="1">
      <c r="B170">
        <v>36</v>
      </c>
      <c r="C170">
        <v>32</v>
      </c>
      <c r="D170" t="s">
        <v>5</v>
      </c>
      <c r="E170" t="s">
        <v>9</v>
      </c>
      <c r="F170">
        <v>30</v>
      </c>
      <c r="G170">
        <v>30</v>
      </c>
      <c r="H170">
        <v>0.2</v>
      </c>
      <c r="I170">
        <v>5000</v>
      </c>
      <c r="J170">
        <v>60000</v>
      </c>
      <c r="K170">
        <v>15</v>
      </c>
      <c r="L170">
        <v>150</v>
      </c>
      <c r="M170">
        <v>0</v>
      </c>
      <c r="N170">
        <v>80</v>
      </c>
      <c r="O170">
        <v>11</v>
      </c>
      <c r="P170">
        <v>3.0899999999999999E-3</v>
      </c>
      <c r="Q170">
        <v>2.5799999999999998E-3</v>
      </c>
      <c r="R170">
        <v>5.3E-3</v>
      </c>
      <c r="S170">
        <v>2.0500000000000002E-3</v>
      </c>
      <c r="T170">
        <v>1.9599999999999999E-3</v>
      </c>
      <c r="U170">
        <v>1.9599999999999999E-3</v>
      </c>
      <c r="V170">
        <v>1.9599999999999999E-3</v>
      </c>
      <c r="W170">
        <v>4.2599999999999999E-3</v>
      </c>
      <c r="X170">
        <v>4.2599999999999999E-3</v>
      </c>
      <c r="Y170">
        <v>1.9599999999999999E-3</v>
      </c>
      <c r="Z170">
        <v>1.9599999999999999E-3</v>
      </c>
      <c r="AA170">
        <v>1.9599999999999999E-3</v>
      </c>
      <c r="AB170">
        <v>0.47063965141612202</v>
      </c>
      <c r="AC170">
        <v>6.0450626455128136</v>
      </c>
      <c r="AD170">
        <v>228.672</v>
      </c>
      <c r="AE170">
        <v>5.5E-2</v>
      </c>
      <c r="AF170">
        <v>1087</v>
      </c>
      <c r="AG170">
        <v>3069</v>
      </c>
      <c r="AH170">
        <v>3281</v>
      </c>
      <c r="AI170">
        <v>3486</v>
      </c>
    </row>
    <row r="171" spans="2:35" hidden="1">
      <c r="B171">
        <v>36</v>
      </c>
      <c r="C171">
        <v>32</v>
      </c>
      <c r="D171" t="s">
        <v>5</v>
      </c>
      <c r="E171" t="s">
        <v>9</v>
      </c>
      <c r="F171">
        <v>30</v>
      </c>
      <c r="G171">
        <v>30</v>
      </c>
      <c r="H171">
        <v>0.2</v>
      </c>
      <c r="I171">
        <v>5000</v>
      </c>
      <c r="J171">
        <v>60000</v>
      </c>
      <c r="K171">
        <v>15</v>
      </c>
      <c r="L171">
        <v>150</v>
      </c>
      <c r="M171">
        <v>0</v>
      </c>
      <c r="N171">
        <v>80</v>
      </c>
      <c r="O171">
        <v>11</v>
      </c>
      <c r="P171">
        <v>3.0899999999999999E-3</v>
      </c>
      <c r="Q171">
        <v>2.5799999999999998E-3</v>
      </c>
      <c r="R171">
        <v>5.3E-3</v>
      </c>
      <c r="S171">
        <v>2.0500000000000002E-3</v>
      </c>
      <c r="T171">
        <v>1.9599999999999999E-3</v>
      </c>
      <c r="U171">
        <v>1.9599999999999999E-3</v>
      </c>
      <c r="V171">
        <v>1.9599999999999999E-3</v>
      </c>
      <c r="W171">
        <v>4.2599999999999999E-3</v>
      </c>
      <c r="X171">
        <v>4.2599999999999999E-3</v>
      </c>
      <c r="Y171">
        <v>1.9599999999999999E-3</v>
      </c>
      <c r="Z171">
        <v>1.9599999999999999E-3</v>
      </c>
      <c r="AA171">
        <v>1.9599999999999999E-3</v>
      </c>
      <c r="AB171">
        <v>0.47063965141612202</v>
      </c>
      <c r="AC171">
        <v>6.0450626455128136</v>
      </c>
      <c r="AD171">
        <v>228.672</v>
      </c>
      <c r="AE171">
        <v>0.06</v>
      </c>
      <c r="AF171">
        <v>1029</v>
      </c>
      <c r="AG171">
        <v>2814</v>
      </c>
      <c r="AH171">
        <v>3008</v>
      </c>
      <c r="AI171">
        <v>3196</v>
      </c>
    </row>
    <row r="172" spans="2:35" hidden="1">
      <c r="B172">
        <v>36</v>
      </c>
      <c r="C172">
        <v>32</v>
      </c>
      <c r="D172" t="s">
        <v>5</v>
      </c>
      <c r="E172" t="s">
        <v>9</v>
      </c>
      <c r="F172">
        <v>30</v>
      </c>
      <c r="G172">
        <v>30</v>
      </c>
      <c r="H172">
        <v>0.2</v>
      </c>
      <c r="I172">
        <v>5000</v>
      </c>
      <c r="J172">
        <v>60000</v>
      </c>
      <c r="K172">
        <v>15</v>
      </c>
      <c r="L172">
        <v>150</v>
      </c>
      <c r="M172">
        <v>0</v>
      </c>
      <c r="N172">
        <v>80</v>
      </c>
      <c r="O172">
        <v>11</v>
      </c>
      <c r="P172">
        <v>3.0899999999999999E-3</v>
      </c>
      <c r="Q172">
        <v>2.5799999999999998E-3</v>
      </c>
      <c r="R172">
        <v>5.3E-3</v>
      </c>
      <c r="S172">
        <v>2.0500000000000002E-3</v>
      </c>
      <c r="T172">
        <v>1.9599999999999999E-3</v>
      </c>
      <c r="U172">
        <v>1.9599999999999999E-3</v>
      </c>
      <c r="V172">
        <v>1.9599999999999999E-3</v>
      </c>
      <c r="W172">
        <v>4.2599999999999999E-3</v>
      </c>
      <c r="X172">
        <v>4.2599999999999999E-3</v>
      </c>
      <c r="Y172">
        <v>1.9599999999999999E-3</v>
      </c>
      <c r="Z172">
        <v>1.9599999999999999E-3</v>
      </c>
      <c r="AA172">
        <v>1.9599999999999999E-3</v>
      </c>
      <c r="AB172">
        <v>0.47063965141612202</v>
      </c>
      <c r="AC172">
        <v>6.0450626455128136</v>
      </c>
      <c r="AD172">
        <v>228.672</v>
      </c>
      <c r="AE172">
        <v>6.5000000000000002E-2</v>
      </c>
      <c r="AF172">
        <v>976</v>
      </c>
      <c r="AG172">
        <v>2599</v>
      </c>
      <c r="AH172">
        <v>2777</v>
      </c>
      <c r="AI172">
        <v>2950</v>
      </c>
    </row>
    <row r="173" spans="2:35" hidden="1">
      <c r="B173">
        <v>36</v>
      </c>
      <c r="C173">
        <v>32</v>
      </c>
      <c r="D173" t="s">
        <v>5</v>
      </c>
      <c r="E173" t="s">
        <v>9</v>
      </c>
      <c r="F173">
        <v>30</v>
      </c>
      <c r="G173">
        <v>30</v>
      </c>
      <c r="H173">
        <v>0.2</v>
      </c>
      <c r="I173">
        <v>5000</v>
      </c>
      <c r="J173">
        <v>60000</v>
      </c>
      <c r="K173">
        <v>15</v>
      </c>
      <c r="L173">
        <v>150</v>
      </c>
      <c r="M173">
        <v>0</v>
      </c>
      <c r="N173">
        <v>80</v>
      </c>
      <c r="O173">
        <v>11</v>
      </c>
      <c r="P173">
        <v>3.0899999999999999E-3</v>
      </c>
      <c r="Q173">
        <v>2.5799999999999998E-3</v>
      </c>
      <c r="R173">
        <v>5.3E-3</v>
      </c>
      <c r="S173">
        <v>2.0500000000000002E-3</v>
      </c>
      <c r="T173">
        <v>1.9599999999999999E-3</v>
      </c>
      <c r="U173">
        <v>1.9599999999999999E-3</v>
      </c>
      <c r="V173">
        <v>1.9599999999999999E-3</v>
      </c>
      <c r="W173">
        <v>4.2599999999999999E-3</v>
      </c>
      <c r="X173">
        <v>4.2599999999999999E-3</v>
      </c>
      <c r="Y173">
        <v>1.9599999999999999E-3</v>
      </c>
      <c r="Z173">
        <v>1.9599999999999999E-3</v>
      </c>
      <c r="AA173">
        <v>1.9599999999999999E-3</v>
      </c>
      <c r="AB173">
        <v>0.47063965141612202</v>
      </c>
      <c r="AC173">
        <v>6.0450626455128136</v>
      </c>
      <c r="AD173">
        <v>228.672</v>
      </c>
      <c r="AE173">
        <v>7.0000000000000007E-2</v>
      </c>
      <c r="AF173">
        <v>927</v>
      </c>
      <c r="AG173">
        <v>2414</v>
      </c>
      <c r="AH173">
        <v>2578</v>
      </c>
      <c r="AI173">
        <v>2739</v>
      </c>
    </row>
    <row r="174" spans="2:35" hidden="1">
      <c r="B174">
        <v>36</v>
      </c>
      <c r="C174">
        <v>32</v>
      </c>
      <c r="D174" t="s">
        <v>5</v>
      </c>
      <c r="E174" t="s">
        <v>9</v>
      </c>
      <c r="F174">
        <v>32</v>
      </c>
      <c r="G174">
        <v>32</v>
      </c>
      <c r="H174">
        <v>0.2</v>
      </c>
      <c r="I174">
        <v>5000</v>
      </c>
      <c r="J174">
        <v>60000</v>
      </c>
      <c r="K174">
        <v>15</v>
      </c>
      <c r="L174">
        <v>150</v>
      </c>
      <c r="M174">
        <v>0</v>
      </c>
      <c r="N174">
        <v>80</v>
      </c>
      <c r="O174">
        <v>11</v>
      </c>
      <c r="P174">
        <v>3.0599999999999998E-3</v>
      </c>
      <c r="Q174">
        <v>2.5500000000000002E-3</v>
      </c>
      <c r="R174">
        <v>5.2399999999999999E-3</v>
      </c>
      <c r="S174">
        <v>2.0300000000000001E-3</v>
      </c>
      <c r="T174">
        <v>1.9599999999999999E-3</v>
      </c>
      <c r="U174">
        <v>1.9599999999999999E-3</v>
      </c>
      <c r="V174">
        <v>1.9599999999999999E-3</v>
      </c>
      <c r="W174">
        <v>4.2100000000000002E-3</v>
      </c>
      <c r="X174">
        <v>4.2100000000000002E-3</v>
      </c>
      <c r="Y174">
        <v>1.9599999999999999E-3</v>
      </c>
      <c r="Z174">
        <v>1.9599999999999999E-3</v>
      </c>
      <c r="AA174">
        <v>1.9599999999999999E-3</v>
      </c>
      <c r="AB174">
        <v>0.4741845315904139</v>
      </c>
      <c r="AC174">
        <v>6.0677857871008767</v>
      </c>
      <c r="AD174">
        <v>228.672</v>
      </c>
      <c r="AE174">
        <v>0.03</v>
      </c>
      <c r="AF174">
        <v>1463</v>
      </c>
      <c r="AG174">
        <v>5573</v>
      </c>
      <c r="AH174">
        <v>5995</v>
      </c>
      <c r="AI174">
        <v>6370</v>
      </c>
    </row>
    <row r="175" spans="2:35" hidden="1">
      <c r="B175">
        <v>36</v>
      </c>
      <c r="C175">
        <v>32</v>
      </c>
      <c r="D175" t="s">
        <v>5</v>
      </c>
      <c r="E175" t="s">
        <v>9</v>
      </c>
      <c r="F175">
        <v>32</v>
      </c>
      <c r="G175">
        <v>32</v>
      </c>
      <c r="H175">
        <v>0.2</v>
      </c>
      <c r="I175">
        <v>5000</v>
      </c>
      <c r="J175">
        <v>60000</v>
      </c>
      <c r="K175">
        <v>15</v>
      </c>
      <c r="L175">
        <v>150</v>
      </c>
      <c r="M175">
        <v>0</v>
      </c>
      <c r="N175">
        <v>80</v>
      </c>
      <c r="O175">
        <v>11</v>
      </c>
      <c r="P175">
        <v>3.0599999999999998E-3</v>
      </c>
      <c r="Q175">
        <v>2.5500000000000002E-3</v>
      </c>
      <c r="R175">
        <v>5.2399999999999999E-3</v>
      </c>
      <c r="S175">
        <v>2.0300000000000001E-3</v>
      </c>
      <c r="T175">
        <v>1.9599999999999999E-3</v>
      </c>
      <c r="U175">
        <v>1.9599999999999999E-3</v>
      </c>
      <c r="V175">
        <v>1.9599999999999999E-3</v>
      </c>
      <c r="W175">
        <v>4.2100000000000002E-3</v>
      </c>
      <c r="X175">
        <v>4.2100000000000002E-3</v>
      </c>
      <c r="Y175">
        <v>1.9599999999999999E-3</v>
      </c>
      <c r="Z175">
        <v>1.9599999999999999E-3</v>
      </c>
      <c r="AA175">
        <v>1.9599999999999999E-3</v>
      </c>
      <c r="AB175">
        <v>0.4741845315904139</v>
      </c>
      <c r="AC175">
        <v>6.0677857871008767</v>
      </c>
      <c r="AD175">
        <v>228.672</v>
      </c>
      <c r="AE175">
        <v>3.5000000000000003E-2</v>
      </c>
      <c r="AF175">
        <v>1372</v>
      </c>
      <c r="AG175">
        <v>4781</v>
      </c>
      <c r="AH175">
        <v>5139</v>
      </c>
      <c r="AI175">
        <v>5460</v>
      </c>
    </row>
    <row r="176" spans="2:35" hidden="1">
      <c r="B176">
        <v>36</v>
      </c>
      <c r="C176">
        <v>32</v>
      </c>
      <c r="D176" t="s">
        <v>5</v>
      </c>
      <c r="E176" t="s">
        <v>9</v>
      </c>
      <c r="F176">
        <v>32</v>
      </c>
      <c r="G176">
        <v>32</v>
      </c>
      <c r="H176">
        <v>0.2</v>
      </c>
      <c r="I176">
        <v>5000</v>
      </c>
      <c r="J176">
        <v>60000</v>
      </c>
      <c r="K176">
        <v>15</v>
      </c>
      <c r="L176">
        <v>150</v>
      </c>
      <c r="M176">
        <v>0</v>
      </c>
      <c r="N176">
        <v>80</v>
      </c>
      <c r="O176">
        <v>11</v>
      </c>
      <c r="P176">
        <v>3.0599999999999998E-3</v>
      </c>
      <c r="Q176">
        <v>2.5500000000000002E-3</v>
      </c>
      <c r="R176">
        <v>5.2399999999999999E-3</v>
      </c>
      <c r="S176">
        <v>2.0300000000000001E-3</v>
      </c>
      <c r="T176">
        <v>1.9599999999999999E-3</v>
      </c>
      <c r="U176">
        <v>1.9599999999999999E-3</v>
      </c>
      <c r="V176">
        <v>1.9599999999999999E-3</v>
      </c>
      <c r="W176">
        <v>4.2100000000000002E-3</v>
      </c>
      <c r="X176">
        <v>4.2100000000000002E-3</v>
      </c>
      <c r="Y176">
        <v>1.9599999999999999E-3</v>
      </c>
      <c r="Z176">
        <v>1.9599999999999999E-3</v>
      </c>
      <c r="AA176">
        <v>1.9599999999999999E-3</v>
      </c>
      <c r="AB176">
        <v>0.4741845315904139</v>
      </c>
      <c r="AC176">
        <v>6.0677857871008767</v>
      </c>
      <c r="AD176">
        <v>228.672</v>
      </c>
      <c r="AE176">
        <v>0.04</v>
      </c>
      <c r="AF176">
        <v>1290</v>
      </c>
      <c r="AG176">
        <v>4187</v>
      </c>
      <c r="AH176">
        <v>4496</v>
      </c>
      <c r="AI176">
        <v>4778</v>
      </c>
    </row>
    <row r="177" spans="2:35" hidden="1">
      <c r="B177">
        <v>36</v>
      </c>
      <c r="C177">
        <v>32</v>
      </c>
      <c r="D177" t="s">
        <v>5</v>
      </c>
      <c r="E177" t="s">
        <v>9</v>
      </c>
      <c r="F177">
        <v>32</v>
      </c>
      <c r="G177">
        <v>32</v>
      </c>
      <c r="H177">
        <v>0.2</v>
      </c>
      <c r="I177">
        <v>5000</v>
      </c>
      <c r="J177">
        <v>60000</v>
      </c>
      <c r="K177">
        <v>15</v>
      </c>
      <c r="L177">
        <v>150</v>
      </c>
      <c r="M177">
        <v>0</v>
      </c>
      <c r="N177">
        <v>80</v>
      </c>
      <c r="O177">
        <v>11</v>
      </c>
      <c r="P177">
        <v>3.0599999999999998E-3</v>
      </c>
      <c r="Q177">
        <v>2.5500000000000002E-3</v>
      </c>
      <c r="R177">
        <v>5.2399999999999999E-3</v>
      </c>
      <c r="S177">
        <v>2.0300000000000001E-3</v>
      </c>
      <c r="T177">
        <v>1.9599999999999999E-3</v>
      </c>
      <c r="U177">
        <v>1.9599999999999999E-3</v>
      </c>
      <c r="V177">
        <v>1.9599999999999999E-3</v>
      </c>
      <c r="W177">
        <v>4.2100000000000002E-3</v>
      </c>
      <c r="X177">
        <v>4.2100000000000002E-3</v>
      </c>
      <c r="Y177">
        <v>1.9599999999999999E-3</v>
      </c>
      <c r="Z177">
        <v>1.9599999999999999E-3</v>
      </c>
      <c r="AA177">
        <v>1.9599999999999999E-3</v>
      </c>
      <c r="AB177">
        <v>0.4741845315904139</v>
      </c>
      <c r="AC177">
        <v>6.0677857871008767</v>
      </c>
      <c r="AD177">
        <v>228.672</v>
      </c>
      <c r="AE177">
        <v>4.4999999999999998E-2</v>
      </c>
      <c r="AF177">
        <v>1214</v>
      </c>
      <c r="AG177">
        <v>3724</v>
      </c>
      <c r="AH177">
        <v>3997</v>
      </c>
      <c r="AI177">
        <v>4247</v>
      </c>
    </row>
    <row r="178" spans="2:35" hidden="1">
      <c r="B178">
        <v>36</v>
      </c>
      <c r="C178">
        <v>32</v>
      </c>
      <c r="D178" t="s">
        <v>5</v>
      </c>
      <c r="E178" t="s">
        <v>9</v>
      </c>
      <c r="F178">
        <v>32</v>
      </c>
      <c r="G178">
        <v>32</v>
      </c>
      <c r="H178">
        <v>0.2</v>
      </c>
      <c r="I178">
        <v>5000</v>
      </c>
      <c r="J178">
        <v>60000</v>
      </c>
      <c r="K178">
        <v>15</v>
      </c>
      <c r="L178">
        <v>150</v>
      </c>
      <c r="M178">
        <v>0</v>
      </c>
      <c r="N178">
        <v>80</v>
      </c>
      <c r="O178">
        <v>11</v>
      </c>
      <c r="P178">
        <v>3.0599999999999998E-3</v>
      </c>
      <c r="Q178">
        <v>2.5500000000000002E-3</v>
      </c>
      <c r="R178">
        <v>5.2399999999999999E-3</v>
      </c>
      <c r="S178">
        <v>2.0300000000000001E-3</v>
      </c>
      <c r="T178">
        <v>1.9599999999999999E-3</v>
      </c>
      <c r="U178">
        <v>1.9599999999999999E-3</v>
      </c>
      <c r="V178">
        <v>1.9599999999999999E-3</v>
      </c>
      <c r="W178">
        <v>4.2100000000000002E-3</v>
      </c>
      <c r="X178">
        <v>4.2100000000000002E-3</v>
      </c>
      <c r="Y178">
        <v>1.9599999999999999E-3</v>
      </c>
      <c r="Z178">
        <v>1.9599999999999999E-3</v>
      </c>
      <c r="AA178">
        <v>1.9599999999999999E-3</v>
      </c>
      <c r="AB178">
        <v>0.4741845315904139</v>
      </c>
      <c r="AC178">
        <v>6.0677857871008767</v>
      </c>
      <c r="AD178">
        <v>228.672</v>
      </c>
      <c r="AE178">
        <v>0.05</v>
      </c>
      <c r="AF178">
        <v>1145</v>
      </c>
      <c r="AG178">
        <v>3354</v>
      </c>
      <c r="AH178">
        <v>3597</v>
      </c>
      <c r="AI178">
        <v>3822</v>
      </c>
    </row>
    <row r="179" spans="2:35" hidden="1">
      <c r="B179">
        <v>36</v>
      </c>
      <c r="C179">
        <v>32</v>
      </c>
      <c r="D179" t="s">
        <v>5</v>
      </c>
      <c r="E179" t="s">
        <v>9</v>
      </c>
      <c r="F179">
        <v>32</v>
      </c>
      <c r="G179">
        <v>32</v>
      </c>
      <c r="H179">
        <v>0.2</v>
      </c>
      <c r="I179">
        <v>5000</v>
      </c>
      <c r="J179">
        <v>60000</v>
      </c>
      <c r="K179">
        <v>15</v>
      </c>
      <c r="L179">
        <v>150</v>
      </c>
      <c r="M179">
        <v>0</v>
      </c>
      <c r="N179">
        <v>80</v>
      </c>
      <c r="O179">
        <v>11</v>
      </c>
      <c r="P179">
        <v>3.0599999999999998E-3</v>
      </c>
      <c r="Q179">
        <v>2.5500000000000002E-3</v>
      </c>
      <c r="R179">
        <v>5.2399999999999999E-3</v>
      </c>
      <c r="S179">
        <v>2.0300000000000001E-3</v>
      </c>
      <c r="T179">
        <v>1.9599999999999999E-3</v>
      </c>
      <c r="U179">
        <v>1.9599999999999999E-3</v>
      </c>
      <c r="V179">
        <v>1.9599999999999999E-3</v>
      </c>
      <c r="W179">
        <v>4.2100000000000002E-3</v>
      </c>
      <c r="X179">
        <v>4.2100000000000002E-3</v>
      </c>
      <c r="Y179">
        <v>1.9599999999999999E-3</v>
      </c>
      <c r="Z179">
        <v>1.9599999999999999E-3</v>
      </c>
      <c r="AA179">
        <v>1.9599999999999999E-3</v>
      </c>
      <c r="AB179">
        <v>0.4741845315904139</v>
      </c>
      <c r="AC179">
        <v>6.0677857871008767</v>
      </c>
      <c r="AD179">
        <v>228.672</v>
      </c>
      <c r="AE179">
        <v>5.5E-2</v>
      </c>
      <c r="AF179">
        <v>1082</v>
      </c>
      <c r="AG179">
        <v>3050</v>
      </c>
      <c r="AH179">
        <v>3270</v>
      </c>
      <c r="AI179">
        <v>3475</v>
      </c>
    </row>
    <row r="180" spans="2:35" hidden="1">
      <c r="B180">
        <v>36</v>
      </c>
      <c r="C180">
        <v>32</v>
      </c>
      <c r="D180" t="s">
        <v>5</v>
      </c>
      <c r="E180" t="s">
        <v>9</v>
      </c>
      <c r="F180">
        <v>32</v>
      </c>
      <c r="G180">
        <v>32</v>
      </c>
      <c r="H180">
        <v>0.2</v>
      </c>
      <c r="I180">
        <v>5000</v>
      </c>
      <c r="J180">
        <v>60000</v>
      </c>
      <c r="K180">
        <v>15</v>
      </c>
      <c r="L180">
        <v>150</v>
      </c>
      <c r="M180">
        <v>0</v>
      </c>
      <c r="N180">
        <v>80</v>
      </c>
      <c r="O180">
        <v>11</v>
      </c>
      <c r="P180">
        <v>3.0599999999999998E-3</v>
      </c>
      <c r="Q180">
        <v>2.5500000000000002E-3</v>
      </c>
      <c r="R180">
        <v>5.2399999999999999E-3</v>
      </c>
      <c r="S180">
        <v>2.0300000000000001E-3</v>
      </c>
      <c r="T180">
        <v>1.9599999999999999E-3</v>
      </c>
      <c r="U180">
        <v>1.9599999999999999E-3</v>
      </c>
      <c r="V180">
        <v>1.9599999999999999E-3</v>
      </c>
      <c r="W180">
        <v>4.2100000000000002E-3</v>
      </c>
      <c r="X180">
        <v>4.2100000000000002E-3</v>
      </c>
      <c r="Y180">
        <v>1.9599999999999999E-3</v>
      </c>
      <c r="Z180">
        <v>1.9599999999999999E-3</v>
      </c>
      <c r="AA180">
        <v>1.9599999999999999E-3</v>
      </c>
      <c r="AB180">
        <v>0.4741845315904139</v>
      </c>
      <c r="AC180">
        <v>6.0677857871008767</v>
      </c>
      <c r="AD180">
        <v>228.672</v>
      </c>
      <c r="AE180">
        <v>0.06</v>
      </c>
      <c r="AF180">
        <v>1024</v>
      </c>
      <c r="AG180">
        <v>2797</v>
      </c>
      <c r="AH180">
        <v>2998</v>
      </c>
      <c r="AI180">
        <v>3185</v>
      </c>
    </row>
    <row r="181" spans="2:35" hidden="1">
      <c r="B181">
        <v>36</v>
      </c>
      <c r="C181">
        <v>32</v>
      </c>
      <c r="D181" t="s">
        <v>5</v>
      </c>
      <c r="E181" t="s">
        <v>9</v>
      </c>
      <c r="F181">
        <v>32</v>
      </c>
      <c r="G181">
        <v>32</v>
      </c>
      <c r="H181">
        <v>0.2</v>
      </c>
      <c r="I181">
        <v>5000</v>
      </c>
      <c r="J181">
        <v>60000</v>
      </c>
      <c r="K181">
        <v>15</v>
      </c>
      <c r="L181">
        <v>150</v>
      </c>
      <c r="M181">
        <v>0</v>
      </c>
      <c r="N181">
        <v>80</v>
      </c>
      <c r="O181">
        <v>11</v>
      </c>
      <c r="P181">
        <v>3.0599999999999998E-3</v>
      </c>
      <c r="Q181">
        <v>2.5500000000000002E-3</v>
      </c>
      <c r="R181">
        <v>5.2399999999999999E-3</v>
      </c>
      <c r="S181">
        <v>2.0300000000000001E-3</v>
      </c>
      <c r="T181">
        <v>1.9599999999999999E-3</v>
      </c>
      <c r="U181">
        <v>1.9599999999999999E-3</v>
      </c>
      <c r="V181">
        <v>1.9599999999999999E-3</v>
      </c>
      <c r="W181">
        <v>4.2100000000000002E-3</v>
      </c>
      <c r="X181">
        <v>4.2100000000000002E-3</v>
      </c>
      <c r="Y181">
        <v>1.9599999999999999E-3</v>
      </c>
      <c r="Z181">
        <v>1.9599999999999999E-3</v>
      </c>
      <c r="AA181">
        <v>1.9599999999999999E-3</v>
      </c>
      <c r="AB181">
        <v>0.4741845315904139</v>
      </c>
      <c r="AC181">
        <v>6.0677857871008767</v>
      </c>
      <c r="AD181">
        <v>228.672</v>
      </c>
      <c r="AE181">
        <v>6.5000000000000002E-2</v>
      </c>
      <c r="AF181">
        <v>971</v>
      </c>
      <c r="AG181">
        <v>2584</v>
      </c>
      <c r="AH181">
        <v>2767</v>
      </c>
      <c r="AI181">
        <v>2940</v>
      </c>
    </row>
    <row r="182" spans="2:35" hidden="1">
      <c r="B182">
        <v>36</v>
      </c>
      <c r="C182">
        <v>32</v>
      </c>
      <c r="D182" t="s">
        <v>5</v>
      </c>
      <c r="E182" t="s">
        <v>9</v>
      </c>
      <c r="F182">
        <v>32</v>
      </c>
      <c r="G182">
        <v>32</v>
      </c>
      <c r="H182">
        <v>0.2</v>
      </c>
      <c r="I182">
        <v>5000</v>
      </c>
      <c r="J182">
        <v>60000</v>
      </c>
      <c r="K182">
        <v>15</v>
      </c>
      <c r="L182">
        <v>150</v>
      </c>
      <c r="M182">
        <v>0</v>
      </c>
      <c r="N182">
        <v>80</v>
      </c>
      <c r="O182">
        <v>11</v>
      </c>
      <c r="P182">
        <v>3.0599999999999998E-3</v>
      </c>
      <c r="Q182">
        <v>2.5500000000000002E-3</v>
      </c>
      <c r="R182">
        <v>5.2399999999999999E-3</v>
      </c>
      <c r="S182">
        <v>2.0300000000000001E-3</v>
      </c>
      <c r="T182">
        <v>1.9599999999999999E-3</v>
      </c>
      <c r="U182">
        <v>1.9599999999999999E-3</v>
      </c>
      <c r="V182">
        <v>1.9599999999999999E-3</v>
      </c>
      <c r="W182">
        <v>4.2100000000000002E-3</v>
      </c>
      <c r="X182">
        <v>4.2100000000000002E-3</v>
      </c>
      <c r="Y182">
        <v>1.9599999999999999E-3</v>
      </c>
      <c r="Z182">
        <v>1.9599999999999999E-3</v>
      </c>
      <c r="AA182">
        <v>1.9599999999999999E-3</v>
      </c>
      <c r="AB182">
        <v>0.4741845315904139</v>
      </c>
      <c r="AC182">
        <v>6.0677857871008767</v>
      </c>
      <c r="AD182">
        <v>228.672</v>
      </c>
      <c r="AE182">
        <v>7.0000000000000007E-2</v>
      </c>
      <c r="AF182">
        <v>922</v>
      </c>
      <c r="AG182">
        <v>2399</v>
      </c>
      <c r="AH182">
        <v>2569</v>
      </c>
      <c r="AI182">
        <v>2730</v>
      </c>
    </row>
    <row r="183" spans="2:35" hidden="1">
      <c r="B183">
        <v>36</v>
      </c>
      <c r="C183">
        <v>32</v>
      </c>
      <c r="D183" t="s">
        <v>5</v>
      </c>
      <c r="E183" t="s">
        <v>9</v>
      </c>
      <c r="F183">
        <v>24</v>
      </c>
      <c r="G183">
        <v>24</v>
      </c>
      <c r="H183">
        <v>0.2</v>
      </c>
      <c r="I183">
        <v>5000</v>
      </c>
      <c r="J183">
        <v>60000</v>
      </c>
      <c r="K183">
        <v>16</v>
      </c>
      <c r="L183">
        <v>150</v>
      </c>
      <c r="M183">
        <v>0</v>
      </c>
      <c r="N183">
        <v>80</v>
      </c>
      <c r="O183">
        <v>11</v>
      </c>
      <c r="P183">
        <v>2.8900000000000002E-3</v>
      </c>
      <c r="Q183">
        <v>2.3999999999999998E-3</v>
      </c>
      <c r="R183">
        <v>4.9300000000000004E-3</v>
      </c>
      <c r="S183">
        <v>1.9499999999999999E-3</v>
      </c>
      <c r="T183">
        <v>1.9499999999999999E-3</v>
      </c>
      <c r="U183">
        <v>1.9499999999999999E-3</v>
      </c>
      <c r="V183">
        <v>1.9499999999999999E-3</v>
      </c>
      <c r="W183">
        <v>3.98E-3</v>
      </c>
      <c r="X183">
        <v>3.98E-3</v>
      </c>
      <c r="Y183">
        <v>1.9499999999999999E-3</v>
      </c>
      <c r="Z183">
        <v>1.9499999999999999E-3</v>
      </c>
      <c r="AA183">
        <v>1.9499999999999999E-3</v>
      </c>
      <c r="AB183">
        <v>0.49462441837086402</v>
      </c>
      <c r="AC183">
        <v>5.991157610518945</v>
      </c>
      <c r="AD183">
        <v>243.072</v>
      </c>
      <c r="AE183">
        <v>0.03</v>
      </c>
      <c r="AF183">
        <v>1398</v>
      </c>
      <c r="AG183">
        <v>5386</v>
      </c>
      <c r="AH183">
        <v>5719</v>
      </c>
      <c r="AI183">
        <v>6072</v>
      </c>
    </row>
    <row r="184" spans="2:35" hidden="1">
      <c r="B184">
        <v>36</v>
      </c>
      <c r="C184">
        <v>32</v>
      </c>
      <c r="D184" t="s">
        <v>5</v>
      </c>
      <c r="E184" t="s">
        <v>9</v>
      </c>
      <c r="F184">
        <v>24</v>
      </c>
      <c r="G184">
        <v>24</v>
      </c>
      <c r="H184">
        <v>0.2</v>
      </c>
      <c r="I184">
        <v>5000</v>
      </c>
      <c r="J184">
        <v>60000</v>
      </c>
      <c r="K184">
        <v>16</v>
      </c>
      <c r="L184">
        <v>150</v>
      </c>
      <c r="M184">
        <v>0</v>
      </c>
      <c r="N184">
        <v>80</v>
      </c>
      <c r="O184">
        <v>11</v>
      </c>
      <c r="P184">
        <v>2.8900000000000002E-3</v>
      </c>
      <c r="Q184">
        <v>2.3999999999999998E-3</v>
      </c>
      <c r="R184">
        <v>4.9300000000000004E-3</v>
      </c>
      <c r="S184">
        <v>1.9499999999999999E-3</v>
      </c>
      <c r="T184">
        <v>1.9499999999999999E-3</v>
      </c>
      <c r="U184">
        <v>1.9499999999999999E-3</v>
      </c>
      <c r="V184">
        <v>1.9499999999999999E-3</v>
      </c>
      <c r="W184">
        <v>3.98E-3</v>
      </c>
      <c r="X184">
        <v>3.98E-3</v>
      </c>
      <c r="Y184">
        <v>1.9499999999999999E-3</v>
      </c>
      <c r="Z184">
        <v>1.9499999999999999E-3</v>
      </c>
      <c r="AA184">
        <v>1.9499999999999999E-3</v>
      </c>
      <c r="AB184">
        <v>0.49462441837086402</v>
      </c>
      <c r="AC184">
        <v>5.991157610518945</v>
      </c>
      <c r="AD184">
        <v>243.072</v>
      </c>
      <c r="AE184">
        <v>3.5000000000000003E-2</v>
      </c>
      <c r="AF184">
        <v>1312</v>
      </c>
      <c r="AG184">
        <v>4617</v>
      </c>
      <c r="AH184">
        <v>4902</v>
      </c>
      <c r="AI184">
        <v>5204</v>
      </c>
    </row>
    <row r="185" spans="2:35" hidden="1">
      <c r="B185">
        <v>36</v>
      </c>
      <c r="C185">
        <v>32</v>
      </c>
      <c r="D185" t="s">
        <v>5</v>
      </c>
      <c r="E185" t="s">
        <v>9</v>
      </c>
      <c r="F185">
        <v>24</v>
      </c>
      <c r="G185">
        <v>24</v>
      </c>
      <c r="H185">
        <v>0.2</v>
      </c>
      <c r="I185">
        <v>5000</v>
      </c>
      <c r="J185">
        <v>60000</v>
      </c>
      <c r="K185">
        <v>16</v>
      </c>
      <c r="L185">
        <v>150</v>
      </c>
      <c r="M185">
        <v>0</v>
      </c>
      <c r="N185">
        <v>80</v>
      </c>
      <c r="O185">
        <v>11</v>
      </c>
      <c r="P185">
        <v>2.8900000000000002E-3</v>
      </c>
      <c r="Q185">
        <v>2.3999999999999998E-3</v>
      </c>
      <c r="R185">
        <v>4.9300000000000004E-3</v>
      </c>
      <c r="S185">
        <v>1.9499999999999999E-3</v>
      </c>
      <c r="T185">
        <v>1.9499999999999999E-3</v>
      </c>
      <c r="U185">
        <v>1.9499999999999999E-3</v>
      </c>
      <c r="V185">
        <v>1.9499999999999999E-3</v>
      </c>
      <c r="W185">
        <v>3.98E-3</v>
      </c>
      <c r="X185">
        <v>3.98E-3</v>
      </c>
      <c r="Y185">
        <v>1.9499999999999999E-3</v>
      </c>
      <c r="Z185">
        <v>1.9499999999999999E-3</v>
      </c>
      <c r="AA185">
        <v>1.9499999999999999E-3</v>
      </c>
      <c r="AB185">
        <v>0.49462441837086402</v>
      </c>
      <c r="AC185">
        <v>5.991157610518945</v>
      </c>
      <c r="AD185">
        <v>243.072</v>
      </c>
      <c r="AE185">
        <v>0.04</v>
      </c>
      <c r="AF185">
        <v>1234</v>
      </c>
      <c r="AG185">
        <v>4040</v>
      </c>
      <c r="AH185">
        <v>4289</v>
      </c>
      <c r="AI185">
        <v>4554</v>
      </c>
    </row>
    <row r="186" spans="2:35" hidden="1">
      <c r="B186">
        <v>36</v>
      </c>
      <c r="C186">
        <v>32</v>
      </c>
      <c r="D186" t="s">
        <v>5</v>
      </c>
      <c r="E186" t="s">
        <v>9</v>
      </c>
      <c r="F186">
        <v>24</v>
      </c>
      <c r="G186">
        <v>24</v>
      </c>
      <c r="H186">
        <v>0.2</v>
      </c>
      <c r="I186">
        <v>5000</v>
      </c>
      <c r="J186">
        <v>60000</v>
      </c>
      <c r="K186">
        <v>16</v>
      </c>
      <c r="L186">
        <v>150</v>
      </c>
      <c r="M186">
        <v>0</v>
      </c>
      <c r="N186">
        <v>80</v>
      </c>
      <c r="O186">
        <v>11</v>
      </c>
      <c r="P186">
        <v>2.8900000000000002E-3</v>
      </c>
      <c r="Q186">
        <v>2.3999999999999998E-3</v>
      </c>
      <c r="R186">
        <v>4.9300000000000004E-3</v>
      </c>
      <c r="S186">
        <v>1.9499999999999999E-3</v>
      </c>
      <c r="T186">
        <v>1.9499999999999999E-3</v>
      </c>
      <c r="U186">
        <v>1.9499999999999999E-3</v>
      </c>
      <c r="V186">
        <v>1.9499999999999999E-3</v>
      </c>
      <c r="W186">
        <v>3.98E-3</v>
      </c>
      <c r="X186">
        <v>3.98E-3</v>
      </c>
      <c r="Y186">
        <v>1.9499999999999999E-3</v>
      </c>
      <c r="Z186">
        <v>1.9499999999999999E-3</v>
      </c>
      <c r="AA186">
        <v>1.9499999999999999E-3</v>
      </c>
      <c r="AB186">
        <v>0.49462441837086402</v>
      </c>
      <c r="AC186">
        <v>5.991157610518945</v>
      </c>
      <c r="AD186">
        <v>243.072</v>
      </c>
      <c r="AE186">
        <v>4.4999999999999998E-2</v>
      </c>
      <c r="AF186">
        <v>1163</v>
      </c>
      <c r="AG186">
        <v>3591</v>
      </c>
      <c r="AH186">
        <v>3812</v>
      </c>
      <c r="AI186">
        <v>4048</v>
      </c>
    </row>
    <row r="187" spans="2:35" hidden="1">
      <c r="B187">
        <v>36</v>
      </c>
      <c r="C187">
        <v>32</v>
      </c>
      <c r="D187" t="s">
        <v>5</v>
      </c>
      <c r="E187" t="s">
        <v>9</v>
      </c>
      <c r="F187">
        <v>24</v>
      </c>
      <c r="G187">
        <v>24</v>
      </c>
      <c r="H187">
        <v>0.2</v>
      </c>
      <c r="I187">
        <v>5000</v>
      </c>
      <c r="J187">
        <v>60000</v>
      </c>
      <c r="K187">
        <v>16</v>
      </c>
      <c r="L187">
        <v>150</v>
      </c>
      <c r="M187">
        <v>0</v>
      </c>
      <c r="N187">
        <v>80</v>
      </c>
      <c r="O187">
        <v>11</v>
      </c>
      <c r="P187">
        <v>2.8900000000000002E-3</v>
      </c>
      <c r="Q187">
        <v>2.3999999999999998E-3</v>
      </c>
      <c r="R187">
        <v>4.9300000000000004E-3</v>
      </c>
      <c r="S187">
        <v>1.9499999999999999E-3</v>
      </c>
      <c r="T187">
        <v>1.9499999999999999E-3</v>
      </c>
      <c r="U187">
        <v>1.9499999999999999E-3</v>
      </c>
      <c r="V187">
        <v>1.9499999999999999E-3</v>
      </c>
      <c r="W187">
        <v>3.98E-3</v>
      </c>
      <c r="X187">
        <v>3.98E-3</v>
      </c>
      <c r="Y187">
        <v>1.9499999999999999E-3</v>
      </c>
      <c r="Z187">
        <v>1.9499999999999999E-3</v>
      </c>
      <c r="AA187">
        <v>1.9499999999999999E-3</v>
      </c>
      <c r="AB187">
        <v>0.49462441837086402</v>
      </c>
      <c r="AC187">
        <v>5.991157610518945</v>
      </c>
      <c r="AD187">
        <v>243.072</v>
      </c>
      <c r="AE187">
        <v>0.05</v>
      </c>
      <c r="AF187">
        <v>1097</v>
      </c>
      <c r="AG187">
        <v>3232</v>
      </c>
      <c r="AH187">
        <v>3431</v>
      </c>
      <c r="AI187">
        <v>3643</v>
      </c>
    </row>
    <row r="188" spans="2:35" hidden="1">
      <c r="B188">
        <v>36</v>
      </c>
      <c r="C188">
        <v>32</v>
      </c>
      <c r="D188" t="s">
        <v>5</v>
      </c>
      <c r="E188" t="s">
        <v>9</v>
      </c>
      <c r="F188">
        <v>24</v>
      </c>
      <c r="G188">
        <v>24</v>
      </c>
      <c r="H188">
        <v>0.2</v>
      </c>
      <c r="I188">
        <v>5000</v>
      </c>
      <c r="J188">
        <v>60000</v>
      </c>
      <c r="K188">
        <v>16</v>
      </c>
      <c r="L188">
        <v>150</v>
      </c>
      <c r="M188">
        <v>0</v>
      </c>
      <c r="N188">
        <v>80</v>
      </c>
      <c r="O188">
        <v>11</v>
      </c>
      <c r="P188">
        <v>2.8900000000000002E-3</v>
      </c>
      <c r="Q188">
        <v>2.3999999999999998E-3</v>
      </c>
      <c r="R188">
        <v>4.9300000000000004E-3</v>
      </c>
      <c r="S188">
        <v>1.9499999999999999E-3</v>
      </c>
      <c r="T188">
        <v>1.9499999999999999E-3</v>
      </c>
      <c r="U188">
        <v>1.9499999999999999E-3</v>
      </c>
      <c r="V188">
        <v>1.9499999999999999E-3</v>
      </c>
      <c r="W188">
        <v>3.98E-3</v>
      </c>
      <c r="X188">
        <v>3.98E-3</v>
      </c>
      <c r="Y188">
        <v>1.9499999999999999E-3</v>
      </c>
      <c r="Z188">
        <v>1.9499999999999999E-3</v>
      </c>
      <c r="AA188">
        <v>1.9499999999999999E-3</v>
      </c>
      <c r="AB188">
        <v>0.49462441837086402</v>
      </c>
      <c r="AC188">
        <v>5.991157610518945</v>
      </c>
      <c r="AD188">
        <v>243.072</v>
      </c>
      <c r="AE188">
        <v>5.5E-2</v>
      </c>
      <c r="AF188">
        <v>1037</v>
      </c>
      <c r="AG188">
        <v>2938</v>
      </c>
      <c r="AH188">
        <v>3119</v>
      </c>
      <c r="AI188">
        <v>3312</v>
      </c>
    </row>
    <row r="189" spans="2:35" hidden="1">
      <c r="B189">
        <v>36</v>
      </c>
      <c r="C189">
        <v>32</v>
      </c>
      <c r="D189" t="s">
        <v>5</v>
      </c>
      <c r="E189" t="s">
        <v>9</v>
      </c>
      <c r="F189">
        <v>24</v>
      </c>
      <c r="G189">
        <v>24</v>
      </c>
      <c r="H189">
        <v>0.2</v>
      </c>
      <c r="I189">
        <v>5000</v>
      </c>
      <c r="J189">
        <v>60000</v>
      </c>
      <c r="K189">
        <v>16</v>
      </c>
      <c r="L189">
        <v>150</v>
      </c>
      <c r="M189">
        <v>0</v>
      </c>
      <c r="N189">
        <v>80</v>
      </c>
      <c r="O189">
        <v>11</v>
      </c>
      <c r="P189">
        <v>2.8900000000000002E-3</v>
      </c>
      <c r="Q189">
        <v>2.3999999999999998E-3</v>
      </c>
      <c r="R189">
        <v>4.9300000000000004E-3</v>
      </c>
      <c r="S189">
        <v>1.9499999999999999E-3</v>
      </c>
      <c r="T189">
        <v>1.9499999999999999E-3</v>
      </c>
      <c r="U189">
        <v>1.9499999999999999E-3</v>
      </c>
      <c r="V189">
        <v>1.9499999999999999E-3</v>
      </c>
      <c r="W189">
        <v>3.98E-3</v>
      </c>
      <c r="X189">
        <v>3.98E-3</v>
      </c>
      <c r="Y189">
        <v>1.9499999999999999E-3</v>
      </c>
      <c r="Z189">
        <v>1.9499999999999999E-3</v>
      </c>
      <c r="AA189">
        <v>1.9499999999999999E-3</v>
      </c>
      <c r="AB189">
        <v>0.49462441837086402</v>
      </c>
      <c r="AC189">
        <v>5.991157610518945</v>
      </c>
      <c r="AD189">
        <v>243.072</v>
      </c>
      <c r="AE189">
        <v>0.06</v>
      </c>
      <c r="AF189">
        <v>982</v>
      </c>
      <c r="AG189">
        <v>2693</v>
      </c>
      <c r="AH189">
        <v>2859</v>
      </c>
      <c r="AI189">
        <v>3036</v>
      </c>
    </row>
    <row r="190" spans="2:35" hidden="1">
      <c r="B190">
        <v>36</v>
      </c>
      <c r="C190">
        <v>32</v>
      </c>
      <c r="D190" t="s">
        <v>5</v>
      </c>
      <c r="E190" t="s">
        <v>9</v>
      </c>
      <c r="F190">
        <v>24</v>
      </c>
      <c r="G190">
        <v>24</v>
      </c>
      <c r="H190">
        <v>0.2</v>
      </c>
      <c r="I190">
        <v>5000</v>
      </c>
      <c r="J190">
        <v>60000</v>
      </c>
      <c r="K190">
        <v>16</v>
      </c>
      <c r="L190">
        <v>150</v>
      </c>
      <c r="M190">
        <v>0</v>
      </c>
      <c r="N190">
        <v>80</v>
      </c>
      <c r="O190">
        <v>11</v>
      </c>
      <c r="P190">
        <v>2.8900000000000002E-3</v>
      </c>
      <c r="Q190">
        <v>2.3999999999999998E-3</v>
      </c>
      <c r="R190">
        <v>4.9300000000000004E-3</v>
      </c>
      <c r="S190">
        <v>1.9499999999999999E-3</v>
      </c>
      <c r="T190">
        <v>1.9499999999999999E-3</v>
      </c>
      <c r="U190">
        <v>1.9499999999999999E-3</v>
      </c>
      <c r="V190">
        <v>1.9499999999999999E-3</v>
      </c>
      <c r="W190">
        <v>3.98E-3</v>
      </c>
      <c r="X190">
        <v>3.98E-3</v>
      </c>
      <c r="Y190">
        <v>1.9499999999999999E-3</v>
      </c>
      <c r="Z190">
        <v>1.9499999999999999E-3</v>
      </c>
      <c r="AA190">
        <v>1.9499999999999999E-3</v>
      </c>
      <c r="AB190">
        <v>0.49462441837086402</v>
      </c>
      <c r="AC190">
        <v>5.991157610518945</v>
      </c>
      <c r="AD190">
        <v>243.072</v>
      </c>
      <c r="AE190">
        <v>6.5000000000000002E-2</v>
      </c>
      <c r="AF190">
        <v>932</v>
      </c>
      <c r="AG190">
        <v>2486</v>
      </c>
      <c r="AH190">
        <v>2639</v>
      </c>
      <c r="AI190">
        <v>2802</v>
      </c>
    </row>
    <row r="191" spans="2:35" hidden="1">
      <c r="B191">
        <v>36</v>
      </c>
      <c r="C191">
        <v>32</v>
      </c>
      <c r="D191" t="s">
        <v>5</v>
      </c>
      <c r="E191" t="s">
        <v>9</v>
      </c>
      <c r="F191">
        <v>24</v>
      </c>
      <c r="G191">
        <v>24</v>
      </c>
      <c r="H191">
        <v>0.2</v>
      </c>
      <c r="I191">
        <v>5000</v>
      </c>
      <c r="J191">
        <v>60000</v>
      </c>
      <c r="K191">
        <v>16</v>
      </c>
      <c r="L191">
        <v>150</v>
      </c>
      <c r="M191">
        <v>0</v>
      </c>
      <c r="N191">
        <v>80</v>
      </c>
      <c r="O191">
        <v>11</v>
      </c>
      <c r="P191">
        <v>2.8900000000000002E-3</v>
      </c>
      <c r="Q191">
        <v>2.3999999999999998E-3</v>
      </c>
      <c r="R191">
        <v>4.9300000000000004E-3</v>
      </c>
      <c r="S191">
        <v>1.9499999999999999E-3</v>
      </c>
      <c r="T191">
        <v>1.9499999999999999E-3</v>
      </c>
      <c r="U191">
        <v>1.9499999999999999E-3</v>
      </c>
      <c r="V191">
        <v>1.9499999999999999E-3</v>
      </c>
      <c r="W191">
        <v>3.98E-3</v>
      </c>
      <c r="X191">
        <v>3.98E-3</v>
      </c>
      <c r="Y191">
        <v>1.9499999999999999E-3</v>
      </c>
      <c r="Z191">
        <v>1.9499999999999999E-3</v>
      </c>
      <c r="AA191">
        <v>1.9499999999999999E-3</v>
      </c>
      <c r="AB191">
        <v>0.49462441837086402</v>
      </c>
      <c r="AC191">
        <v>5.991157610518945</v>
      </c>
      <c r="AD191">
        <v>243.072</v>
      </c>
      <c r="AE191">
        <v>7.0000000000000007E-2</v>
      </c>
      <c r="AF191">
        <v>885</v>
      </c>
      <c r="AG191">
        <v>2308</v>
      </c>
      <c r="AH191">
        <v>2451</v>
      </c>
      <c r="AI191">
        <v>2602</v>
      </c>
    </row>
    <row r="192" spans="2:35" hidden="1">
      <c r="B192">
        <v>36</v>
      </c>
      <c r="C192">
        <v>32</v>
      </c>
      <c r="D192" t="s">
        <v>5</v>
      </c>
      <c r="E192" t="s">
        <v>9</v>
      </c>
      <c r="F192">
        <v>26</v>
      </c>
      <c r="G192">
        <v>26</v>
      </c>
      <c r="H192">
        <v>0.2</v>
      </c>
      <c r="I192">
        <v>5000</v>
      </c>
      <c r="J192">
        <v>60000</v>
      </c>
      <c r="K192">
        <v>16</v>
      </c>
      <c r="L192">
        <v>150</v>
      </c>
      <c r="M192">
        <v>0</v>
      </c>
      <c r="N192">
        <v>80</v>
      </c>
      <c r="O192">
        <v>11</v>
      </c>
      <c r="P192">
        <v>2.8600000000000001E-3</v>
      </c>
      <c r="Q192">
        <v>2.3800000000000002E-3</v>
      </c>
      <c r="R192">
        <v>4.8799999999999998E-3</v>
      </c>
      <c r="S192">
        <v>1.9499999999999999E-3</v>
      </c>
      <c r="T192">
        <v>1.9499999999999999E-3</v>
      </c>
      <c r="U192">
        <v>1.9499999999999999E-3</v>
      </c>
      <c r="V192">
        <v>1.9499999999999999E-3</v>
      </c>
      <c r="W192">
        <v>3.9300000000000003E-3</v>
      </c>
      <c r="X192">
        <v>3.9300000000000003E-3</v>
      </c>
      <c r="Y192">
        <v>1.9499999999999999E-3</v>
      </c>
      <c r="Z192">
        <v>1.9499999999999999E-3</v>
      </c>
      <c r="AA192">
        <v>1.9499999999999999E-3</v>
      </c>
      <c r="AB192">
        <v>0.50207393870634187</v>
      </c>
      <c r="AC192">
        <v>6.6714848133078304</v>
      </c>
      <c r="AD192">
        <v>243.072</v>
      </c>
      <c r="AE192">
        <v>0.03</v>
      </c>
      <c r="AF192">
        <v>1228</v>
      </c>
      <c r="AG192">
        <v>4095</v>
      </c>
      <c r="AH192">
        <v>5098</v>
      </c>
      <c r="AI192">
        <v>5449</v>
      </c>
    </row>
    <row r="193" spans="2:35" hidden="1">
      <c r="B193">
        <v>36</v>
      </c>
      <c r="C193">
        <v>32</v>
      </c>
      <c r="D193" t="s">
        <v>5</v>
      </c>
      <c r="E193" t="s">
        <v>9</v>
      </c>
      <c r="F193">
        <v>26</v>
      </c>
      <c r="G193">
        <v>26</v>
      </c>
      <c r="H193">
        <v>0.2</v>
      </c>
      <c r="I193">
        <v>5000</v>
      </c>
      <c r="J193">
        <v>60000</v>
      </c>
      <c r="K193">
        <v>16</v>
      </c>
      <c r="L193">
        <v>150</v>
      </c>
      <c r="M193">
        <v>0</v>
      </c>
      <c r="N193">
        <v>80</v>
      </c>
      <c r="O193">
        <v>11</v>
      </c>
      <c r="P193">
        <v>2.8600000000000001E-3</v>
      </c>
      <c r="Q193">
        <v>2.3800000000000002E-3</v>
      </c>
      <c r="R193">
        <v>4.8799999999999998E-3</v>
      </c>
      <c r="S193">
        <v>1.9499999999999999E-3</v>
      </c>
      <c r="T193">
        <v>1.9499999999999999E-3</v>
      </c>
      <c r="U193">
        <v>1.9499999999999999E-3</v>
      </c>
      <c r="V193">
        <v>1.9499999999999999E-3</v>
      </c>
      <c r="W193">
        <v>3.9300000000000003E-3</v>
      </c>
      <c r="X193">
        <v>3.9300000000000003E-3</v>
      </c>
      <c r="Y193">
        <v>1.9499999999999999E-3</v>
      </c>
      <c r="Z193">
        <v>1.9499999999999999E-3</v>
      </c>
      <c r="AA193">
        <v>1.9499999999999999E-3</v>
      </c>
      <c r="AB193">
        <v>0.50207393870634187</v>
      </c>
      <c r="AC193">
        <v>6.6714848133078304</v>
      </c>
      <c r="AD193">
        <v>243.072</v>
      </c>
      <c r="AE193">
        <v>3.5000000000000003E-2</v>
      </c>
      <c r="AF193">
        <v>1147</v>
      </c>
      <c r="AG193">
        <v>3551</v>
      </c>
      <c r="AH193">
        <v>4369</v>
      </c>
      <c r="AI193">
        <v>4671</v>
      </c>
    </row>
    <row r="194" spans="2:35" hidden="1">
      <c r="B194">
        <v>36</v>
      </c>
      <c r="C194">
        <v>32</v>
      </c>
      <c r="D194" t="s">
        <v>5</v>
      </c>
      <c r="E194" t="s">
        <v>9</v>
      </c>
      <c r="F194">
        <v>26</v>
      </c>
      <c r="G194">
        <v>26</v>
      </c>
      <c r="H194">
        <v>0.2</v>
      </c>
      <c r="I194">
        <v>5000</v>
      </c>
      <c r="J194">
        <v>60000</v>
      </c>
      <c r="K194">
        <v>16</v>
      </c>
      <c r="L194">
        <v>150</v>
      </c>
      <c r="M194">
        <v>0</v>
      </c>
      <c r="N194">
        <v>80</v>
      </c>
      <c r="O194">
        <v>11</v>
      </c>
      <c r="P194">
        <v>2.8600000000000001E-3</v>
      </c>
      <c r="Q194">
        <v>2.3800000000000002E-3</v>
      </c>
      <c r="R194">
        <v>4.8799999999999998E-3</v>
      </c>
      <c r="S194">
        <v>1.9499999999999999E-3</v>
      </c>
      <c r="T194">
        <v>1.9499999999999999E-3</v>
      </c>
      <c r="U194">
        <v>1.9499999999999999E-3</v>
      </c>
      <c r="V194">
        <v>1.9499999999999999E-3</v>
      </c>
      <c r="W194">
        <v>3.9300000000000003E-3</v>
      </c>
      <c r="X194">
        <v>3.9300000000000003E-3</v>
      </c>
      <c r="Y194">
        <v>1.9499999999999999E-3</v>
      </c>
      <c r="Z194">
        <v>1.9499999999999999E-3</v>
      </c>
      <c r="AA194">
        <v>1.9499999999999999E-3</v>
      </c>
      <c r="AB194">
        <v>0.50207393870634187</v>
      </c>
      <c r="AC194">
        <v>6.6714848133078304</v>
      </c>
      <c r="AD194">
        <v>243.072</v>
      </c>
      <c r="AE194">
        <v>0.04</v>
      </c>
      <c r="AF194">
        <v>1073</v>
      </c>
      <c r="AG194">
        <v>3139</v>
      </c>
      <c r="AH194">
        <v>3823</v>
      </c>
      <c r="AI194">
        <v>4087</v>
      </c>
    </row>
    <row r="195" spans="2:35" hidden="1">
      <c r="B195">
        <v>36</v>
      </c>
      <c r="C195">
        <v>32</v>
      </c>
      <c r="D195" t="s">
        <v>5</v>
      </c>
      <c r="E195" t="s">
        <v>9</v>
      </c>
      <c r="F195">
        <v>26</v>
      </c>
      <c r="G195">
        <v>26</v>
      </c>
      <c r="H195">
        <v>0.2</v>
      </c>
      <c r="I195">
        <v>5000</v>
      </c>
      <c r="J195">
        <v>60000</v>
      </c>
      <c r="K195">
        <v>16</v>
      </c>
      <c r="L195">
        <v>150</v>
      </c>
      <c r="M195">
        <v>0</v>
      </c>
      <c r="N195">
        <v>80</v>
      </c>
      <c r="O195">
        <v>11</v>
      </c>
      <c r="P195">
        <v>2.8600000000000001E-3</v>
      </c>
      <c r="Q195">
        <v>2.3800000000000002E-3</v>
      </c>
      <c r="R195">
        <v>4.8799999999999998E-3</v>
      </c>
      <c r="S195">
        <v>1.9499999999999999E-3</v>
      </c>
      <c r="T195">
        <v>1.9499999999999999E-3</v>
      </c>
      <c r="U195">
        <v>1.9499999999999999E-3</v>
      </c>
      <c r="V195">
        <v>1.9499999999999999E-3</v>
      </c>
      <c r="W195">
        <v>3.9300000000000003E-3</v>
      </c>
      <c r="X195">
        <v>3.9300000000000003E-3</v>
      </c>
      <c r="Y195">
        <v>1.9499999999999999E-3</v>
      </c>
      <c r="Z195">
        <v>1.9499999999999999E-3</v>
      </c>
      <c r="AA195">
        <v>1.9499999999999999E-3</v>
      </c>
      <c r="AB195">
        <v>0.50207393870634187</v>
      </c>
      <c r="AC195">
        <v>6.6714848133078304</v>
      </c>
      <c r="AD195">
        <v>243.072</v>
      </c>
      <c r="AE195">
        <v>4.4999999999999998E-2</v>
      </c>
      <c r="AF195">
        <v>1006</v>
      </c>
      <c r="AG195">
        <v>2813</v>
      </c>
      <c r="AH195">
        <v>3398</v>
      </c>
      <c r="AI195">
        <v>3633</v>
      </c>
    </row>
    <row r="196" spans="2:35" hidden="1">
      <c r="B196">
        <v>36</v>
      </c>
      <c r="C196">
        <v>32</v>
      </c>
      <c r="D196" t="s">
        <v>5</v>
      </c>
      <c r="E196" t="s">
        <v>9</v>
      </c>
      <c r="F196">
        <v>26</v>
      </c>
      <c r="G196">
        <v>26</v>
      </c>
      <c r="H196">
        <v>0.2</v>
      </c>
      <c r="I196">
        <v>5000</v>
      </c>
      <c r="J196">
        <v>60000</v>
      </c>
      <c r="K196">
        <v>16</v>
      </c>
      <c r="L196">
        <v>150</v>
      </c>
      <c r="M196">
        <v>0</v>
      </c>
      <c r="N196">
        <v>80</v>
      </c>
      <c r="O196">
        <v>11</v>
      </c>
      <c r="P196">
        <v>2.8600000000000001E-3</v>
      </c>
      <c r="Q196">
        <v>2.3800000000000002E-3</v>
      </c>
      <c r="R196">
        <v>4.8799999999999998E-3</v>
      </c>
      <c r="S196">
        <v>1.9499999999999999E-3</v>
      </c>
      <c r="T196">
        <v>1.9499999999999999E-3</v>
      </c>
      <c r="U196">
        <v>1.9499999999999999E-3</v>
      </c>
      <c r="V196">
        <v>1.9499999999999999E-3</v>
      </c>
      <c r="W196">
        <v>3.9300000000000003E-3</v>
      </c>
      <c r="X196">
        <v>3.9300000000000003E-3</v>
      </c>
      <c r="Y196">
        <v>1.9499999999999999E-3</v>
      </c>
      <c r="Z196">
        <v>1.9499999999999999E-3</v>
      </c>
      <c r="AA196">
        <v>1.9499999999999999E-3</v>
      </c>
      <c r="AB196">
        <v>0.50207393870634187</v>
      </c>
      <c r="AC196">
        <v>6.6714848133078304</v>
      </c>
      <c r="AD196">
        <v>243.072</v>
      </c>
      <c r="AE196">
        <v>0.05</v>
      </c>
      <c r="AF196">
        <v>945</v>
      </c>
      <c r="AG196">
        <v>2550</v>
      </c>
      <c r="AH196">
        <v>3059</v>
      </c>
      <c r="AI196">
        <v>3269</v>
      </c>
    </row>
    <row r="197" spans="2:35" hidden="1">
      <c r="B197">
        <v>36</v>
      </c>
      <c r="C197">
        <v>32</v>
      </c>
      <c r="D197" t="s">
        <v>5</v>
      </c>
      <c r="E197" t="s">
        <v>9</v>
      </c>
      <c r="F197">
        <v>26</v>
      </c>
      <c r="G197">
        <v>26</v>
      </c>
      <c r="H197">
        <v>0.2</v>
      </c>
      <c r="I197">
        <v>5000</v>
      </c>
      <c r="J197">
        <v>60000</v>
      </c>
      <c r="K197">
        <v>16</v>
      </c>
      <c r="L197">
        <v>150</v>
      </c>
      <c r="M197">
        <v>0</v>
      </c>
      <c r="N197">
        <v>80</v>
      </c>
      <c r="O197">
        <v>11</v>
      </c>
      <c r="P197">
        <v>2.8600000000000001E-3</v>
      </c>
      <c r="Q197">
        <v>2.3800000000000002E-3</v>
      </c>
      <c r="R197">
        <v>4.8799999999999998E-3</v>
      </c>
      <c r="S197">
        <v>1.9499999999999999E-3</v>
      </c>
      <c r="T197">
        <v>1.9499999999999999E-3</v>
      </c>
      <c r="U197">
        <v>1.9499999999999999E-3</v>
      </c>
      <c r="V197">
        <v>1.9499999999999999E-3</v>
      </c>
      <c r="W197">
        <v>3.9300000000000003E-3</v>
      </c>
      <c r="X197">
        <v>3.9300000000000003E-3</v>
      </c>
      <c r="Y197">
        <v>1.9499999999999999E-3</v>
      </c>
      <c r="Z197">
        <v>1.9499999999999999E-3</v>
      </c>
      <c r="AA197">
        <v>1.9499999999999999E-3</v>
      </c>
      <c r="AB197">
        <v>0.50207393870634187</v>
      </c>
      <c r="AC197">
        <v>6.6714848133078304</v>
      </c>
      <c r="AD197">
        <v>243.072</v>
      </c>
      <c r="AE197">
        <v>5.5E-2</v>
      </c>
      <c r="AF197">
        <v>889</v>
      </c>
      <c r="AG197">
        <v>2333</v>
      </c>
      <c r="AH197">
        <v>2780</v>
      </c>
      <c r="AI197">
        <v>2972</v>
      </c>
    </row>
    <row r="198" spans="2:35" hidden="1">
      <c r="B198">
        <v>36</v>
      </c>
      <c r="C198">
        <v>32</v>
      </c>
      <c r="D198" t="s">
        <v>5</v>
      </c>
      <c r="E198" t="s">
        <v>9</v>
      </c>
      <c r="F198">
        <v>26</v>
      </c>
      <c r="G198">
        <v>26</v>
      </c>
      <c r="H198">
        <v>0.2</v>
      </c>
      <c r="I198">
        <v>5000</v>
      </c>
      <c r="J198">
        <v>60000</v>
      </c>
      <c r="K198">
        <v>16</v>
      </c>
      <c r="L198">
        <v>150</v>
      </c>
      <c r="M198">
        <v>0</v>
      </c>
      <c r="N198">
        <v>80</v>
      </c>
      <c r="O198">
        <v>11</v>
      </c>
      <c r="P198">
        <v>2.8600000000000001E-3</v>
      </c>
      <c r="Q198">
        <v>2.3800000000000002E-3</v>
      </c>
      <c r="R198">
        <v>4.8799999999999998E-3</v>
      </c>
      <c r="S198">
        <v>1.9499999999999999E-3</v>
      </c>
      <c r="T198">
        <v>1.9499999999999999E-3</v>
      </c>
      <c r="U198">
        <v>1.9499999999999999E-3</v>
      </c>
      <c r="V198">
        <v>1.9499999999999999E-3</v>
      </c>
      <c r="W198">
        <v>3.9300000000000003E-3</v>
      </c>
      <c r="X198">
        <v>3.9300000000000003E-3</v>
      </c>
      <c r="Y198">
        <v>1.9499999999999999E-3</v>
      </c>
      <c r="Z198">
        <v>1.9499999999999999E-3</v>
      </c>
      <c r="AA198">
        <v>1.9499999999999999E-3</v>
      </c>
      <c r="AB198">
        <v>0.50207393870634187</v>
      </c>
      <c r="AC198">
        <v>6.6714848133078304</v>
      </c>
      <c r="AD198">
        <v>243.072</v>
      </c>
      <c r="AE198">
        <v>0.06</v>
      </c>
      <c r="AF198">
        <v>839</v>
      </c>
      <c r="AG198">
        <v>2149</v>
      </c>
      <c r="AH198">
        <v>2549</v>
      </c>
      <c r="AI198">
        <v>2725</v>
      </c>
    </row>
    <row r="199" spans="2:35" hidden="1">
      <c r="B199">
        <v>36</v>
      </c>
      <c r="C199">
        <v>32</v>
      </c>
      <c r="D199" t="s">
        <v>5</v>
      </c>
      <c r="E199" t="s">
        <v>9</v>
      </c>
      <c r="F199">
        <v>26</v>
      </c>
      <c r="G199">
        <v>26</v>
      </c>
      <c r="H199">
        <v>0.2</v>
      </c>
      <c r="I199">
        <v>5000</v>
      </c>
      <c r="J199">
        <v>60000</v>
      </c>
      <c r="K199">
        <v>16</v>
      </c>
      <c r="L199">
        <v>150</v>
      </c>
      <c r="M199">
        <v>0</v>
      </c>
      <c r="N199">
        <v>80</v>
      </c>
      <c r="O199">
        <v>11</v>
      </c>
      <c r="P199">
        <v>2.8600000000000001E-3</v>
      </c>
      <c r="Q199">
        <v>2.3800000000000002E-3</v>
      </c>
      <c r="R199">
        <v>4.8799999999999998E-3</v>
      </c>
      <c r="S199">
        <v>1.9499999999999999E-3</v>
      </c>
      <c r="T199">
        <v>1.9499999999999999E-3</v>
      </c>
      <c r="U199">
        <v>1.9499999999999999E-3</v>
      </c>
      <c r="V199">
        <v>1.9499999999999999E-3</v>
      </c>
      <c r="W199">
        <v>3.9300000000000003E-3</v>
      </c>
      <c r="X199">
        <v>3.9300000000000003E-3</v>
      </c>
      <c r="Y199">
        <v>1.9499999999999999E-3</v>
      </c>
      <c r="Z199">
        <v>1.9499999999999999E-3</v>
      </c>
      <c r="AA199">
        <v>1.9499999999999999E-3</v>
      </c>
      <c r="AB199">
        <v>0.50207393870634187</v>
      </c>
      <c r="AC199">
        <v>6.6714848133078304</v>
      </c>
      <c r="AD199">
        <v>243.072</v>
      </c>
      <c r="AE199">
        <v>6.5000000000000002E-2</v>
      </c>
      <c r="AF199">
        <v>793</v>
      </c>
      <c r="AG199">
        <v>1992</v>
      </c>
      <c r="AH199">
        <v>2353</v>
      </c>
      <c r="AI199">
        <v>2515</v>
      </c>
    </row>
    <row r="200" spans="2:35" hidden="1">
      <c r="B200">
        <v>36</v>
      </c>
      <c r="C200">
        <v>32</v>
      </c>
      <c r="D200" t="s">
        <v>5</v>
      </c>
      <c r="E200" t="s">
        <v>9</v>
      </c>
      <c r="F200">
        <v>26</v>
      </c>
      <c r="G200">
        <v>26</v>
      </c>
      <c r="H200">
        <v>0.2</v>
      </c>
      <c r="I200">
        <v>5000</v>
      </c>
      <c r="J200">
        <v>60000</v>
      </c>
      <c r="K200">
        <v>16</v>
      </c>
      <c r="L200">
        <v>150</v>
      </c>
      <c r="M200">
        <v>0</v>
      </c>
      <c r="N200">
        <v>80</v>
      </c>
      <c r="O200">
        <v>11</v>
      </c>
      <c r="P200">
        <v>2.8600000000000001E-3</v>
      </c>
      <c r="Q200">
        <v>2.3800000000000002E-3</v>
      </c>
      <c r="R200">
        <v>4.8799999999999998E-3</v>
      </c>
      <c r="S200">
        <v>1.9499999999999999E-3</v>
      </c>
      <c r="T200">
        <v>1.9499999999999999E-3</v>
      </c>
      <c r="U200">
        <v>1.9499999999999999E-3</v>
      </c>
      <c r="V200">
        <v>1.9499999999999999E-3</v>
      </c>
      <c r="W200">
        <v>3.9300000000000003E-3</v>
      </c>
      <c r="X200">
        <v>3.9300000000000003E-3</v>
      </c>
      <c r="Y200">
        <v>1.9499999999999999E-3</v>
      </c>
      <c r="Z200">
        <v>1.9499999999999999E-3</v>
      </c>
      <c r="AA200">
        <v>1.9499999999999999E-3</v>
      </c>
      <c r="AB200">
        <v>0.50207393870634187</v>
      </c>
      <c r="AC200">
        <v>6.6714848133078304</v>
      </c>
      <c r="AD200">
        <v>243.072</v>
      </c>
      <c r="AE200">
        <v>7.0000000000000007E-2</v>
      </c>
      <c r="AF200">
        <v>751</v>
      </c>
      <c r="AG200">
        <v>1857</v>
      </c>
      <c r="AH200">
        <v>2185</v>
      </c>
      <c r="AI200">
        <v>2335</v>
      </c>
    </row>
    <row r="201" spans="2:35" hidden="1">
      <c r="B201">
        <v>36</v>
      </c>
      <c r="C201">
        <v>32</v>
      </c>
      <c r="D201" t="s">
        <v>5</v>
      </c>
      <c r="E201" t="s">
        <v>9</v>
      </c>
      <c r="F201">
        <v>28</v>
      </c>
      <c r="G201">
        <v>28</v>
      </c>
      <c r="H201">
        <v>0.2</v>
      </c>
      <c r="I201">
        <v>5000</v>
      </c>
      <c r="J201">
        <v>60000</v>
      </c>
      <c r="K201">
        <v>16</v>
      </c>
      <c r="L201">
        <v>150</v>
      </c>
      <c r="M201">
        <v>0</v>
      </c>
      <c r="N201">
        <v>80</v>
      </c>
      <c r="O201">
        <v>11</v>
      </c>
      <c r="P201">
        <v>2.8300000000000001E-3</v>
      </c>
      <c r="Q201">
        <v>2.3500000000000001E-3</v>
      </c>
      <c r="R201">
        <v>4.8300000000000001E-3</v>
      </c>
      <c r="S201">
        <v>1.9499999999999999E-3</v>
      </c>
      <c r="T201">
        <v>1.9499999999999999E-3</v>
      </c>
      <c r="U201">
        <v>1.9499999999999999E-3</v>
      </c>
      <c r="V201">
        <v>1.9499999999999999E-3</v>
      </c>
      <c r="W201">
        <v>3.8899999999999998E-3</v>
      </c>
      <c r="X201">
        <v>3.8899999999999998E-3</v>
      </c>
      <c r="Y201">
        <v>1.9499999999999999E-3</v>
      </c>
      <c r="Z201">
        <v>1.9499999999999999E-3</v>
      </c>
      <c r="AA201">
        <v>1.9499999999999999E-3</v>
      </c>
      <c r="AB201">
        <v>0.51160026999080888</v>
      </c>
      <c r="AC201">
        <v>6.7344796480761424</v>
      </c>
      <c r="AD201">
        <v>243.072</v>
      </c>
      <c r="AE201">
        <v>0.03</v>
      </c>
      <c r="AF201">
        <v>1215</v>
      </c>
      <c r="AG201">
        <v>3981</v>
      </c>
      <c r="AH201">
        <v>5047</v>
      </c>
      <c r="AI201">
        <v>5399</v>
      </c>
    </row>
    <row r="202" spans="2:35" hidden="1">
      <c r="B202">
        <v>36</v>
      </c>
      <c r="C202">
        <v>32</v>
      </c>
      <c r="D202" t="s">
        <v>5</v>
      </c>
      <c r="E202" t="s">
        <v>9</v>
      </c>
      <c r="F202">
        <v>28</v>
      </c>
      <c r="G202">
        <v>28</v>
      </c>
      <c r="H202">
        <v>0.2</v>
      </c>
      <c r="I202">
        <v>5000</v>
      </c>
      <c r="J202">
        <v>60000</v>
      </c>
      <c r="K202">
        <v>16</v>
      </c>
      <c r="L202">
        <v>150</v>
      </c>
      <c r="M202">
        <v>0</v>
      </c>
      <c r="N202">
        <v>80</v>
      </c>
      <c r="O202">
        <v>11</v>
      </c>
      <c r="P202">
        <v>2.8300000000000001E-3</v>
      </c>
      <c r="Q202">
        <v>2.3500000000000001E-3</v>
      </c>
      <c r="R202">
        <v>4.8300000000000001E-3</v>
      </c>
      <c r="S202">
        <v>1.9499999999999999E-3</v>
      </c>
      <c r="T202">
        <v>1.9499999999999999E-3</v>
      </c>
      <c r="U202">
        <v>1.9499999999999999E-3</v>
      </c>
      <c r="V202">
        <v>1.9499999999999999E-3</v>
      </c>
      <c r="W202">
        <v>3.8899999999999998E-3</v>
      </c>
      <c r="X202">
        <v>3.8899999999999998E-3</v>
      </c>
      <c r="Y202">
        <v>1.9499999999999999E-3</v>
      </c>
      <c r="Z202">
        <v>1.9499999999999999E-3</v>
      </c>
      <c r="AA202">
        <v>1.9499999999999999E-3</v>
      </c>
      <c r="AB202">
        <v>0.51160026999080888</v>
      </c>
      <c r="AC202">
        <v>6.7344796480761424</v>
      </c>
      <c r="AD202">
        <v>243.072</v>
      </c>
      <c r="AE202">
        <v>3.5000000000000003E-2</v>
      </c>
      <c r="AF202">
        <v>1134</v>
      </c>
      <c r="AG202">
        <v>3457</v>
      </c>
      <c r="AH202">
        <v>4326</v>
      </c>
      <c r="AI202">
        <v>4628</v>
      </c>
    </row>
    <row r="203" spans="2:35">
      <c r="B203">
        <v>36</v>
      </c>
      <c r="C203">
        <v>32</v>
      </c>
      <c r="D203" t="s">
        <v>5</v>
      </c>
      <c r="E203" t="s">
        <v>9</v>
      </c>
      <c r="F203">
        <v>28</v>
      </c>
      <c r="G203">
        <v>28</v>
      </c>
      <c r="H203">
        <v>0.2</v>
      </c>
      <c r="I203">
        <v>5000</v>
      </c>
      <c r="J203">
        <v>60000</v>
      </c>
      <c r="K203">
        <v>16</v>
      </c>
      <c r="L203">
        <v>150</v>
      </c>
      <c r="M203">
        <v>0</v>
      </c>
      <c r="N203">
        <v>80</v>
      </c>
      <c r="O203">
        <v>11</v>
      </c>
      <c r="P203">
        <v>2.8300000000000001E-3</v>
      </c>
      <c r="Q203">
        <v>2.3500000000000001E-3</v>
      </c>
      <c r="R203">
        <v>4.8300000000000001E-3</v>
      </c>
      <c r="S203">
        <v>1.9499999999999999E-3</v>
      </c>
      <c r="T203">
        <v>1.9499999999999999E-3</v>
      </c>
      <c r="U203">
        <v>1.9499999999999999E-3</v>
      </c>
      <c r="V203">
        <v>1.9499999999999999E-3</v>
      </c>
      <c r="W203">
        <v>3.8899999999999998E-3</v>
      </c>
      <c r="X203">
        <v>3.8899999999999998E-3</v>
      </c>
      <c r="Y203">
        <v>1.9499999999999999E-3</v>
      </c>
      <c r="Z203">
        <v>1.9499999999999999E-3</v>
      </c>
      <c r="AA203">
        <v>1.9499999999999999E-3</v>
      </c>
      <c r="AB203">
        <v>0.51160026999080888</v>
      </c>
      <c r="AC203">
        <v>6.7344796480761424</v>
      </c>
      <c r="AD203">
        <v>243.072</v>
      </c>
      <c r="AE203">
        <v>0.04</v>
      </c>
      <c r="AF203">
        <v>1060</v>
      </c>
      <c r="AG203">
        <v>3059</v>
      </c>
      <c r="AH203">
        <v>3786</v>
      </c>
      <c r="AI203">
        <v>4049</v>
      </c>
    </row>
    <row r="204" spans="2:35" hidden="1">
      <c r="B204">
        <v>36</v>
      </c>
      <c r="C204">
        <v>32</v>
      </c>
      <c r="D204" t="s">
        <v>5</v>
      </c>
      <c r="E204" t="s">
        <v>9</v>
      </c>
      <c r="F204">
        <v>28</v>
      </c>
      <c r="G204">
        <v>28</v>
      </c>
      <c r="H204">
        <v>0.2</v>
      </c>
      <c r="I204">
        <v>5000</v>
      </c>
      <c r="J204">
        <v>60000</v>
      </c>
      <c r="K204">
        <v>16</v>
      </c>
      <c r="L204">
        <v>150</v>
      </c>
      <c r="M204">
        <v>0</v>
      </c>
      <c r="N204">
        <v>80</v>
      </c>
      <c r="O204">
        <v>11</v>
      </c>
      <c r="P204">
        <v>2.8300000000000001E-3</v>
      </c>
      <c r="Q204">
        <v>2.3500000000000001E-3</v>
      </c>
      <c r="R204">
        <v>4.8300000000000001E-3</v>
      </c>
      <c r="S204">
        <v>1.9499999999999999E-3</v>
      </c>
      <c r="T204">
        <v>1.9499999999999999E-3</v>
      </c>
      <c r="U204">
        <v>1.9499999999999999E-3</v>
      </c>
      <c r="V204">
        <v>1.9499999999999999E-3</v>
      </c>
      <c r="W204">
        <v>3.8899999999999998E-3</v>
      </c>
      <c r="X204">
        <v>3.8899999999999998E-3</v>
      </c>
      <c r="Y204">
        <v>1.9499999999999999E-3</v>
      </c>
      <c r="Z204">
        <v>1.9499999999999999E-3</v>
      </c>
      <c r="AA204">
        <v>1.9499999999999999E-3</v>
      </c>
      <c r="AB204">
        <v>0.51160026999080888</v>
      </c>
      <c r="AC204">
        <v>6.7344796480761424</v>
      </c>
      <c r="AD204">
        <v>243.072</v>
      </c>
      <c r="AE204">
        <v>4.4999999999999998E-2</v>
      </c>
      <c r="AF204">
        <v>993</v>
      </c>
      <c r="AG204">
        <v>2744</v>
      </c>
      <c r="AH204">
        <v>3365</v>
      </c>
      <c r="AI204">
        <v>3599</v>
      </c>
    </row>
    <row r="205" spans="2:35" hidden="1">
      <c r="B205">
        <v>36</v>
      </c>
      <c r="C205">
        <v>32</v>
      </c>
      <c r="D205" t="s">
        <v>5</v>
      </c>
      <c r="E205" t="s">
        <v>9</v>
      </c>
      <c r="F205">
        <v>28</v>
      </c>
      <c r="G205">
        <v>28</v>
      </c>
      <c r="H205">
        <v>0.2</v>
      </c>
      <c r="I205">
        <v>5000</v>
      </c>
      <c r="J205">
        <v>60000</v>
      </c>
      <c r="K205">
        <v>16</v>
      </c>
      <c r="L205">
        <v>150</v>
      </c>
      <c r="M205">
        <v>0</v>
      </c>
      <c r="N205">
        <v>80</v>
      </c>
      <c r="O205">
        <v>11</v>
      </c>
      <c r="P205">
        <v>2.8300000000000001E-3</v>
      </c>
      <c r="Q205">
        <v>2.3500000000000001E-3</v>
      </c>
      <c r="R205">
        <v>4.8300000000000001E-3</v>
      </c>
      <c r="S205">
        <v>1.9499999999999999E-3</v>
      </c>
      <c r="T205">
        <v>1.9499999999999999E-3</v>
      </c>
      <c r="U205">
        <v>1.9499999999999999E-3</v>
      </c>
      <c r="V205">
        <v>1.9499999999999999E-3</v>
      </c>
      <c r="W205">
        <v>3.8899999999999998E-3</v>
      </c>
      <c r="X205">
        <v>3.8899999999999998E-3</v>
      </c>
      <c r="Y205">
        <v>1.9499999999999999E-3</v>
      </c>
      <c r="Z205">
        <v>1.9499999999999999E-3</v>
      </c>
      <c r="AA205">
        <v>1.9499999999999999E-3</v>
      </c>
      <c r="AB205">
        <v>0.51160026999080888</v>
      </c>
      <c r="AC205">
        <v>6.7344796480761424</v>
      </c>
      <c r="AD205">
        <v>243.072</v>
      </c>
      <c r="AE205">
        <v>0.05</v>
      </c>
      <c r="AF205">
        <v>933</v>
      </c>
      <c r="AG205">
        <v>2490</v>
      </c>
      <c r="AH205">
        <v>3028</v>
      </c>
      <c r="AI205">
        <v>3239</v>
      </c>
    </row>
    <row r="206" spans="2:35" hidden="1">
      <c r="B206">
        <v>36</v>
      </c>
      <c r="C206">
        <v>32</v>
      </c>
      <c r="D206" t="s">
        <v>5</v>
      </c>
      <c r="E206" t="s">
        <v>9</v>
      </c>
      <c r="F206">
        <v>28</v>
      </c>
      <c r="G206">
        <v>28</v>
      </c>
      <c r="H206">
        <v>0.2</v>
      </c>
      <c r="I206">
        <v>5000</v>
      </c>
      <c r="J206">
        <v>60000</v>
      </c>
      <c r="K206">
        <v>16</v>
      </c>
      <c r="L206">
        <v>150</v>
      </c>
      <c r="M206">
        <v>0</v>
      </c>
      <c r="N206">
        <v>80</v>
      </c>
      <c r="O206">
        <v>11</v>
      </c>
      <c r="P206">
        <v>2.8300000000000001E-3</v>
      </c>
      <c r="Q206">
        <v>2.3500000000000001E-3</v>
      </c>
      <c r="R206">
        <v>4.8300000000000001E-3</v>
      </c>
      <c r="S206">
        <v>1.9499999999999999E-3</v>
      </c>
      <c r="T206">
        <v>1.9499999999999999E-3</v>
      </c>
      <c r="U206">
        <v>1.9499999999999999E-3</v>
      </c>
      <c r="V206">
        <v>1.9499999999999999E-3</v>
      </c>
      <c r="W206">
        <v>3.8899999999999998E-3</v>
      </c>
      <c r="X206">
        <v>3.8899999999999998E-3</v>
      </c>
      <c r="Y206">
        <v>1.9499999999999999E-3</v>
      </c>
      <c r="Z206">
        <v>1.9499999999999999E-3</v>
      </c>
      <c r="AA206">
        <v>1.9499999999999999E-3</v>
      </c>
      <c r="AB206">
        <v>0.51160026999080888</v>
      </c>
      <c r="AC206">
        <v>6.7344796480761424</v>
      </c>
      <c r="AD206">
        <v>243.072</v>
      </c>
      <c r="AE206">
        <v>5.5E-2</v>
      </c>
      <c r="AF206">
        <v>878</v>
      </c>
      <c r="AG206">
        <v>2279</v>
      </c>
      <c r="AH206">
        <v>2753</v>
      </c>
      <c r="AI206">
        <v>2945</v>
      </c>
    </row>
    <row r="207" spans="2:35" hidden="1">
      <c r="B207">
        <v>36</v>
      </c>
      <c r="C207">
        <v>32</v>
      </c>
      <c r="D207" t="s">
        <v>5</v>
      </c>
      <c r="E207" t="s">
        <v>9</v>
      </c>
      <c r="F207">
        <v>28</v>
      </c>
      <c r="G207">
        <v>28</v>
      </c>
      <c r="H207">
        <v>0.2</v>
      </c>
      <c r="I207">
        <v>5000</v>
      </c>
      <c r="J207">
        <v>60000</v>
      </c>
      <c r="K207">
        <v>16</v>
      </c>
      <c r="L207">
        <v>150</v>
      </c>
      <c r="M207">
        <v>0</v>
      </c>
      <c r="N207">
        <v>80</v>
      </c>
      <c r="O207">
        <v>11</v>
      </c>
      <c r="P207">
        <v>2.8300000000000001E-3</v>
      </c>
      <c r="Q207">
        <v>2.3500000000000001E-3</v>
      </c>
      <c r="R207">
        <v>4.8300000000000001E-3</v>
      </c>
      <c r="S207">
        <v>1.9499999999999999E-3</v>
      </c>
      <c r="T207">
        <v>1.9499999999999999E-3</v>
      </c>
      <c r="U207">
        <v>1.9499999999999999E-3</v>
      </c>
      <c r="V207">
        <v>1.9499999999999999E-3</v>
      </c>
      <c r="W207">
        <v>3.8899999999999998E-3</v>
      </c>
      <c r="X207">
        <v>3.8899999999999998E-3</v>
      </c>
      <c r="Y207">
        <v>1.9499999999999999E-3</v>
      </c>
      <c r="Z207">
        <v>1.9499999999999999E-3</v>
      </c>
      <c r="AA207">
        <v>1.9499999999999999E-3</v>
      </c>
      <c r="AB207">
        <v>0.51160026999080888</v>
      </c>
      <c r="AC207">
        <v>6.7344796480761424</v>
      </c>
      <c r="AD207">
        <v>243.072</v>
      </c>
      <c r="AE207">
        <v>0.06</v>
      </c>
      <c r="AF207">
        <v>828</v>
      </c>
      <c r="AG207">
        <v>2101</v>
      </c>
      <c r="AH207">
        <v>2524</v>
      </c>
      <c r="AI207">
        <v>2699</v>
      </c>
    </row>
    <row r="208" spans="2:35" hidden="1">
      <c r="B208">
        <v>36</v>
      </c>
      <c r="C208">
        <v>32</v>
      </c>
      <c r="D208" t="s">
        <v>5</v>
      </c>
      <c r="E208" t="s">
        <v>9</v>
      </c>
      <c r="F208">
        <v>28</v>
      </c>
      <c r="G208">
        <v>28</v>
      </c>
      <c r="H208">
        <v>0.2</v>
      </c>
      <c r="I208">
        <v>5000</v>
      </c>
      <c r="J208">
        <v>60000</v>
      </c>
      <c r="K208">
        <v>16</v>
      </c>
      <c r="L208">
        <v>150</v>
      </c>
      <c r="M208">
        <v>0</v>
      </c>
      <c r="N208">
        <v>80</v>
      </c>
      <c r="O208">
        <v>11</v>
      </c>
      <c r="P208">
        <v>2.8300000000000001E-3</v>
      </c>
      <c r="Q208">
        <v>2.3500000000000001E-3</v>
      </c>
      <c r="R208">
        <v>4.8300000000000001E-3</v>
      </c>
      <c r="S208">
        <v>1.9499999999999999E-3</v>
      </c>
      <c r="T208">
        <v>1.9499999999999999E-3</v>
      </c>
      <c r="U208">
        <v>1.9499999999999999E-3</v>
      </c>
      <c r="V208">
        <v>1.9499999999999999E-3</v>
      </c>
      <c r="W208">
        <v>3.8899999999999998E-3</v>
      </c>
      <c r="X208">
        <v>3.8899999999999998E-3</v>
      </c>
      <c r="Y208">
        <v>1.9499999999999999E-3</v>
      </c>
      <c r="Z208">
        <v>1.9499999999999999E-3</v>
      </c>
      <c r="AA208">
        <v>1.9499999999999999E-3</v>
      </c>
      <c r="AB208">
        <v>0.51160026999080888</v>
      </c>
      <c r="AC208">
        <v>6.7344796480761424</v>
      </c>
      <c r="AD208">
        <v>243.072</v>
      </c>
      <c r="AE208">
        <v>6.5000000000000002E-2</v>
      </c>
      <c r="AF208">
        <v>782</v>
      </c>
      <c r="AG208">
        <v>1948</v>
      </c>
      <c r="AH208">
        <v>2330</v>
      </c>
      <c r="AI208">
        <v>2492</v>
      </c>
    </row>
    <row r="209" spans="2:35" hidden="1">
      <c r="B209">
        <v>36</v>
      </c>
      <c r="C209">
        <v>32</v>
      </c>
      <c r="D209" t="s">
        <v>5</v>
      </c>
      <c r="E209" t="s">
        <v>9</v>
      </c>
      <c r="F209">
        <v>28</v>
      </c>
      <c r="G209">
        <v>28</v>
      </c>
      <c r="H209">
        <v>0.2</v>
      </c>
      <c r="I209">
        <v>5000</v>
      </c>
      <c r="J209">
        <v>60000</v>
      </c>
      <c r="K209">
        <v>16</v>
      </c>
      <c r="L209">
        <v>150</v>
      </c>
      <c r="M209">
        <v>0</v>
      </c>
      <c r="N209">
        <v>80</v>
      </c>
      <c r="O209">
        <v>11</v>
      </c>
      <c r="P209">
        <v>2.8300000000000001E-3</v>
      </c>
      <c r="Q209">
        <v>2.3500000000000001E-3</v>
      </c>
      <c r="R209">
        <v>4.8300000000000001E-3</v>
      </c>
      <c r="S209">
        <v>1.9499999999999999E-3</v>
      </c>
      <c r="T209">
        <v>1.9499999999999999E-3</v>
      </c>
      <c r="U209">
        <v>1.9499999999999999E-3</v>
      </c>
      <c r="V209">
        <v>1.9499999999999999E-3</v>
      </c>
      <c r="W209">
        <v>3.8899999999999998E-3</v>
      </c>
      <c r="X209">
        <v>3.8899999999999998E-3</v>
      </c>
      <c r="Y209">
        <v>1.9499999999999999E-3</v>
      </c>
      <c r="Z209">
        <v>1.9499999999999999E-3</v>
      </c>
      <c r="AA209">
        <v>1.9499999999999999E-3</v>
      </c>
      <c r="AB209">
        <v>0.51160026999080888</v>
      </c>
      <c r="AC209">
        <v>6.7344796480761424</v>
      </c>
      <c r="AD209">
        <v>243.072</v>
      </c>
      <c r="AE209">
        <v>7.0000000000000007E-2</v>
      </c>
      <c r="AF209">
        <v>740</v>
      </c>
      <c r="AG209">
        <v>1817</v>
      </c>
      <c r="AH209">
        <v>2163</v>
      </c>
      <c r="AI209">
        <v>2314</v>
      </c>
    </row>
    <row r="210" spans="2:35" hidden="1">
      <c r="B210">
        <v>36</v>
      </c>
      <c r="C210">
        <v>32</v>
      </c>
      <c r="D210" t="s">
        <v>5</v>
      </c>
      <c r="E210" t="s">
        <v>9</v>
      </c>
      <c r="F210">
        <v>30</v>
      </c>
      <c r="G210">
        <v>30</v>
      </c>
      <c r="H210">
        <v>0.2</v>
      </c>
      <c r="I210">
        <v>5000</v>
      </c>
      <c r="J210">
        <v>60000</v>
      </c>
      <c r="K210">
        <v>16</v>
      </c>
      <c r="L210">
        <v>150</v>
      </c>
      <c r="M210">
        <v>0</v>
      </c>
      <c r="N210">
        <v>80</v>
      </c>
      <c r="O210">
        <v>11</v>
      </c>
      <c r="P210">
        <v>2.8E-3</v>
      </c>
      <c r="Q210">
        <v>2.33E-3</v>
      </c>
      <c r="R210">
        <v>4.7800000000000004E-3</v>
      </c>
      <c r="S210">
        <v>1.9499999999999999E-3</v>
      </c>
      <c r="T210">
        <v>1.9499999999999999E-3</v>
      </c>
      <c r="U210">
        <v>1.9499999999999999E-3</v>
      </c>
      <c r="V210">
        <v>1.9499999999999999E-3</v>
      </c>
      <c r="W210">
        <v>3.8400000000000001E-3</v>
      </c>
      <c r="X210">
        <v>3.8400000000000001E-3</v>
      </c>
      <c r="Y210">
        <v>1.9499999999999999E-3</v>
      </c>
      <c r="Z210">
        <v>1.9499999999999999E-3</v>
      </c>
      <c r="AA210">
        <v>1.9499999999999999E-3</v>
      </c>
      <c r="AB210">
        <v>0.52322567210477944</v>
      </c>
      <c r="AC210">
        <v>6.8105656644002828</v>
      </c>
      <c r="AD210">
        <v>243.072</v>
      </c>
      <c r="AE210">
        <v>0.03</v>
      </c>
      <c r="AF210">
        <v>1198</v>
      </c>
      <c r="AG210">
        <v>3828</v>
      </c>
      <c r="AH210">
        <v>4982</v>
      </c>
      <c r="AI210">
        <v>5333</v>
      </c>
    </row>
    <row r="211" spans="2:35" hidden="1">
      <c r="B211">
        <v>36</v>
      </c>
      <c r="C211">
        <v>32</v>
      </c>
      <c r="D211" t="s">
        <v>5</v>
      </c>
      <c r="E211" t="s">
        <v>9</v>
      </c>
      <c r="F211">
        <v>30</v>
      </c>
      <c r="G211">
        <v>30</v>
      </c>
      <c r="H211">
        <v>0.2</v>
      </c>
      <c r="I211">
        <v>5000</v>
      </c>
      <c r="J211">
        <v>60000</v>
      </c>
      <c r="K211">
        <v>16</v>
      </c>
      <c r="L211">
        <v>150</v>
      </c>
      <c r="M211">
        <v>0</v>
      </c>
      <c r="N211">
        <v>80</v>
      </c>
      <c r="O211">
        <v>11</v>
      </c>
      <c r="P211">
        <v>2.8E-3</v>
      </c>
      <c r="Q211">
        <v>2.33E-3</v>
      </c>
      <c r="R211">
        <v>4.7800000000000004E-3</v>
      </c>
      <c r="S211">
        <v>1.9499999999999999E-3</v>
      </c>
      <c r="T211">
        <v>1.9499999999999999E-3</v>
      </c>
      <c r="U211">
        <v>1.9499999999999999E-3</v>
      </c>
      <c r="V211">
        <v>1.9499999999999999E-3</v>
      </c>
      <c r="W211">
        <v>3.8400000000000001E-3</v>
      </c>
      <c r="X211">
        <v>3.8400000000000001E-3</v>
      </c>
      <c r="Y211">
        <v>1.9499999999999999E-3</v>
      </c>
      <c r="Z211">
        <v>1.9499999999999999E-3</v>
      </c>
      <c r="AA211">
        <v>1.9499999999999999E-3</v>
      </c>
      <c r="AB211">
        <v>0.52322567210477944</v>
      </c>
      <c r="AC211">
        <v>6.8105656644002828</v>
      </c>
      <c r="AD211">
        <v>243.072</v>
      </c>
      <c r="AE211">
        <v>3.5000000000000003E-2</v>
      </c>
      <c r="AF211">
        <v>1117</v>
      </c>
      <c r="AG211">
        <v>3331</v>
      </c>
      <c r="AH211">
        <v>4270</v>
      </c>
      <c r="AI211">
        <v>4571</v>
      </c>
    </row>
    <row r="212" spans="2:35" hidden="1">
      <c r="B212">
        <v>36</v>
      </c>
      <c r="C212">
        <v>32</v>
      </c>
      <c r="D212" t="s">
        <v>5</v>
      </c>
      <c r="E212" t="s">
        <v>9</v>
      </c>
      <c r="F212">
        <v>30</v>
      </c>
      <c r="G212">
        <v>30</v>
      </c>
      <c r="H212">
        <v>0.2</v>
      </c>
      <c r="I212">
        <v>5000</v>
      </c>
      <c r="J212">
        <v>60000</v>
      </c>
      <c r="K212">
        <v>16</v>
      </c>
      <c r="L212">
        <v>150</v>
      </c>
      <c r="M212">
        <v>0</v>
      </c>
      <c r="N212">
        <v>80</v>
      </c>
      <c r="O212">
        <v>11</v>
      </c>
      <c r="P212">
        <v>2.8E-3</v>
      </c>
      <c r="Q212">
        <v>2.33E-3</v>
      </c>
      <c r="R212">
        <v>4.7800000000000004E-3</v>
      </c>
      <c r="S212">
        <v>1.9499999999999999E-3</v>
      </c>
      <c r="T212">
        <v>1.9499999999999999E-3</v>
      </c>
      <c r="U212">
        <v>1.9499999999999999E-3</v>
      </c>
      <c r="V212">
        <v>1.9499999999999999E-3</v>
      </c>
      <c r="W212">
        <v>3.8400000000000001E-3</v>
      </c>
      <c r="X212">
        <v>3.8400000000000001E-3</v>
      </c>
      <c r="Y212">
        <v>1.9499999999999999E-3</v>
      </c>
      <c r="Z212">
        <v>1.9499999999999999E-3</v>
      </c>
      <c r="AA212">
        <v>1.9499999999999999E-3</v>
      </c>
      <c r="AB212">
        <v>0.52322567210477944</v>
      </c>
      <c r="AC212">
        <v>6.8105656644002828</v>
      </c>
      <c r="AD212">
        <v>243.072</v>
      </c>
      <c r="AE212">
        <v>0.04</v>
      </c>
      <c r="AF212">
        <v>1043</v>
      </c>
      <c r="AG212">
        <v>2952</v>
      </c>
      <c r="AH212">
        <v>3736</v>
      </c>
      <c r="AI212">
        <v>4000</v>
      </c>
    </row>
    <row r="213" spans="2:35" hidden="1">
      <c r="B213">
        <v>36</v>
      </c>
      <c r="C213">
        <v>32</v>
      </c>
      <c r="D213" t="s">
        <v>5</v>
      </c>
      <c r="E213" t="s">
        <v>9</v>
      </c>
      <c r="F213">
        <v>30</v>
      </c>
      <c r="G213">
        <v>30</v>
      </c>
      <c r="H213">
        <v>0.2</v>
      </c>
      <c r="I213">
        <v>5000</v>
      </c>
      <c r="J213">
        <v>60000</v>
      </c>
      <c r="K213">
        <v>16</v>
      </c>
      <c r="L213">
        <v>150</v>
      </c>
      <c r="M213">
        <v>0</v>
      </c>
      <c r="N213">
        <v>80</v>
      </c>
      <c r="O213">
        <v>11</v>
      </c>
      <c r="P213">
        <v>2.8E-3</v>
      </c>
      <c r="Q213">
        <v>2.33E-3</v>
      </c>
      <c r="R213">
        <v>4.7800000000000004E-3</v>
      </c>
      <c r="S213">
        <v>1.9499999999999999E-3</v>
      </c>
      <c r="T213">
        <v>1.9499999999999999E-3</v>
      </c>
      <c r="U213">
        <v>1.9499999999999999E-3</v>
      </c>
      <c r="V213">
        <v>1.9499999999999999E-3</v>
      </c>
      <c r="W213">
        <v>3.8400000000000001E-3</v>
      </c>
      <c r="X213">
        <v>3.8400000000000001E-3</v>
      </c>
      <c r="Y213">
        <v>1.9499999999999999E-3</v>
      </c>
      <c r="Z213">
        <v>1.9499999999999999E-3</v>
      </c>
      <c r="AA213">
        <v>1.9499999999999999E-3</v>
      </c>
      <c r="AB213">
        <v>0.52322567210477944</v>
      </c>
      <c r="AC213">
        <v>6.8105656644002828</v>
      </c>
      <c r="AD213">
        <v>243.072</v>
      </c>
      <c r="AE213">
        <v>4.4999999999999998E-2</v>
      </c>
      <c r="AF213">
        <v>977</v>
      </c>
      <c r="AG213">
        <v>2652</v>
      </c>
      <c r="AH213">
        <v>3321</v>
      </c>
      <c r="AI213">
        <v>3555</v>
      </c>
    </row>
    <row r="214" spans="2:35" hidden="1">
      <c r="B214">
        <v>36</v>
      </c>
      <c r="C214">
        <v>32</v>
      </c>
      <c r="D214" t="s">
        <v>5</v>
      </c>
      <c r="E214" t="s">
        <v>9</v>
      </c>
      <c r="F214">
        <v>30</v>
      </c>
      <c r="G214">
        <v>30</v>
      </c>
      <c r="H214">
        <v>0.2</v>
      </c>
      <c r="I214">
        <v>5000</v>
      </c>
      <c r="J214">
        <v>60000</v>
      </c>
      <c r="K214">
        <v>16</v>
      </c>
      <c r="L214">
        <v>150</v>
      </c>
      <c r="M214">
        <v>0</v>
      </c>
      <c r="N214">
        <v>80</v>
      </c>
      <c r="O214">
        <v>11</v>
      </c>
      <c r="P214">
        <v>2.8E-3</v>
      </c>
      <c r="Q214">
        <v>2.33E-3</v>
      </c>
      <c r="R214">
        <v>4.7800000000000004E-3</v>
      </c>
      <c r="S214">
        <v>1.9499999999999999E-3</v>
      </c>
      <c r="T214">
        <v>1.9499999999999999E-3</v>
      </c>
      <c r="U214">
        <v>1.9499999999999999E-3</v>
      </c>
      <c r="V214">
        <v>1.9499999999999999E-3</v>
      </c>
      <c r="W214">
        <v>3.8400000000000001E-3</v>
      </c>
      <c r="X214">
        <v>3.8400000000000001E-3</v>
      </c>
      <c r="Y214">
        <v>1.9499999999999999E-3</v>
      </c>
      <c r="Z214">
        <v>1.9499999999999999E-3</v>
      </c>
      <c r="AA214">
        <v>1.9499999999999999E-3</v>
      </c>
      <c r="AB214">
        <v>0.52322567210477944</v>
      </c>
      <c r="AC214">
        <v>6.8105656644002828</v>
      </c>
      <c r="AD214">
        <v>243.072</v>
      </c>
      <c r="AE214">
        <v>0.05</v>
      </c>
      <c r="AF214">
        <v>917</v>
      </c>
      <c r="AG214">
        <v>2409</v>
      </c>
      <c r="AH214">
        <v>2989</v>
      </c>
      <c r="AI214">
        <v>3200</v>
      </c>
    </row>
    <row r="215" spans="2:35" hidden="1">
      <c r="B215">
        <v>36</v>
      </c>
      <c r="C215">
        <v>32</v>
      </c>
      <c r="D215" t="s">
        <v>5</v>
      </c>
      <c r="E215" t="s">
        <v>9</v>
      </c>
      <c r="F215">
        <v>30</v>
      </c>
      <c r="G215">
        <v>30</v>
      </c>
      <c r="H215">
        <v>0.2</v>
      </c>
      <c r="I215">
        <v>5000</v>
      </c>
      <c r="J215">
        <v>60000</v>
      </c>
      <c r="K215">
        <v>16</v>
      </c>
      <c r="L215">
        <v>150</v>
      </c>
      <c r="M215">
        <v>0</v>
      </c>
      <c r="N215">
        <v>80</v>
      </c>
      <c r="O215">
        <v>11</v>
      </c>
      <c r="P215">
        <v>2.8E-3</v>
      </c>
      <c r="Q215">
        <v>2.33E-3</v>
      </c>
      <c r="R215">
        <v>4.7800000000000004E-3</v>
      </c>
      <c r="S215">
        <v>1.9499999999999999E-3</v>
      </c>
      <c r="T215">
        <v>1.9499999999999999E-3</v>
      </c>
      <c r="U215">
        <v>1.9499999999999999E-3</v>
      </c>
      <c r="V215">
        <v>1.9499999999999999E-3</v>
      </c>
      <c r="W215">
        <v>3.8400000000000001E-3</v>
      </c>
      <c r="X215">
        <v>3.8400000000000001E-3</v>
      </c>
      <c r="Y215">
        <v>1.9499999999999999E-3</v>
      </c>
      <c r="Z215">
        <v>1.9499999999999999E-3</v>
      </c>
      <c r="AA215">
        <v>1.9499999999999999E-3</v>
      </c>
      <c r="AB215">
        <v>0.52322567210477944</v>
      </c>
      <c r="AC215">
        <v>6.8105656644002828</v>
      </c>
      <c r="AD215">
        <v>243.072</v>
      </c>
      <c r="AE215">
        <v>5.5E-2</v>
      </c>
      <c r="AF215">
        <v>863</v>
      </c>
      <c r="AG215">
        <v>2207</v>
      </c>
      <c r="AH215">
        <v>2717</v>
      </c>
      <c r="AI215">
        <v>2909</v>
      </c>
    </row>
    <row r="216" spans="2:35" hidden="1">
      <c r="B216">
        <v>36</v>
      </c>
      <c r="C216">
        <v>32</v>
      </c>
      <c r="D216" t="s">
        <v>5</v>
      </c>
      <c r="E216" t="s">
        <v>9</v>
      </c>
      <c r="F216">
        <v>30</v>
      </c>
      <c r="G216">
        <v>30</v>
      </c>
      <c r="H216">
        <v>0.2</v>
      </c>
      <c r="I216">
        <v>5000</v>
      </c>
      <c r="J216">
        <v>60000</v>
      </c>
      <c r="K216">
        <v>16</v>
      </c>
      <c r="L216">
        <v>150</v>
      </c>
      <c r="M216">
        <v>0</v>
      </c>
      <c r="N216">
        <v>80</v>
      </c>
      <c r="O216">
        <v>11</v>
      </c>
      <c r="P216">
        <v>2.8E-3</v>
      </c>
      <c r="Q216">
        <v>2.33E-3</v>
      </c>
      <c r="R216">
        <v>4.7800000000000004E-3</v>
      </c>
      <c r="S216">
        <v>1.9499999999999999E-3</v>
      </c>
      <c r="T216">
        <v>1.9499999999999999E-3</v>
      </c>
      <c r="U216">
        <v>1.9499999999999999E-3</v>
      </c>
      <c r="V216">
        <v>1.9499999999999999E-3</v>
      </c>
      <c r="W216">
        <v>3.8400000000000001E-3</v>
      </c>
      <c r="X216">
        <v>3.8400000000000001E-3</v>
      </c>
      <c r="Y216">
        <v>1.9499999999999999E-3</v>
      </c>
      <c r="Z216">
        <v>1.9499999999999999E-3</v>
      </c>
      <c r="AA216">
        <v>1.9499999999999999E-3</v>
      </c>
      <c r="AB216">
        <v>0.52322567210477944</v>
      </c>
      <c r="AC216">
        <v>6.8105656644002828</v>
      </c>
      <c r="AD216">
        <v>243.072</v>
      </c>
      <c r="AE216">
        <v>0.06</v>
      </c>
      <c r="AF216">
        <v>813</v>
      </c>
      <c r="AG216">
        <v>2036</v>
      </c>
      <c r="AH216">
        <v>2491</v>
      </c>
      <c r="AI216">
        <v>2666</v>
      </c>
    </row>
    <row r="217" spans="2:35" hidden="1">
      <c r="B217">
        <v>36</v>
      </c>
      <c r="C217">
        <v>32</v>
      </c>
      <c r="D217" t="s">
        <v>5</v>
      </c>
      <c r="E217" t="s">
        <v>9</v>
      </c>
      <c r="F217">
        <v>30</v>
      </c>
      <c r="G217">
        <v>30</v>
      </c>
      <c r="H217">
        <v>0.2</v>
      </c>
      <c r="I217">
        <v>5000</v>
      </c>
      <c r="J217">
        <v>60000</v>
      </c>
      <c r="K217">
        <v>16</v>
      </c>
      <c r="L217">
        <v>150</v>
      </c>
      <c r="M217">
        <v>0</v>
      </c>
      <c r="N217">
        <v>80</v>
      </c>
      <c r="O217">
        <v>11</v>
      </c>
      <c r="P217">
        <v>2.8E-3</v>
      </c>
      <c r="Q217">
        <v>2.33E-3</v>
      </c>
      <c r="R217">
        <v>4.7800000000000004E-3</v>
      </c>
      <c r="S217">
        <v>1.9499999999999999E-3</v>
      </c>
      <c r="T217">
        <v>1.9499999999999999E-3</v>
      </c>
      <c r="U217">
        <v>1.9499999999999999E-3</v>
      </c>
      <c r="V217">
        <v>1.9499999999999999E-3</v>
      </c>
      <c r="W217">
        <v>3.8400000000000001E-3</v>
      </c>
      <c r="X217">
        <v>3.8400000000000001E-3</v>
      </c>
      <c r="Y217">
        <v>1.9499999999999999E-3</v>
      </c>
      <c r="Z217">
        <v>1.9499999999999999E-3</v>
      </c>
      <c r="AA217">
        <v>1.9499999999999999E-3</v>
      </c>
      <c r="AB217">
        <v>0.52322567210477944</v>
      </c>
      <c r="AC217">
        <v>6.8105656644002828</v>
      </c>
      <c r="AD217">
        <v>243.072</v>
      </c>
      <c r="AE217">
        <v>6.5000000000000002E-2</v>
      </c>
      <c r="AF217">
        <v>768</v>
      </c>
      <c r="AG217">
        <v>1890</v>
      </c>
      <c r="AH217">
        <v>2299</v>
      </c>
      <c r="AI217">
        <v>2461</v>
      </c>
    </row>
    <row r="218" spans="2:35" hidden="1">
      <c r="B218">
        <v>36</v>
      </c>
      <c r="C218">
        <v>32</v>
      </c>
      <c r="D218" t="s">
        <v>5</v>
      </c>
      <c r="E218" t="s">
        <v>9</v>
      </c>
      <c r="F218">
        <v>30</v>
      </c>
      <c r="G218">
        <v>30</v>
      </c>
      <c r="H218">
        <v>0.2</v>
      </c>
      <c r="I218">
        <v>5000</v>
      </c>
      <c r="J218">
        <v>60000</v>
      </c>
      <c r="K218">
        <v>16</v>
      </c>
      <c r="L218">
        <v>150</v>
      </c>
      <c r="M218">
        <v>0</v>
      </c>
      <c r="N218">
        <v>80</v>
      </c>
      <c r="O218">
        <v>11</v>
      </c>
      <c r="P218">
        <v>2.8E-3</v>
      </c>
      <c r="Q218">
        <v>2.33E-3</v>
      </c>
      <c r="R218">
        <v>4.7800000000000004E-3</v>
      </c>
      <c r="S218">
        <v>1.9499999999999999E-3</v>
      </c>
      <c r="T218">
        <v>1.9499999999999999E-3</v>
      </c>
      <c r="U218">
        <v>1.9499999999999999E-3</v>
      </c>
      <c r="V218">
        <v>1.9499999999999999E-3</v>
      </c>
      <c r="W218">
        <v>3.8400000000000001E-3</v>
      </c>
      <c r="X218">
        <v>3.8400000000000001E-3</v>
      </c>
      <c r="Y218">
        <v>1.9499999999999999E-3</v>
      </c>
      <c r="Z218">
        <v>1.9499999999999999E-3</v>
      </c>
      <c r="AA218">
        <v>1.9499999999999999E-3</v>
      </c>
      <c r="AB218">
        <v>0.52322567210477944</v>
      </c>
      <c r="AC218">
        <v>6.8105656644002828</v>
      </c>
      <c r="AD218">
        <v>243.072</v>
      </c>
      <c r="AE218">
        <v>7.0000000000000007E-2</v>
      </c>
      <c r="AF218">
        <v>727</v>
      </c>
      <c r="AG218">
        <v>1763</v>
      </c>
      <c r="AH218">
        <v>2135</v>
      </c>
      <c r="AI218">
        <v>2285</v>
      </c>
    </row>
    <row r="219" spans="2:35" hidden="1">
      <c r="B219">
        <v>36</v>
      </c>
      <c r="C219">
        <v>32</v>
      </c>
      <c r="D219" t="s">
        <v>5</v>
      </c>
      <c r="E219" t="s">
        <v>9</v>
      </c>
      <c r="F219">
        <v>32</v>
      </c>
      <c r="G219">
        <v>32</v>
      </c>
      <c r="H219">
        <v>0.2</v>
      </c>
      <c r="I219">
        <v>5000</v>
      </c>
      <c r="J219">
        <v>60000</v>
      </c>
      <c r="K219">
        <v>16</v>
      </c>
      <c r="L219">
        <v>150</v>
      </c>
      <c r="M219">
        <v>0</v>
      </c>
      <c r="N219">
        <v>80</v>
      </c>
      <c r="O219">
        <v>11</v>
      </c>
      <c r="P219">
        <v>2.7699999999999999E-3</v>
      </c>
      <c r="Q219">
        <v>2.31E-3</v>
      </c>
      <c r="R219">
        <v>4.7400000000000003E-3</v>
      </c>
      <c r="S219">
        <v>1.9499999999999999E-3</v>
      </c>
      <c r="T219">
        <v>1.9499999999999999E-3</v>
      </c>
      <c r="U219">
        <v>1.9499999999999999E-3</v>
      </c>
      <c r="V219">
        <v>1.9499999999999999E-3</v>
      </c>
      <c r="W219">
        <v>3.8E-3</v>
      </c>
      <c r="X219">
        <v>3.8E-3</v>
      </c>
      <c r="Y219">
        <v>1.9499999999999999E-3</v>
      </c>
      <c r="Z219">
        <v>1.9499999999999999E-3</v>
      </c>
      <c r="AA219">
        <v>1.9499999999999999E-3</v>
      </c>
      <c r="AB219">
        <v>0.53859127269071694</v>
      </c>
      <c r="AC219">
        <v>6.9098452024512724</v>
      </c>
      <c r="AD219">
        <v>243.072</v>
      </c>
      <c r="AE219">
        <v>0.03</v>
      </c>
      <c r="AF219">
        <v>1176</v>
      </c>
      <c r="AG219">
        <v>3637</v>
      </c>
      <c r="AH219">
        <v>4901</v>
      </c>
      <c r="AI219">
        <v>5252</v>
      </c>
    </row>
    <row r="220" spans="2:35" hidden="1">
      <c r="B220">
        <v>36</v>
      </c>
      <c r="C220">
        <v>32</v>
      </c>
      <c r="D220" t="s">
        <v>5</v>
      </c>
      <c r="E220" t="s">
        <v>9</v>
      </c>
      <c r="F220">
        <v>32</v>
      </c>
      <c r="G220">
        <v>32</v>
      </c>
      <c r="H220">
        <v>0.2</v>
      </c>
      <c r="I220">
        <v>5000</v>
      </c>
      <c r="J220">
        <v>60000</v>
      </c>
      <c r="K220">
        <v>16</v>
      </c>
      <c r="L220">
        <v>150</v>
      </c>
      <c r="M220">
        <v>0</v>
      </c>
      <c r="N220">
        <v>80</v>
      </c>
      <c r="O220">
        <v>11</v>
      </c>
      <c r="P220">
        <v>2.7699999999999999E-3</v>
      </c>
      <c r="Q220">
        <v>2.31E-3</v>
      </c>
      <c r="R220">
        <v>4.7400000000000003E-3</v>
      </c>
      <c r="S220">
        <v>1.9499999999999999E-3</v>
      </c>
      <c r="T220">
        <v>1.9499999999999999E-3</v>
      </c>
      <c r="U220">
        <v>1.9499999999999999E-3</v>
      </c>
      <c r="V220">
        <v>1.9499999999999999E-3</v>
      </c>
      <c r="W220">
        <v>3.8E-3</v>
      </c>
      <c r="X220">
        <v>3.8E-3</v>
      </c>
      <c r="Y220">
        <v>1.9499999999999999E-3</v>
      </c>
      <c r="Z220">
        <v>1.9499999999999999E-3</v>
      </c>
      <c r="AA220">
        <v>1.9499999999999999E-3</v>
      </c>
      <c r="AB220">
        <v>0.53859127269071694</v>
      </c>
      <c r="AC220">
        <v>6.9098452024512724</v>
      </c>
      <c r="AD220">
        <v>243.072</v>
      </c>
      <c r="AE220">
        <v>3.5000000000000003E-2</v>
      </c>
      <c r="AF220">
        <v>1096</v>
      </c>
      <c r="AG220">
        <v>3173</v>
      </c>
      <c r="AH220">
        <v>4201</v>
      </c>
      <c r="AI220">
        <v>4502</v>
      </c>
    </row>
    <row r="221" spans="2:35" hidden="1">
      <c r="B221">
        <v>36</v>
      </c>
      <c r="C221">
        <v>32</v>
      </c>
      <c r="D221" t="s">
        <v>5</v>
      </c>
      <c r="E221" t="s">
        <v>9</v>
      </c>
      <c r="F221">
        <v>32</v>
      </c>
      <c r="G221">
        <v>32</v>
      </c>
      <c r="H221">
        <v>0.2</v>
      </c>
      <c r="I221">
        <v>5000</v>
      </c>
      <c r="J221">
        <v>60000</v>
      </c>
      <c r="K221">
        <v>16</v>
      </c>
      <c r="L221">
        <v>150</v>
      </c>
      <c r="M221">
        <v>0</v>
      </c>
      <c r="N221">
        <v>80</v>
      </c>
      <c r="O221">
        <v>11</v>
      </c>
      <c r="P221">
        <v>2.7699999999999999E-3</v>
      </c>
      <c r="Q221">
        <v>2.31E-3</v>
      </c>
      <c r="R221">
        <v>4.7400000000000003E-3</v>
      </c>
      <c r="S221">
        <v>1.9499999999999999E-3</v>
      </c>
      <c r="T221">
        <v>1.9499999999999999E-3</v>
      </c>
      <c r="U221">
        <v>1.9499999999999999E-3</v>
      </c>
      <c r="V221">
        <v>1.9499999999999999E-3</v>
      </c>
      <c r="W221">
        <v>3.8E-3</v>
      </c>
      <c r="X221">
        <v>3.8E-3</v>
      </c>
      <c r="Y221">
        <v>1.9499999999999999E-3</v>
      </c>
      <c r="Z221">
        <v>1.9499999999999999E-3</v>
      </c>
      <c r="AA221">
        <v>1.9499999999999999E-3</v>
      </c>
      <c r="AB221">
        <v>0.53859127269071694</v>
      </c>
      <c r="AC221">
        <v>6.9098452024512724</v>
      </c>
      <c r="AD221">
        <v>243.072</v>
      </c>
      <c r="AE221">
        <v>0.04</v>
      </c>
      <c r="AF221">
        <v>1023</v>
      </c>
      <c r="AG221">
        <v>2819</v>
      </c>
      <c r="AH221">
        <v>3676</v>
      </c>
      <c r="AI221">
        <v>3939</v>
      </c>
    </row>
    <row r="222" spans="2:35" hidden="1">
      <c r="B222">
        <v>36</v>
      </c>
      <c r="C222">
        <v>32</v>
      </c>
      <c r="D222" t="s">
        <v>5</v>
      </c>
      <c r="E222" t="s">
        <v>9</v>
      </c>
      <c r="F222">
        <v>32</v>
      </c>
      <c r="G222">
        <v>32</v>
      </c>
      <c r="H222">
        <v>0.2</v>
      </c>
      <c r="I222">
        <v>5000</v>
      </c>
      <c r="J222">
        <v>60000</v>
      </c>
      <c r="K222">
        <v>16</v>
      </c>
      <c r="L222">
        <v>150</v>
      </c>
      <c r="M222">
        <v>0</v>
      </c>
      <c r="N222">
        <v>80</v>
      </c>
      <c r="O222">
        <v>11</v>
      </c>
      <c r="P222">
        <v>2.7699999999999999E-3</v>
      </c>
      <c r="Q222">
        <v>2.31E-3</v>
      </c>
      <c r="R222">
        <v>4.7400000000000003E-3</v>
      </c>
      <c r="S222">
        <v>1.9499999999999999E-3</v>
      </c>
      <c r="T222">
        <v>1.9499999999999999E-3</v>
      </c>
      <c r="U222">
        <v>1.9499999999999999E-3</v>
      </c>
      <c r="V222">
        <v>1.9499999999999999E-3</v>
      </c>
      <c r="W222">
        <v>3.8E-3</v>
      </c>
      <c r="X222">
        <v>3.8E-3</v>
      </c>
      <c r="Y222">
        <v>1.9499999999999999E-3</v>
      </c>
      <c r="Z222">
        <v>1.9499999999999999E-3</v>
      </c>
      <c r="AA222">
        <v>1.9499999999999999E-3</v>
      </c>
      <c r="AB222">
        <v>0.53859127269071694</v>
      </c>
      <c r="AC222">
        <v>6.9098452024512724</v>
      </c>
      <c r="AD222">
        <v>243.072</v>
      </c>
      <c r="AE222">
        <v>4.4999999999999998E-2</v>
      </c>
      <c r="AF222">
        <v>958</v>
      </c>
      <c r="AG222">
        <v>2537</v>
      </c>
      <c r="AH222">
        <v>3267</v>
      </c>
      <c r="AI222">
        <v>3501</v>
      </c>
    </row>
    <row r="223" spans="2:35" hidden="1">
      <c r="B223">
        <v>36</v>
      </c>
      <c r="C223">
        <v>32</v>
      </c>
      <c r="D223" t="s">
        <v>5</v>
      </c>
      <c r="E223" t="s">
        <v>9</v>
      </c>
      <c r="F223">
        <v>32</v>
      </c>
      <c r="G223">
        <v>32</v>
      </c>
      <c r="H223">
        <v>0.2</v>
      </c>
      <c r="I223">
        <v>5000</v>
      </c>
      <c r="J223">
        <v>60000</v>
      </c>
      <c r="K223">
        <v>16</v>
      </c>
      <c r="L223">
        <v>150</v>
      </c>
      <c r="M223">
        <v>0</v>
      </c>
      <c r="N223">
        <v>80</v>
      </c>
      <c r="O223">
        <v>11</v>
      </c>
      <c r="P223">
        <v>2.7699999999999999E-3</v>
      </c>
      <c r="Q223">
        <v>2.31E-3</v>
      </c>
      <c r="R223">
        <v>4.7400000000000003E-3</v>
      </c>
      <c r="S223">
        <v>1.9499999999999999E-3</v>
      </c>
      <c r="T223">
        <v>1.9499999999999999E-3</v>
      </c>
      <c r="U223">
        <v>1.9499999999999999E-3</v>
      </c>
      <c r="V223">
        <v>1.9499999999999999E-3</v>
      </c>
      <c r="W223">
        <v>3.8E-3</v>
      </c>
      <c r="X223">
        <v>3.8E-3</v>
      </c>
      <c r="Y223">
        <v>1.9499999999999999E-3</v>
      </c>
      <c r="Z223">
        <v>1.9499999999999999E-3</v>
      </c>
      <c r="AA223">
        <v>1.9499999999999999E-3</v>
      </c>
      <c r="AB223">
        <v>0.53859127269071694</v>
      </c>
      <c r="AC223">
        <v>6.9098452024512724</v>
      </c>
      <c r="AD223">
        <v>243.072</v>
      </c>
      <c r="AE223">
        <v>0.05</v>
      </c>
      <c r="AF223">
        <v>898</v>
      </c>
      <c r="AG223">
        <v>2308</v>
      </c>
      <c r="AH223">
        <v>2941</v>
      </c>
      <c r="AI223">
        <v>3151</v>
      </c>
    </row>
    <row r="224" spans="2:35" hidden="1">
      <c r="B224">
        <v>36</v>
      </c>
      <c r="C224">
        <v>32</v>
      </c>
      <c r="D224" t="s">
        <v>5</v>
      </c>
      <c r="E224" t="s">
        <v>9</v>
      </c>
      <c r="F224">
        <v>32</v>
      </c>
      <c r="G224">
        <v>32</v>
      </c>
      <c r="H224">
        <v>0.2</v>
      </c>
      <c r="I224">
        <v>5000</v>
      </c>
      <c r="J224">
        <v>60000</v>
      </c>
      <c r="K224">
        <v>16</v>
      </c>
      <c r="L224">
        <v>150</v>
      </c>
      <c r="M224">
        <v>0</v>
      </c>
      <c r="N224">
        <v>80</v>
      </c>
      <c r="O224">
        <v>11</v>
      </c>
      <c r="P224">
        <v>2.7699999999999999E-3</v>
      </c>
      <c r="Q224">
        <v>2.31E-3</v>
      </c>
      <c r="R224">
        <v>4.7400000000000003E-3</v>
      </c>
      <c r="S224">
        <v>1.9499999999999999E-3</v>
      </c>
      <c r="T224">
        <v>1.9499999999999999E-3</v>
      </c>
      <c r="U224">
        <v>1.9499999999999999E-3</v>
      </c>
      <c r="V224">
        <v>1.9499999999999999E-3</v>
      </c>
      <c r="W224">
        <v>3.8E-3</v>
      </c>
      <c r="X224">
        <v>3.8E-3</v>
      </c>
      <c r="Y224">
        <v>1.9499999999999999E-3</v>
      </c>
      <c r="Z224">
        <v>1.9499999999999999E-3</v>
      </c>
      <c r="AA224">
        <v>1.9499999999999999E-3</v>
      </c>
      <c r="AB224">
        <v>0.53859127269071694</v>
      </c>
      <c r="AC224">
        <v>6.9098452024512724</v>
      </c>
      <c r="AD224">
        <v>243.072</v>
      </c>
      <c r="AE224">
        <v>5.5E-2</v>
      </c>
      <c r="AF224">
        <v>845</v>
      </c>
      <c r="AG224">
        <v>2118</v>
      </c>
      <c r="AH224">
        <v>2673</v>
      </c>
      <c r="AI224">
        <v>2865</v>
      </c>
    </row>
    <row r="225" spans="2:35" hidden="1">
      <c r="B225">
        <v>36</v>
      </c>
      <c r="C225">
        <v>32</v>
      </c>
      <c r="D225" t="s">
        <v>5</v>
      </c>
      <c r="E225" t="s">
        <v>9</v>
      </c>
      <c r="F225">
        <v>32</v>
      </c>
      <c r="G225">
        <v>32</v>
      </c>
      <c r="H225">
        <v>0.2</v>
      </c>
      <c r="I225">
        <v>5000</v>
      </c>
      <c r="J225">
        <v>60000</v>
      </c>
      <c r="K225">
        <v>16</v>
      </c>
      <c r="L225">
        <v>150</v>
      </c>
      <c r="M225">
        <v>0</v>
      </c>
      <c r="N225">
        <v>80</v>
      </c>
      <c r="O225">
        <v>11</v>
      </c>
      <c r="P225">
        <v>2.7699999999999999E-3</v>
      </c>
      <c r="Q225">
        <v>2.31E-3</v>
      </c>
      <c r="R225">
        <v>4.7400000000000003E-3</v>
      </c>
      <c r="S225">
        <v>1.9499999999999999E-3</v>
      </c>
      <c r="T225">
        <v>1.9499999999999999E-3</v>
      </c>
      <c r="U225">
        <v>1.9499999999999999E-3</v>
      </c>
      <c r="V225">
        <v>1.9499999999999999E-3</v>
      </c>
      <c r="W225">
        <v>3.8E-3</v>
      </c>
      <c r="X225">
        <v>3.8E-3</v>
      </c>
      <c r="Y225">
        <v>1.9499999999999999E-3</v>
      </c>
      <c r="Z225">
        <v>1.9499999999999999E-3</v>
      </c>
      <c r="AA225">
        <v>1.9499999999999999E-3</v>
      </c>
      <c r="AB225">
        <v>0.53859127269071694</v>
      </c>
      <c r="AC225">
        <v>6.9098452024512724</v>
      </c>
      <c r="AD225">
        <v>243.072</v>
      </c>
      <c r="AE225">
        <v>0.06</v>
      </c>
      <c r="AF225">
        <v>796</v>
      </c>
      <c r="AG225">
        <v>1956</v>
      </c>
      <c r="AH225">
        <v>2451</v>
      </c>
      <c r="AI225">
        <v>2626</v>
      </c>
    </row>
    <row r="226" spans="2:35" hidden="1">
      <c r="B226">
        <v>36</v>
      </c>
      <c r="C226">
        <v>32</v>
      </c>
      <c r="D226" t="s">
        <v>5</v>
      </c>
      <c r="E226" t="s">
        <v>9</v>
      </c>
      <c r="F226">
        <v>32</v>
      </c>
      <c r="G226">
        <v>32</v>
      </c>
      <c r="H226">
        <v>0.2</v>
      </c>
      <c r="I226">
        <v>5000</v>
      </c>
      <c r="J226">
        <v>60000</v>
      </c>
      <c r="K226">
        <v>16</v>
      </c>
      <c r="L226">
        <v>150</v>
      </c>
      <c r="M226">
        <v>0</v>
      </c>
      <c r="N226">
        <v>80</v>
      </c>
      <c r="O226">
        <v>11</v>
      </c>
      <c r="P226">
        <v>2.7699999999999999E-3</v>
      </c>
      <c r="Q226">
        <v>2.31E-3</v>
      </c>
      <c r="R226">
        <v>4.7400000000000003E-3</v>
      </c>
      <c r="S226">
        <v>1.9499999999999999E-3</v>
      </c>
      <c r="T226">
        <v>1.9499999999999999E-3</v>
      </c>
      <c r="U226">
        <v>1.9499999999999999E-3</v>
      </c>
      <c r="V226">
        <v>1.9499999999999999E-3</v>
      </c>
      <c r="W226">
        <v>3.8E-3</v>
      </c>
      <c r="X226">
        <v>3.8E-3</v>
      </c>
      <c r="Y226">
        <v>1.9499999999999999E-3</v>
      </c>
      <c r="Z226">
        <v>1.9499999999999999E-3</v>
      </c>
      <c r="AA226">
        <v>1.9499999999999999E-3</v>
      </c>
      <c r="AB226">
        <v>0.53859127269071694</v>
      </c>
      <c r="AC226">
        <v>6.9098452024512724</v>
      </c>
      <c r="AD226">
        <v>243.072</v>
      </c>
      <c r="AE226">
        <v>6.5000000000000002E-2</v>
      </c>
      <c r="AF226">
        <v>751</v>
      </c>
      <c r="AG226">
        <v>1817</v>
      </c>
      <c r="AH226">
        <v>2262</v>
      </c>
      <c r="AI226">
        <v>2424</v>
      </c>
    </row>
    <row r="227" spans="2:35" hidden="1">
      <c r="B227">
        <v>36</v>
      </c>
      <c r="C227">
        <v>32</v>
      </c>
      <c r="D227" t="s">
        <v>5</v>
      </c>
      <c r="E227" t="s">
        <v>9</v>
      </c>
      <c r="F227">
        <v>32</v>
      </c>
      <c r="G227">
        <v>32</v>
      </c>
      <c r="H227">
        <v>0.2</v>
      </c>
      <c r="I227">
        <v>5000</v>
      </c>
      <c r="J227">
        <v>60000</v>
      </c>
      <c r="K227">
        <v>16</v>
      </c>
      <c r="L227">
        <v>150</v>
      </c>
      <c r="M227">
        <v>0</v>
      </c>
      <c r="N227">
        <v>80</v>
      </c>
      <c r="O227">
        <v>11</v>
      </c>
      <c r="P227">
        <v>2.7699999999999999E-3</v>
      </c>
      <c r="Q227">
        <v>2.31E-3</v>
      </c>
      <c r="R227">
        <v>4.7400000000000003E-3</v>
      </c>
      <c r="S227">
        <v>1.9499999999999999E-3</v>
      </c>
      <c r="T227">
        <v>1.9499999999999999E-3</v>
      </c>
      <c r="U227">
        <v>1.9499999999999999E-3</v>
      </c>
      <c r="V227">
        <v>1.9499999999999999E-3</v>
      </c>
      <c r="W227">
        <v>3.8E-3</v>
      </c>
      <c r="X227">
        <v>3.8E-3</v>
      </c>
      <c r="Y227">
        <v>1.9499999999999999E-3</v>
      </c>
      <c r="Z227">
        <v>1.9499999999999999E-3</v>
      </c>
      <c r="AA227">
        <v>1.9499999999999999E-3</v>
      </c>
      <c r="AB227">
        <v>0.53859127269071694</v>
      </c>
      <c r="AC227">
        <v>6.9098452024512724</v>
      </c>
      <c r="AD227">
        <v>243.072</v>
      </c>
      <c r="AE227">
        <v>7.0000000000000007E-2</v>
      </c>
      <c r="AF227">
        <v>710</v>
      </c>
      <c r="AG227">
        <v>1697</v>
      </c>
      <c r="AH227">
        <v>2101</v>
      </c>
      <c r="AI227">
        <v>2251</v>
      </c>
    </row>
    <row r="228" spans="2:35" hidden="1">
      <c r="B228">
        <v>36</v>
      </c>
      <c r="C228">
        <v>32</v>
      </c>
      <c r="D228" t="s">
        <v>5</v>
      </c>
      <c r="E228" t="s">
        <v>9</v>
      </c>
      <c r="F228">
        <v>24</v>
      </c>
      <c r="G228">
        <v>24</v>
      </c>
      <c r="H228">
        <v>0.2</v>
      </c>
      <c r="I228">
        <v>5000</v>
      </c>
      <c r="J228">
        <v>60000</v>
      </c>
      <c r="K228">
        <v>17</v>
      </c>
      <c r="L228">
        <v>150</v>
      </c>
      <c r="M228">
        <v>0</v>
      </c>
      <c r="N228">
        <v>80</v>
      </c>
      <c r="O228">
        <v>11</v>
      </c>
      <c r="P228">
        <v>2.63E-3</v>
      </c>
      <c r="Q228">
        <v>2.1900000000000001E-3</v>
      </c>
      <c r="R228">
        <v>4.4900000000000001E-3</v>
      </c>
      <c r="S228">
        <v>1.9400000000000001E-3</v>
      </c>
      <c r="T228">
        <v>1.9400000000000001E-3</v>
      </c>
      <c r="U228">
        <v>1.9400000000000001E-3</v>
      </c>
      <c r="V228">
        <v>1.9400000000000001E-3</v>
      </c>
      <c r="W228">
        <v>3.62E-3</v>
      </c>
      <c r="X228">
        <v>3.62E-3</v>
      </c>
      <c r="Y228">
        <v>1.9400000000000001E-3</v>
      </c>
      <c r="Z228">
        <v>1.9400000000000001E-3</v>
      </c>
      <c r="AA228">
        <v>1.9400000000000001E-3</v>
      </c>
      <c r="AB228">
        <v>0.5904396798409981</v>
      </c>
      <c r="AC228">
        <v>6.9655691588535786</v>
      </c>
      <c r="AD228">
        <v>257.47199999999998</v>
      </c>
      <c r="AE228">
        <v>0.03</v>
      </c>
      <c r="AF228">
        <v>1099</v>
      </c>
      <c r="AG228">
        <v>3325</v>
      </c>
      <c r="AH228">
        <v>4582</v>
      </c>
      <c r="AI228">
        <v>4913</v>
      </c>
    </row>
    <row r="229" spans="2:35" hidden="1">
      <c r="B229">
        <v>36</v>
      </c>
      <c r="C229">
        <v>32</v>
      </c>
      <c r="D229" t="s">
        <v>5</v>
      </c>
      <c r="E229" t="s">
        <v>9</v>
      </c>
      <c r="F229">
        <v>24</v>
      </c>
      <c r="G229">
        <v>24</v>
      </c>
      <c r="H229">
        <v>0.2</v>
      </c>
      <c r="I229">
        <v>5000</v>
      </c>
      <c r="J229">
        <v>60000</v>
      </c>
      <c r="K229">
        <v>17</v>
      </c>
      <c r="L229">
        <v>150</v>
      </c>
      <c r="M229">
        <v>0</v>
      </c>
      <c r="N229">
        <v>80</v>
      </c>
      <c r="O229">
        <v>11</v>
      </c>
      <c r="P229">
        <v>2.63E-3</v>
      </c>
      <c r="Q229">
        <v>2.1900000000000001E-3</v>
      </c>
      <c r="R229">
        <v>4.4900000000000001E-3</v>
      </c>
      <c r="S229">
        <v>1.9400000000000001E-3</v>
      </c>
      <c r="T229">
        <v>1.9400000000000001E-3</v>
      </c>
      <c r="U229">
        <v>1.9400000000000001E-3</v>
      </c>
      <c r="V229">
        <v>1.9400000000000001E-3</v>
      </c>
      <c r="W229">
        <v>3.62E-3</v>
      </c>
      <c r="X229">
        <v>3.62E-3</v>
      </c>
      <c r="Y229">
        <v>1.9400000000000001E-3</v>
      </c>
      <c r="Z229">
        <v>1.9400000000000001E-3</v>
      </c>
      <c r="AA229">
        <v>1.9400000000000001E-3</v>
      </c>
      <c r="AB229">
        <v>0.5904396798409981</v>
      </c>
      <c r="AC229">
        <v>6.9655691588535786</v>
      </c>
      <c r="AD229">
        <v>257.47199999999998</v>
      </c>
      <c r="AE229">
        <v>3.5000000000000003E-2</v>
      </c>
      <c r="AF229">
        <v>1023</v>
      </c>
      <c r="AG229">
        <v>2907</v>
      </c>
      <c r="AH229">
        <v>3928</v>
      </c>
      <c r="AI229">
        <v>4211</v>
      </c>
    </row>
    <row r="230" spans="2:35" hidden="1">
      <c r="B230">
        <v>36</v>
      </c>
      <c r="C230">
        <v>32</v>
      </c>
      <c r="D230" t="s">
        <v>5</v>
      </c>
      <c r="E230" t="s">
        <v>9</v>
      </c>
      <c r="F230">
        <v>24</v>
      </c>
      <c r="G230">
        <v>24</v>
      </c>
      <c r="H230">
        <v>0.2</v>
      </c>
      <c r="I230">
        <v>5000</v>
      </c>
      <c r="J230">
        <v>60000</v>
      </c>
      <c r="K230">
        <v>17</v>
      </c>
      <c r="L230">
        <v>150</v>
      </c>
      <c r="M230">
        <v>0</v>
      </c>
      <c r="N230">
        <v>80</v>
      </c>
      <c r="O230">
        <v>11</v>
      </c>
      <c r="P230">
        <v>2.63E-3</v>
      </c>
      <c r="Q230">
        <v>2.1900000000000001E-3</v>
      </c>
      <c r="R230">
        <v>4.4900000000000001E-3</v>
      </c>
      <c r="S230">
        <v>1.9400000000000001E-3</v>
      </c>
      <c r="T230">
        <v>1.9400000000000001E-3</v>
      </c>
      <c r="U230">
        <v>1.9400000000000001E-3</v>
      </c>
      <c r="V230">
        <v>1.9400000000000001E-3</v>
      </c>
      <c r="W230">
        <v>3.62E-3</v>
      </c>
      <c r="X230">
        <v>3.62E-3</v>
      </c>
      <c r="Y230">
        <v>1.9400000000000001E-3</v>
      </c>
      <c r="Z230">
        <v>1.9400000000000001E-3</v>
      </c>
      <c r="AA230">
        <v>1.9400000000000001E-3</v>
      </c>
      <c r="AB230">
        <v>0.5904396798409981</v>
      </c>
      <c r="AC230">
        <v>6.9655691588535786</v>
      </c>
      <c r="AD230">
        <v>257.47199999999998</v>
      </c>
      <c r="AE230">
        <v>0.04</v>
      </c>
      <c r="AF230">
        <v>955</v>
      </c>
      <c r="AG230">
        <v>2586</v>
      </c>
      <c r="AH230">
        <v>3437</v>
      </c>
      <c r="AI230">
        <v>3685</v>
      </c>
    </row>
    <row r="231" spans="2:35" hidden="1">
      <c r="B231">
        <v>36</v>
      </c>
      <c r="C231">
        <v>32</v>
      </c>
      <c r="D231" t="s">
        <v>5</v>
      </c>
      <c r="E231" t="s">
        <v>9</v>
      </c>
      <c r="F231">
        <v>24</v>
      </c>
      <c r="G231">
        <v>24</v>
      </c>
      <c r="H231">
        <v>0.2</v>
      </c>
      <c r="I231">
        <v>5000</v>
      </c>
      <c r="J231">
        <v>60000</v>
      </c>
      <c r="K231">
        <v>17</v>
      </c>
      <c r="L231">
        <v>150</v>
      </c>
      <c r="M231">
        <v>0</v>
      </c>
      <c r="N231">
        <v>80</v>
      </c>
      <c r="O231">
        <v>11</v>
      </c>
      <c r="P231">
        <v>2.63E-3</v>
      </c>
      <c r="Q231">
        <v>2.1900000000000001E-3</v>
      </c>
      <c r="R231">
        <v>4.4900000000000001E-3</v>
      </c>
      <c r="S231">
        <v>1.9400000000000001E-3</v>
      </c>
      <c r="T231">
        <v>1.9400000000000001E-3</v>
      </c>
      <c r="U231">
        <v>1.9400000000000001E-3</v>
      </c>
      <c r="V231">
        <v>1.9400000000000001E-3</v>
      </c>
      <c r="W231">
        <v>3.62E-3</v>
      </c>
      <c r="X231">
        <v>3.62E-3</v>
      </c>
      <c r="Y231">
        <v>1.9400000000000001E-3</v>
      </c>
      <c r="Z231">
        <v>1.9400000000000001E-3</v>
      </c>
      <c r="AA231">
        <v>1.9400000000000001E-3</v>
      </c>
      <c r="AB231">
        <v>0.5904396798409981</v>
      </c>
      <c r="AC231">
        <v>6.9655691588535786</v>
      </c>
      <c r="AD231">
        <v>257.47199999999998</v>
      </c>
      <c r="AE231">
        <v>4.4999999999999998E-2</v>
      </c>
      <c r="AF231">
        <v>893</v>
      </c>
      <c r="AG231">
        <v>2331</v>
      </c>
      <c r="AH231">
        <v>3055</v>
      </c>
      <c r="AI231">
        <v>3275</v>
      </c>
    </row>
    <row r="232" spans="2:35" hidden="1">
      <c r="B232">
        <v>36</v>
      </c>
      <c r="C232">
        <v>32</v>
      </c>
      <c r="D232" t="s">
        <v>5</v>
      </c>
      <c r="E232" t="s">
        <v>9</v>
      </c>
      <c r="F232">
        <v>24</v>
      </c>
      <c r="G232">
        <v>24</v>
      </c>
      <c r="H232">
        <v>0.2</v>
      </c>
      <c r="I232">
        <v>5000</v>
      </c>
      <c r="J232">
        <v>60000</v>
      </c>
      <c r="K232">
        <v>17</v>
      </c>
      <c r="L232">
        <v>150</v>
      </c>
      <c r="M232">
        <v>0</v>
      </c>
      <c r="N232">
        <v>80</v>
      </c>
      <c r="O232">
        <v>11</v>
      </c>
      <c r="P232">
        <v>2.63E-3</v>
      </c>
      <c r="Q232">
        <v>2.1900000000000001E-3</v>
      </c>
      <c r="R232">
        <v>4.4900000000000001E-3</v>
      </c>
      <c r="S232">
        <v>1.9400000000000001E-3</v>
      </c>
      <c r="T232">
        <v>1.9400000000000001E-3</v>
      </c>
      <c r="U232">
        <v>1.9400000000000001E-3</v>
      </c>
      <c r="V232">
        <v>1.9400000000000001E-3</v>
      </c>
      <c r="W232">
        <v>3.62E-3</v>
      </c>
      <c r="X232">
        <v>3.62E-3</v>
      </c>
      <c r="Y232">
        <v>1.9400000000000001E-3</v>
      </c>
      <c r="Z232">
        <v>1.9400000000000001E-3</v>
      </c>
      <c r="AA232">
        <v>1.9400000000000001E-3</v>
      </c>
      <c r="AB232">
        <v>0.5904396798409981</v>
      </c>
      <c r="AC232">
        <v>6.9655691588535786</v>
      </c>
      <c r="AD232">
        <v>257.47199999999998</v>
      </c>
      <c r="AE232">
        <v>0.05</v>
      </c>
      <c r="AF232">
        <v>838</v>
      </c>
      <c r="AG232">
        <v>2122</v>
      </c>
      <c r="AH232">
        <v>2749</v>
      </c>
      <c r="AI232">
        <v>2948</v>
      </c>
    </row>
    <row r="233" spans="2:35" hidden="1">
      <c r="B233">
        <v>36</v>
      </c>
      <c r="C233">
        <v>32</v>
      </c>
      <c r="D233" t="s">
        <v>5</v>
      </c>
      <c r="E233" t="s">
        <v>9</v>
      </c>
      <c r="F233">
        <v>24</v>
      </c>
      <c r="G233">
        <v>24</v>
      </c>
      <c r="H233">
        <v>0.2</v>
      </c>
      <c r="I233">
        <v>5000</v>
      </c>
      <c r="J233">
        <v>60000</v>
      </c>
      <c r="K233">
        <v>17</v>
      </c>
      <c r="L233">
        <v>150</v>
      </c>
      <c r="M233">
        <v>0</v>
      </c>
      <c r="N233">
        <v>80</v>
      </c>
      <c r="O233">
        <v>11</v>
      </c>
      <c r="P233">
        <v>2.63E-3</v>
      </c>
      <c r="Q233">
        <v>2.1900000000000001E-3</v>
      </c>
      <c r="R233">
        <v>4.4900000000000001E-3</v>
      </c>
      <c r="S233">
        <v>1.9400000000000001E-3</v>
      </c>
      <c r="T233">
        <v>1.9400000000000001E-3</v>
      </c>
      <c r="U233">
        <v>1.9400000000000001E-3</v>
      </c>
      <c r="V233">
        <v>1.9400000000000001E-3</v>
      </c>
      <c r="W233">
        <v>3.62E-3</v>
      </c>
      <c r="X233">
        <v>3.62E-3</v>
      </c>
      <c r="Y233">
        <v>1.9400000000000001E-3</v>
      </c>
      <c r="Z233">
        <v>1.9400000000000001E-3</v>
      </c>
      <c r="AA233">
        <v>1.9400000000000001E-3</v>
      </c>
      <c r="AB233">
        <v>0.5904396798409981</v>
      </c>
      <c r="AC233">
        <v>6.9655691588535786</v>
      </c>
      <c r="AD233">
        <v>257.47199999999998</v>
      </c>
      <c r="AE233">
        <v>5.5E-2</v>
      </c>
      <c r="AF233">
        <v>787</v>
      </c>
      <c r="AG233">
        <v>1948</v>
      </c>
      <c r="AH233">
        <v>2499</v>
      </c>
      <c r="AI233">
        <v>2680</v>
      </c>
    </row>
    <row r="234" spans="2:35" hidden="1">
      <c r="B234">
        <v>36</v>
      </c>
      <c r="C234">
        <v>32</v>
      </c>
      <c r="D234" t="s">
        <v>5</v>
      </c>
      <c r="E234" t="s">
        <v>9</v>
      </c>
      <c r="F234">
        <v>24</v>
      </c>
      <c r="G234">
        <v>24</v>
      </c>
      <c r="H234">
        <v>0.2</v>
      </c>
      <c r="I234">
        <v>5000</v>
      </c>
      <c r="J234">
        <v>60000</v>
      </c>
      <c r="K234">
        <v>17</v>
      </c>
      <c r="L234">
        <v>150</v>
      </c>
      <c r="M234">
        <v>0</v>
      </c>
      <c r="N234">
        <v>80</v>
      </c>
      <c r="O234">
        <v>11</v>
      </c>
      <c r="P234">
        <v>2.63E-3</v>
      </c>
      <c r="Q234">
        <v>2.1900000000000001E-3</v>
      </c>
      <c r="R234">
        <v>4.4900000000000001E-3</v>
      </c>
      <c r="S234">
        <v>1.9400000000000001E-3</v>
      </c>
      <c r="T234">
        <v>1.9400000000000001E-3</v>
      </c>
      <c r="U234">
        <v>1.9400000000000001E-3</v>
      </c>
      <c r="V234">
        <v>1.9400000000000001E-3</v>
      </c>
      <c r="W234">
        <v>3.62E-3</v>
      </c>
      <c r="X234">
        <v>3.62E-3</v>
      </c>
      <c r="Y234">
        <v>1.9400000000000001E-3</v>
      </c>
      <c r="Z234">
        <v>1.9400000000000001E-3</v>
      </c>
      <c r="AA234">
        <v>1.9400000000000001E-3</v>
      </c>
      <c r="AB234">
        <v>0.5904396798409981</v>
      </c>
      <c r="AC234">
        <v>6.9655691588535786</v>
      </c>
      <c r="AD234">
        <v>257.47199999999998</v>
      </c>
      <c r="AE234">
        <v>0.06</v>
      </c>
      <c r="AF234">
        <v>741</v>
      </c>
      <c r="AG234">
        <v>1801</v>
      </c>
      <c r="AH234">
        <v>2291</v>
      </c>
      <c r="AI234">
        <v>2457</v>
      </c>
    </row>
    <row r="235" spans="2:35" hidden="1">
      <c r="B235">
        <v>36</v>
      </c>
      <c r="C235">
        <v>32</v>
      </c>
      <c r="D235" t="s">
        <v>5</v>
      </c>
      <c r="E235" t="s">
        <v>9</v>
      </c>
      <c r="F235">
        <v>24</v>
      </c>
      <c r="G235">
        <v>24</v>
      </c>
      <c r="H235">
        <v>0.2</v>
      </c>
      <c r="I235">
        <v>5000</v>
      </c>
      <c r="J235">
        <v>60000</v>
      </c>
      <c r="K235">
        <v>17</v>
      </c>
      <c r="L235">
        <v>150</v>
      </c>
      <c r="M235">
        <v>0</v>
      </c>
      <c r="N235">
        <v>80</v>
      </c>
      <c r="O235">
        <v>11</v>
      </c>
      <c r="P235">
        <v>2.63E-3</v>
      </c>
      <c r="Q235">
        <v>2.1900000000000001E-3</v>
      </c>
      <c r="R235">
        <v>4.4900000000000001E-3</v>
      </c>
      <c r="S235">
        <v>1.9400000000000001E-3</v>
      </c>
      <c r="T235">
        <v>1.9400000000000001E-3</v>
      </c>
      <c r="U235">
        <v>1.9400000000000001E-3</v>
      </c>
      <c r="V235">
        <v>1.9400000000000001E-3</v>
      </c>
      <c r="W235">
        <v>3.62E-3</v>
      </c>
      <c r="X235">
        <v>3.62E-3</v>
      </c>
      <c r="Y235">
        <v>1.9400000000000001E-3</v>
      </c>
      <c r="Z235">
        <v>1.9400000000000001E-3</v>
      </c>
      <c r="AA235">
        <v>1.9400000000000001E-3</v>
      </c>
      <c r="AB235">
        <v>0.5904396798409981</v>
      </c>
      <c r="AC235">
        <v>6.9655691588535786</v>
      </c>
      <c r="AD235">
        <v>257.47199999999998</v>
      </c>
      <c r="AE235">
        <v>6.5000000000000002E-2</v>
      </c>
      <c r="AF235">
        <v>700</v>
      </c>
      <c r="AG235">
        <v>1675</v>
      </c>
      <c r="AH235">
        <v>2115</v>
      </c>
      <c r="AI235">
        <v>2268</v>
      </c>
    </row>
    <row r="236" spans="2:35" hidden="1">
      <c r="B236">
        <v>36</v>
      </c>
      <c r="C236">
        <v>32</v>
      </c>
      <c r="D236" t="s">
        <v>5</v>
      </c>
      <c r="E236" t="s">
        <v>9</v>
      </c>
      <c r="F236">
        <v>24</v>
      </c>
      <c r="G236">
        <v>24</v>
      </c>
      <c r="H236">
        <v>0.2</v>
      </c>
      <c r="I236">
        <v>5000</v>
      </c>
      <c r="J236">
        <v>60000</v>
      </c>
      <c r="K236">
        <v>17</v>
      </c>
      <c r="L236">
        <v>150</v>
      </c>
      <c r="M236">
        <v>0</v>
      </c>
      <c r="N236">
        <v>80</v>
      </c>
      <c r="O236">
        <v>11</v>
      </c>
      <c r="P236">
        <v>2.63E-3</v>
      </c>
      <c r="Q236">
        <v>2.1900000000000001E-3</v>
      </c>
      <c r="R236">
        <v>4.4900000000000001E-3</v>
      </c>
      <c r="S236">
        <v>1.9400000000000001E-3</v>
      </c>
      <c r="T236">
        <v>1.9400000000000001E-3</v>
      </c>
      <c r="U236">
        <v>1.9400000000000001E-3</v>
      </c>
      <c r="V236">
        <v>1.9400000000000001E-3</v>
      </c>
      <c r="W236">
        <v>3.62E-3</v>
      </c>
      <c r="X236">
        <v>3.62E-3</v>
      </c>
      <c r="Y236">
        <v>1.9400000000000001E-3</v>
      </c>
      <c r="Z236">
        <v>1.9400000000000001E-3</v>
      </c>
      <c r="AA236">
        <v>1.9400000000000001E-3</v>
      </c>
      <c r="AB236">
        <v>0.5904396798409981</v>
      </c>
      <c r="AC236">
        <v>6.9655691588535786</v>
      </c>
      <c r="AD236">
        <v>257.47199999999998</v>
      </c>
      <c r="AE236">
        <v>7.0000000000000007E-2</v>
      </c>
      <c r="AF236">
        <v>662</v>
      </c>
      <c r="AG236">
        <v>1564</v>
      </c>
      <c r="AH236">
        <v>1964</v>
      </c>
      <c r="AI236">
        <v>2106</v>
      </c>
    </row>
    <row r="237" spans="2:35" hidden="1">
      <c r="B237">
        <v>36</v>
      </c>
      <c r="C237">
        <v>32</v>
      </c>
      <c r="D237" t="s">
        <v>5</v>
      </c>
      <c r="E237" t="s">
        <v>9</v>
      </c>
      <c r="F237">
        <v>26</v>
      </c>
      <c r="G237">
        <v>26</v>
      </c>
      <c r="H237">
        <v>0.2</v>
      </c>
      <c r="I237">
        <v>5000</v>
      </c>
      <c r="J237">
        <v>60000</v>
      </c>
      <c r="K237">
        <v>17</v>
      </c>
      <c r="L237">
        <v>150</v>
      </c>
      <c r="M237">
        <v>0</v>
      </c>
      <c r="N237">
        <v>80</v>
      </c>
      <c r="O237">
        <v>11</v>
      </c>
      <c r="P237">
        <v>2.6099999999999999E-3</v>
      </c>
      <c r="Q237">
        <v>2.1700000000000001E-3</v>
      </c>
      <c r="R237">
        <v>4.4400000000000004E-3</v>
      </c>
      <c r="S237">
        <v>1.9400000000000001E-3</v>
      </c>
      <c r="T237">
        <v>1.9400000000000001E-3</v>
      </c>
      <c r="U237">
        <v>1.9400000000000001E-3</v>
      </c>
      <c r="V237">
        <v>1.9400000000000001E-3</v>
      </c>
      <c r="W237">
        <v>3.5799999999999998E-3</v>
      </c>
      <c r="X237">
        <v>3.5799999999999998E-3</v>
      </c>
      <c r="Y237">
        <v>1.9400000000000001E-3</v>
      </c>
      <c r="Z237">
        <v>1.9400000000000001E-3</v>
      </c>
      <c r="AA237">
        <v>1.9400000000000001E-3</v>
      </c>
      <c r="AB237">
        <v>0.61968561798829036</v>
      </c>
      <c r="AC237">
        <v>7.8871525845572847</v>
      </c>
      <c r="AD237">
        <v>257.47199999999998</v>
      </c>
      <c r="AE237">
        <v>0.03</v>
      </c>
      <c r="AF237">
        <v>940</v>
      </c>
      <c r="AG237">
        <v>1665</v>
      </c>
      <c r="AH237">
        <v>3270</v>
      </c>
      <c r="AI237">
        <v>4290</v>
      </c>
    </row>
    <row r="238" spans="2:35" hidden="1">
      <c r="B238">
        <v>36</v>
      </c>
      <c r="C238">
        <v>32</v>
      </c>
      <c r="D238" t="s">
        <v>5</v>
      </c>
      <c r="E238" t="s">
        <v>9</v>
      </c>
      <c r="F238">
        <v>26</v>
      </c>
      <c r="G238">
        <v>26</v>
      </c>
      <c r="H238">
        <v>0.2</v>
      </c>
      <c r="I238">
        <v>5000</v>
      </c>
      <c r="J238">
        <v>60000</v>
      </c>
      <c r="K238">
        <v>17</v>
      </c>
      <c r="L238">
        <v>150</v>
      </c>
      <c r="M238">
        <v>0</v>
      </c>
      <c r="N238">
        <v>80</v>
      </c>
      <c r="O238">
        <v>11</v>
      </c>
      <c r="P238">
        <v>2.6099999999999999E-3</v>
      </c>
      <c r="Q238">
        <v>2.1700000000000001E-3</v>
      </c>
      <c r="R238">
        <v>4.4400000000000004E-3</v>
      </c>
      <c r="S238">
        <v>1.9400000000000001E-3</v>
      </c>
      <c r="T238">
        <v>1.9400000000000001E-3</v>
      </c>
      <c r="U238">
        <v>1.9400000000000001E-3</v>
      </c>
      <c r="V238">
        <v>1.9400000000000001E-3</v>
      </c>
      <c r="W238">
        <v>3.5799999999999998E-3</v>
      </c>
      <c r="X238">
        <v>3.5799999999999998E-3</v>
      </c>
      <c r="Y238">
        <v>1.9400000000000001E-3</v>
      </c>
      <c r="Z238">
        <v>1.9400000000000001E-3</v>
      </c>
      <c r="AA238">
        <v>1.9400000000000001E-3</v>
      </c>
      <c r="AB238">
        <v>0.61968561798829036</v>
      </c>
      <c r="AC238">
        <v>7.8871525845572847</v>
      </c>
      <c r="AD238">
        <v>257.47199999999998</v>
      </c>
      <c r="AE238">
        <v>3.5000000000000003E-2</v>
      </c>
      <c r="AF238">
        <v>869</v>
      </c>
      <c r="AG238">
        <v>1537</v>
      </c>
      <c r="AH238">
        <v>2862</v>
      </c>
      <c r="AI238">
        <v>3677</v>
      </c>
    </row>
    <row r="239" spans="2:35" hidden="1">
      <c r="B239">
        <v>36</v>
      </c>
      <c r="C239">
        <v>32</v>
      </c>
      <c r="D239" t="s">
        <v>5</v>
      </c>
      <c r="E239" t="s">
        <v>9</v>
      </c>
      <c r="F239">
        <v>26</v>
      </c>
      <c r="G239">
        <v>26</v>
      </c>
      <c r="H239">
        <v>0.2</v>
      </c>
      <c r="I239">
        <v>5000</v>
      </c>
      <c r="J239">
        <v>60000</v>
      </c>
      <c r="K239">
        <v>17</v>
      </c>
      <c r="L239">
        <v>150</v>
      </c>
      <c r="M239">
        <v>0</v>
      </c>
      <c r="N239">
        <v>80</v>
      </c>
      <c r="O239">
        <v>11</v>
      </c>
      <c r="P239">
        <v>2.6099999999999999E-3</v>
      </c>
      <c r="Q239">
        <v>2.1700000000000001E-3</v>
      </c>
      <c r="R239">
        <v>4.4400000000000004E-3</v>
      </c>
      <c r="S239">
        <v>1.9400000000000001E-3</v>
      </c>
      <c r="T239">
        <v>1.9400000000000001E-3</v>
      </c>
      <c r="U239">
        <v>1.9400000000000001E-3</v>
      </c>
      <c r="V239">
        <v>1.9400000000000001E-3</v>
      </c>
      <c r="W239">
        <v>3.5799999999999998E-3</v>
      </c>
      <c r="X239">
        <v>3.5799999999999998E-3</v>
      </c>
      <c r="Y239">
        <v>1.9400000000000001E-3</v>
      </c>
      <c r="Z239">
        <v>1.9400000000000001E-3</v>
      </c>
      <c r="AA239">
        <v>1.9400000000000001E-3</v>
      </c>
      <c r="AB239">
        <v>0.61968561798829036</v>
      </c>
      <c r="AC239">
        <v>7.8871525845572847</v>
      </c>
      <c r="AD239">
        <v>257.47199999999998</v>
      </c>
      <c r="AE239">
        <v>0.04</v>
      </c>
      <c r="AF239">
        <v>806</v>
      </c>
      <c r="AG239">
        <v>1427</v>
      </c>
      <c r="AH239">
        <v>2549</v>
      </c>
      <c r="AI239">
        <v>3218</v>
      </c>
    </row>
    <row r="240" spans="2:35" hidden="1">
      <c r="B240">
        <v>36</v>
      </c>
      <c r="C240">
        <v>32</v>
      </c>
      <c r="D240" t="s">
        <v>5</v>
      </c>
      <c r="E240" t="s">
        <v>9</v>
      </c>
      <c r="F240">
        <v>26</v>
      </c>
      <c r="G240">
        <v>26</v>
      </c>
      <c r="H240">
        <v>0.2</v>
      </c>
      <c r="I240">
        <v>5000</v>
      </c>
      <c r="J240">
        <v>60000</v>
      </c>
      <c r="K240">
        <v>17</v>
      </c>
      <c r="L240">
        <v>150</v>
      </c>
      <c r="M240">
        <v>0</v>
      </c>
      <c r="N240">
        <v>80</v>
      </c>
      <c r="O240">
        <v>11</v>
      </c>
      <c r="P240">
        <v>2.6099999999999999E-3</v>
      </c>
      <c r="Q240">
        <v>2.1700000000000001E-3</v>
      </c>
      <c r="R240">
        <v>4.4400000000000004E-3</v>
      </c>
      <c r="S240">
        <v>1.9400000000000001E-3</v>
      </c>
      <c r="T240">
        <v>1.9400000000000001E-3</v>
      </c>
      <c r="U240">
        <v>1.9400000000000001E-3</v>
      </c>
      <c r="V240">
        <v>1.9400000000000001E-3</v>
      </c>
      <c r="W240">
        <v>3.5799999999999998E-3</v>
      </c>
      <c r="X240">
        <v>3.5799999999999998E-3</v>
      </c>
      <c r="Y240">
        <v>1.9400000000000001E-3</v>
      </c>
      <c r="Z240">
        <v>1.9400000000000001E-3</v>
      </c>
      <c r="AA240">
        <v>1.9400000000000001E-3</v>
      </c>
      <c r="AB240">
        <v>0.61968561798829036</v>
      </c>
      <c r="AC240">
        <v>7.8871525845572847</v>
      </c>
      <c r="AD240">
        <v>257.47199999999998</v>
      </c>
      <c r="AE240">
        <v>4.4999999999999998E-2</v>
      </c>
      <c r="AF240">
        <v>750</v>
      </c>
      <c r="AG240">
        <v>1331</v>
      </c>
      <c r="AH240">
        <v>2300</v>
      </c>
      <c r="AI240">
        <v>2860</v>
      </c>
    </row>
    <row r="241" spans="2:35" hidden="1">
      <c r="B241">
        <v>36</v>
      </c>
      <c r="C241">
        <v>32</v>
      </c>
      <c r="D241" t="s">
        <v>5</v>
      </c>
      <c r="E241" t="s">
        <v>9</v>
      </c>
      <c r="F241">
        <v>26</v>
      </c>
      <c r="G241">
        <v>26</v>
      </c>
      <c r="H241">
        <v>0.2</v>
      </c>
      <c r="I241">
        <v>5000</v>
      </c>
      <c r="J241">
        <v>60000</v>
      </c>
      <c r="K241">
        <v>17</v>
      </c>
      <c r="L241">
        <v>150</v>
      </c>
      <c r="M241">
        <v>0</v>
      </c>
      <c r="N241">
        <v>80</v>
      </c>
      <c r="O241">
        <v>11</v>
      </c>
      <c r="P241">
        <v>2.6099999999999999E-3</v>
      </c>
      <c r="Q241">
        <v>2.1700000000000001E-3</v>
      </c>
      <c r="R241">
        <v>4.4400000000000004E-3</v>
      </c>
      <c r="S241">
        <v>1.9400000000000001E-3</v>
      </c>
      <c r="T241">
        <v>1.9400000000000001E-3</v>
      </c>
      <c r="U241">
        <v>1.9400000000000001E-3</v>
      </c>
      <c r="V241">
        <v>1.9400000000000001E-3</v>
      </c>
      <c r="W241">
        <v>3.5799999999999998E-3</v>
      </c>
      <c r="X241">
        <v>3.5799999999999998E-3</v>
      </c>
      <c r="Y241">
        <v>1.9400000000000001E-3</v>
      </c>
      <c r="Z241">
        <v>1.9400000000000001E-3</v>
      </c>
      <c r="AA241">
        <v>1.9400000000000001E-3</v>
      </c>
      <c r="AB241">
        <v>0.61968561798829036</v>
      </c>
      <c r="AC241">
        <v>7.8871525845572847</v>
      </c>
      <c r="AD241">
        <v>257.47199999999998</v>
      </c>
      <c r="AE241">
        <v>0.05</v>
      </c>
      <c r="AF241">
        <v>699</v>
      </c>
      <c r="AG241">
        <v>1246</v>
      </c>
      <c r="AH241">
        <v>2097</v>
      </c>
      <c r="AI241">
        <v>2574</v>
      </c>
    </row>
    <row r="242" spans="2:35" hidden="1">
      <c r="B242">
        <v>36</v>
      </c>
      <c r="C242">
        <v>32</v>
      </c>
      <c r="D242" t="s">
        <v>5</v>
      </c>
      <c r="E242" t="s">
        <v>9</v>
      </c>
      <c r="F242">
        <v>26</v>
      </c>
      <c r="G242">
        <v>26</v>
      </c>
      <c r="H242">
        <v>0.2</v>
      </c>
      <c r="I242">
        <v>5000</v>
      </c>
      <c r="J242">
        <v>60000</v>
      </c>
      <c r="K242">
        <v>17</v>
      </c>
      <c r="L242">
        <v>150</v>
      </c>
      <c r="M242">
        <v>0</v>
      </c>
      <c r="N242">
        <v>80</v>
      </c>
      <c r="O242">
        <v>11</v>
      </c>
      <c r="P242">
        <v>2.6099999999999999E-3</v>
      </c>
      <c r="Q242">
        <v>2.1700000000000001E-3</v>
      </c>
      <c r="R242">
        <v>4.4400000000000004E-3</v>
      </c>
      <c r="S242">
        <v>1.9400000000000001E-3</v>
      </c>
      <c r="T242">
        <v>1.9400000000000001E-3</v>
      </c>
      <c r="U242">
        <v>1.9400000000000001E-3</v>
      </c>
      <c r="V242">
        <v>1.9400000000000001E-3</v>
      </c>
      <c r="W242">
        <v>3.5799999999999998E-3</v>
      </c>
      <c r="X242">
        <v>3.5799999999999998E-3</v>
      </c>
      <c r="Y242">
        <v>1.9400000000000001E-3</v>
      </c>
      <c r="Z242">
        <v>1.9400000000000001E-3</v>
      </c>
      <c r="AA242">
        <v>1.9400000000000001E-3</v>
      </c>
      <c r="AB242">
        <v>0.61968561798829036</v>
      </c>
      <c r="AC242">
        <v>7.8871525845572847</v>
      </c>
      <c r="AD242">
        <v>257.47199999999998</v>
      </c>
      <c r="AE242">
        <v>5.5E-2</v>
      </c>
      <c r="AF242">
        <v>654</v>
      </c>
      <c r="AG242">
        <v>1170</v>
      </c>
      <c r="AH242">
        <v>1926</v>
      </c>
      <c r="AI242">
        <v>2340</v>
      </c>
    </row>
    <row r="243" spans="2:35" hidden="1">
      <c r="B243">
        <v>36</v>
      </c>
      <c r="C243">
        <v>32</v>
      </c>
      <c r="D243" t="s">
        <v>5</v>
      </c>
      <c r="E243" t="s">
        <v>9</v>
      </c>
      <c r="F243">
        <v>26</v>
      </c>
      <c r="G243">
        <v>26</v>
      </c>
      <c r="H243">
        <v>0.2</v>
      </c>
      <c r="I243">
        <v>5000</v>
      </c>
      <c r="J243">
        <v>60000</v>
      </c>
      <c r="K243">
        <v>17</v>
      </c>
      <c r="L243">
        <v>150</v>
      </c>
      <c r="M243">
        <v>0</v>
      </c>
      <c r="N243">
        <v>80</v>
      </c>
      <c r="O243">
        <v>11</v>
      </c>
      <c r="P243">
        <v>2.6099999999999999E-3</v>
      </c>
      <c r="Q243">
        <v>2.1700000000000001E-3</v>
      </c>
      <c r="R243">
        <v>4.4400000000000004E-3</v>
      </c>
      <c r="S243">
        <v>1.9400000000000001E-3</v>
      </c>
      <c r="T243">
        <v>1.9400000000000001E-3</v>
      </c>
      <c r="U243">
        <v>1.9400000000000001E-3</v>
      </c>
      <c r="V243">
        <v>1.9400000000000001E-3</v>
      </c>
      <c r="W243">
        <v>3.5799999999999998E-3</v>
      </c>
      <c r="X243">
        <v>3.5799999999999998E-3</v>
      </c>
      <c r="Y243">
        <v>1.9400000000000001E-3</v>
      </c>
      <c r="Z243">
        <v>1.9400000000000001E-3</v>
      </c>
      <c r="AA243">
        <v>1.9400000000000001E-3</v>
      </c>
      <c r="AB243">
        <v>0.61968561798829036</v>
      </c>
      <c r="AC243">
        <v>7.8871525845572847</v>
      </c>
      <c r="AD243">
        <v>257.47199999999998</v>
      </c>
      <c r="AE243">
        <v>0.06</v>
      </c>
      <c r="AF243">
        <v>613</v>
      </c>
      <c r="AG243">
        <v>1102</v>
      </c>
      <c r="AH243">
        <v>1782</v>
      </c>
      <c r="AI243">
        <v>2145</v>
      </c>
    </row>
    <row r="244" spans="2:35" hidden="1">
      <c r="B244">
        <v>36</v>
      </c>
      <c r="C244">
        <v>32</v>
      </c>
      <c r="D244" t="s">
        <v>5</v>
      </c>
      <c r="E244" t="s">
        <v>9</v>
      </c>
      <c r="F244">
        <v>26</v>
      </c>
      <c r="G244">
        <v>26</v>
      </c>
      <c r="H244">
        <v>0.2</v>
      </c>
      <c r="I244">
        <v>5000</v>
      </c>
      <c r="J244">
        <v>60000</v>
      </c>
      <c r="K244">
        <v>17</v>
      </c>
      <c r="L244">
        <v>150</v>
      </c>
      <c r="M244">
        <v>0</v>
      </c>
      <c r="N244">
        <v>80</v>
      </c>
      <c r="O244">
        <v>11</v>
      </c>
      <c r="P244">
        <v>2.6099999999999999E-3</v>
      </c>
      <c r="Q244">
        <v>2.1700000000000001E-3</v>
      </c>
      <c r="R244">
        <v>4.4400000000000004E-3</v>
      </c>
      <c r="S244">
        <v>1.9400000000000001E-3</v>
      </c>
      <c r="T244">
        <v>1.9400000000000001E-3</v>
      </c>
      <c r="U244">
        <v>1.9400000000000001E-3</v>
      </c>
      <c r="V244">
        <v>1.9400000000000001E-3</v>
      </c>
      <c r="W244">
        <v>3.5799999999999998E-3</v>
      </c>
      <c r="X244">
        <v>3.5799999999999998E-3</v>
      </c>
      <c r="Y244">
        <v>1.9400000000000001E-3</v>
      </c>
      <c r="Z244">
        <v>1.9400000000000001E-3</v>
      </c>
      <c r="AA244">
        <v>1.9400000000000001E-3</v>
      </c>
      <c r="AB244">
        <v>0.61968561798829036</v>
      </c>
      <c r="AC244">
        <v>7.8871525845572847</v>
      </c>
      <c r="AD244">
        <v>257.47199999999998</v>
      </c>
      <c r="AE244">
        <v>6.5000000000000002E-2</v>
      </c>
      <c r="AF244">
        <v>576</v>
      </c>
      <c r="AG244">
        <v>1041</v>
      </c>
      <c r="AH244">
        <v>1658</v>
      </c>
      <c r="AI244">
        <v>1980</v>
      </c>
    </row>
    <row r="245" spans="2:35" hidden="1">
      <c r="B245">
        <v>36</v>
      </c>
      <c r="C245">
        <v>32</v>
      </c>
      <c r="D245" t="s">
        <v>5</v>
      </c>
      <c r="E245" t="s">
        <v>9</v>
      </c>
      <c r="F245">
        <v>26</v>
      </c>
      <c r="G245">
        <v>26</v>
      </c>
      <c r="H245">
        <v>0.2</v>
      </c>
      <c r="I245">
        <v>5000</v>
      </c>
      <c r="J245">
        <v>60000</v>
      </c>
      <c r="K245">
        <v>17</v>
      </c>
      <c r="L245">
        <v>150</v>
      </c>
      <c r="M245">
        <v>0</v>
      </c>
      <c r="N245">
        <v>80</v>
      </c>
      <c r="O245">
        <v>11</v>
      </c>
      <c r="P245">
        <v>2.6099999999999999E-3</v>
      </c>
      <c r="Q245">
        <v>2.1700000000000001E-3</v>
      </c>
      <c r="R245">
        <v>4.4400000000000004E-3</v>
      </c>
      <c r="S245">
        <v>1.9400000000000001E-3</v>
      </c>
      <c r="T245">
        <v>1.9400000000000001E-3</v>
      </c>
      <c r="U245">
        <v>1.9400000000000001E-3</v>
      </c>
      <c r="V245">
        <v>1.9400000000000001E-3</v>
      </c>
      <c r="W245">
        <v>3.5799999999999998E-3</v>
      </c>
      <c r="X245">
        <v>3.5799999999999998E-3</v>
      </c>
      <c r="Y245">
        <v>1.9400000000000001E-3</v>
      </c>
      <c r="Z245">
        <v>1.9400000000000001E-3</v>
      </c>
      <c r="AA245">
        <v>1.9400000000000001E-3</v>
      </c>
      <c r="AB245">
        <v>0.61968561798829036</v>
      </c>
      <c r="AC245">
        <v>7.8871525845572847</v>
      </c>
      <c r="AD245">
        <v>257.47199999999998</v>
      </c>
      <c r="AE245">
        <v>7.0000000000000007E-2</v>
      </c>
      <c r="AF245">
        <v>543</v>
      </c>
      <c r="AG245">
        <v>984</v>
      </c>
      <c r="AH245">
        <v>1549</v>
      </c>
      <c r="AI245">
        <v>1839</v>
      </c>
    </row>
    <row r="246" spans="2:35" hidden="1">
      <c r="B246">
        <v>36</v>
      </c>
      <c r="C246">
        <v>32</v>
      </c>
      <c r="D246" t="s">
        <v>5</v>
      </c>
      <c r="E246" t="s">
        <v>9</v>
      </c>
      <c r="F246">
        <v>28</v>
      </c>
      <c r="G246">
        <v>28</v>
      </c>
      <c r="H246">
        <v>0.2</v>
      </c>
      <c r="I246">
        <v>5000</v>
      </c>
      <c r="J246">
        <v>60000</v>
      </c>
      <c r="K246">
        <v>17</v>
      </c>
      <c r="L246">
        <v>150</v>
      </c>
      <c r="M246">
        <v>0</v>
      </c>
      <c r="N246">
        <v>80</v>
      </c>
      <c r="O246">
        <v>11</v>
      </c>
      <c r="P246">
        <v>2.5799999999999998E-3</v>
      </c>
      <c r="Q246">
        <v>2.15E-3</v>
      </c>
      <c r="R246">
        <v>4.3899999999999998E-3</v>
      </c>
      <c r="S246">
        <v>1.9400000000000001E-3</v>
      </c>
      <c r="T246">
        <v>1.9400000000000001E-3</v>
      </c>
      <c r="U246">
        <v>1.9400000000000001E-3</v>
      </c>
      <c r="V246">
        <v>1.9400000000000001E-3</v>
      </c>
      <c r="W246">
        <v>3.5400000000000002E-3</v>
      </c>
      <c r="X246">
        <v>3.5400000000000002E-3</v>
      </c>
      <c r="Y246">
        <v>1.9400000000000001E-3</v>
      </c>
      <c r="Z246">
        <v>1.9400000000000001E-3</v>
      </c>
      <c r="AA246">
        <v>1.9400000000000001E-3</v>
      </c>
      <c r="AB246">
        <v>0.63246907963266719</v>
      </c>
      <c r="AC246">
        <v>7.9680891319036613</v>
      </c>
      <c r="AD246">
        <v>257.47199999999998</v>
      </c>
      <c r="AE246">
        <v>0.03</v>
      </c>
      <c r="AF246">
        <v>928</v>
      </c>
      <c r="AG246">
        <v>1520</v>
      </c>
      <c r="AH246">
        <v>3154</v>
      </c>
      <c r="AI246">
        <v>4241</v>
      </c>
    </row>
    <row r="247" spans="2:35" hidden="1">
      <c r="B247">
        <v>36</v>
      </c>
      <c r="C247">
        <v>32</v>
      </c>
      <c r="D247" t="s">
        <v>5</v>
      </c>
      <c r="E247" t="s">
        <v>9</v>
      </c>
      <c r="F247">
        <v>28</v>
      </c>
      <c r="G247">
        <v>28</v>
      </c>
      <c r="H247">
        <v>0.2</v>
      </c>
      <c r="I247">
        <v>5000</v>
      </c>
      <c r="J247">
        <v>60000</v>
      </c>
      <c r="K247">
        <v>17</v>
      </c>
      <c r="L247">
        <v>150</v>
      </c>
      <c r="M247">
        <v>0</v>
      </c>
      <c r="N247">
        <v>80</v>
      </c>
      <c r="O247">
        <v>11</v>
      </c>
      <c r="P247">
        <v>2.5799999999999998E-3</v>
      </c>
      <c r="Q247">
        <v>2.15E-3</v>
      </c>
      <c r="R247">
        <v>4.3899999999999998E-3</v>
      </c>
      <c r="S247">
        <v>1.9400000000000001E-3</v>
      </c>
      <c r="T247">
        <v>1.9400000000000001E-3</v>
      </c>
      <c r="U247">
        <v>1.9400000000000001E-3</v>
      </c>
      <c r="V247">
        <v>1.9400000000000001E-3</v>
      </c>
      <c r="W247">
        <v>3.5400000000000002E-3</v>
      </c>
      <c r="X247">
        <v>3.5400000000000002E-3</v>
      </c>
      <c r="Y247">
        <v>1.9400000000000001E-3</v>
      </c>
      <c r="Z247">
        <v>1.9400000000000001E-3</v>
      </c>
      <c r="AA247">
        <v>1.9400000000000001E-3</v>
      </c>
      <c r="AB247">
        <v>0.63246907963266719</v>
      </c>
      <c r="AC247">
        <v>7.9680891319036613</v>
      </c>
      <c r="AD247">
        <v>257.47199999999998</v>
      </c>
      <c r="AE247">
        <v>3.5000000000000003E-2</v>
      </c>
      <c r="AF247">
        <v>858</v>
      </c>
      <c r="AG247">
        <v>1418</v>
      </c>
      <c r="AH247">
        <v>2768</v>
      </c>
      <c r="AI247">
        <v>3635</v>
      </c>
    </row>
    <row r="248" spans="2:35">
      <c r="B248">
        <v>36</v>
      </c>
      <c r="C248">
        <v>32</v>
      </c>
      <c r="D248" t="s">
        <v>5</v>
      </c>
      <c r="E248" t="s">
        <v>9</v>
      </c>
      <c r="F248">
        <v>28</v>
      </c>
      <c r="G248">
        <v>28</v>
      </c>
      <c r="H248">
        <v>0.2</v>
      </c>
      <c r="I248">
        <v>5000</v>
      </c>
      <c r="J248">
        <v>60000</v>
      </c>
      <c r="K248">
        <v>17</v>
      </c>
      <c r="L248">
        <v>150</v>
      </c>
      <c r="M248">
        <v>0</v>
      </c>
      <c r="N248">
        <v>80</v>
      </c>
      <c r="O248">
        <v>11</v>
      </c>
      <c r="P248">
        <v>2.5799999999999998E-3</v>
      </c>
      <c r="Q248">
        <v>2.15E-3</v>
      </c>
      <c r="R248">
        <v>4.3899999999999998E-3</v>
      </c>
      <c r="S248">
        <v>1.9400000000000001E-3</v>
      </c>
      <c r="T248">
        <v>1.9400000000000001E-3</v>
      </c>
      <c r="U248">
        <v>1.9400000000000001E-3</v>
      </c>
      <c r="V248">
        <v>1.9400000000000001E-3</v>
      </c>
      <c r="W248">
        <v>3.5400000000000002E-3</v>
      </c>
      <c r="X248">
        <v>3.5400000000000002E-3</v>
      </c>
      <c r="Y248">
        <v>1.9400000000000001E-3</v>
      </c>
      <c r="Z248">
        <v>1.9400000000000001E-3</v>
      </c>
      <c r="AA248">
        <v>1.9400000000000001E-3</v>
      </c>
      <c r="AB248">
        <v>0.63246907963266719</v>
      </c>
      <c r="AC248">
        <v>7.9680891319036613</v>
      </c>
      <c r="AD248">
        <v>257.47199999999998</v>
      </c>
      <c r="AE248">
        <v>0.04</v>
      </c>
      <c r="AF248">
        <v>795</v>
      </c>
      <c r="AG248">
        <v>1327</v>
      </c>
      <c r="AH248">
        <v>2471</v>
      </c>
      <c r="AI248">
        <v>3181</v>
      </c>
    </row>
    <row r="249" spans="2:35" hidden="1">
      <c r="B249">
        <v>36</v>
      </c>
      <c r="C249">
        <v>32</v>
      </c>
      <c r="D249" t="s">
        <v>5</v>
      </c>
      <c r="E249" t="s">
        <v>9</v>
      </c>
      <c r="F249">
        <v>28</v>
      </c>
      <c r="G249">
        <v>28</v>
      </c>
      <c r="H249">
        <v>0.2</v>
      </c>
      <c r="I249">
        <v>5000</v>
      </c>
      <c r="J249">
        <v>60000</v>
      </c>
      <c r="K249">
        <v>17</v>
      </c>
      <c r="L249">
        <v>150</v>
      </c>
      <c r="M249">
        <v>0</v>
      </c>
      <c r="N249">
        <v>80</v>
      </c>
      <c r="O249">
        <v>11</v>
      </c>
      <c r="P249">
        <v>2.5799999999999998E-3</v>
      </c>
      <c r="Q249">
        <v>2.15E-3</v>
      </c>
      <c r="R249">
        <v>4.3899999999999998E-3</v>
      </c>
      <c r="S249">
        <v>1.9400000000000001E-3</v>
      </c>
      <c r="T249">
        <v>1.9400000000000001E-3</v>
      </c>
      <c r="U249">
        <v>1.9400000000000001E-3</v>
      </c>
      <c r="V249">
        <v>1.9400000000000001E-3</v>
      </c>
      <c r="W249">
        <v>3.5400000000000002E-3</v>
      </c>
      <c r="X249">
        <v>3.5400000000000002E-3</v>
      </c>
      <c r="Y249">
        <v>1.9400000000000001E-3</v>
      </c>
      <c r="Z249">
        <v>1.9400000000000001E-3</v>
      </c>
      <c r="AA249">
        <v>1.9400000000000001E-3</v>
      </c>
      <c r="AB249">
        <v>0.63246907963266719</v>
      </c>
      <c r="AC249">
        <v>7.9680891319036613</v>
      </c>
      <c r="AD249">
        <v>257.47199999999998</v>
      </c>
      <c r="AE249">
        <v>4.4999999999999998E-2</v>
      </c>
      <c r="AF249">
        <v>739</v>
      </c>
      <c r="AG249">
        <v>1245</v>
      </c>
      <c r="AH249">
        <v>2233</v>
      </c>
      <c r="AI249">
        <v>2828</v>
      </c>
    </row>
    <row r="250" spans="2:35" hidden="1">
      <c r="B250">
        <v>36</v>
      </c>
      <c r="C250">
        <v>32</v>
      </c>
      <c r="D250" t="s">
        <v>5</v>
      </c>
      <c r="E250" t="s">
        <v>9</v>
      </c>
      <c r="F250">
        <v>28</v>
      </c>
      <c r="G250">
        <v>28</v>
      </c>
      <c r="H250">
        <v>0.2</v>
      </c>
      <c r="I250">
        <v>5000</v>
      </c>
      <c r="J250">
        <v>60000</v>
      </c>
      <c r="K250">
        <v>17</v>
      </c>
      <c r="L250">
        <v>150</v>
      </c>
      <c r="M250">
        <v>0</v>
      </c>
      <c r="N250">
        <v>80</v>
      </c>
      <c r="O250">
        <v>11</v>
      </c>
      <c r="P250">
        <v>2.5799999999999998E-3</v>
      </c>
      <c r="Q250">
        <v>2.15E-3</v>
      </c>
      <c r="R250">
        <v>4.3899999999999998E-3</v>
      </c>
      <c r="S250">
        <v>1.9400000000000001E-3</v>
      </c>
      <c r="T250">
        <v>1.9400000000000001E-3</v>
      </c>
      <c r="U250">
        <v>1.9400000000000001E-3</v>
      </c>
      <c r="V250">
        <v>1.9400000000000001E-3</v>
      </c>
      <c r="W250">
        <v>3.5400000000000002E-3</v>
      </c>
      <c r="X250">
        <v>3.5400000000000002E-3</v>
      </c>
      <c r="Y250">
        <v>1.9400000000000001E-3</v>
      </c>
      <c r="Z250">
        <v>1.9400000000000001E-3</v>
      </c>
      <c r="AA250">
        <v>1.9400000000000001E-3</v>
      </c>
      <c r="AB250">
        <v>0.63246907963266719</v>
      </c>
      <c r="AC250">
        <v>7.9680891319036613</v>
      </c>
      <c r="AD250">
        <v>257.47199999999998</v>
      </c>
      <c r="AE250">
        <v>0.05</v>
      </c>
      <c r="AF250">
        <v>689</v>
      </c>
      <c r="AG250">
        <v>1170</v>
      </c>
      <c r="AH250">
        <v>2039</v>
      </c>
      <c r="AI250">
        <v>2545</v>
      </c>
    </row>
    <row r="251" spans="2:35" hidden="1">
      <c r="B251">
        <v>36</v>
      </c>
      <c r="C251">
        <v>32</v>
      </c>
      <c r="D251" t="s">
        <v>5</v>
      </c>
      <c r="E251" t="s">
        <v>9</v>
      </c>
      <c r="F251">
        <v>28</v>
      </c>
      <c r="G251">
        <v>28</v>
      </c>
      <c r="H251">
        <v>0.2</v>
      </c>
      <c r="I251">
        <v>5000</v>
      </c>
      <c r="J251">
        <v>60000</v>
      </c>
      <c r="K251">
        <v>17</v>
      </c>
      <c r="L251">
        <v>150</v>
      </c>
      <c r="M251">
        <v>0</v>
      </c>
      <c r="N251">
        <v>80</v>
      </c>
      <c r="O251">
        <v>11</v>
      </c>
      <c r="P251">
        <v>2.5799999999999998E-3</v>
      </c>
      <c r="Q251">
        <v>2.15E-3</v>
      </c>
      <c r="R251">
        <v>4.3899999999999998E-3</v>
      </c>
      <c r="S251">
        <v>1.9400000000000001E-3</v>
      </c>
      <c r="T251">
        <v>1.9400000000000001E-3</v>
      </c>
      <c r="U251">
        <v>1.9400000000000001E-3</v>
      </c>
      <c r="V251">
        <v>1.9400000000000001E-3</v>
      </c>
      <c r="W251">
        <v>3.5400000000000002E-3</v>
      </c>
      <c r="X251">
        <v>3.5400000000000002E-3</v>
      </c>
      <c r="Y251">
        <v>1.9400000000000001E-3</v>
      </c>
      <c r="Z251">
        <v>1.9400000000000001E-3</v>
      </c>
      <c r="AA251">
        <v>1.9400000000000001E-3</v>
      </c>
      <c r="AB251">
        <v>0.63246907963266719</v>
      </c>
      <c r="AC251">
        <v>7.9680891319036613</v>
      </c>
      <c r="AD251">
        <v>257.47199999999998</v>
      </c>
      <c r="AE251">
        <v>5.5E-2</v>
      </c>
      <c r="AF251">
        <v>644</v>
      </c>
      <c r="AG251">
        <v>1102</v>
      </c>
      <c r="AH251">
        <v>1876</v>
      </c>
      <c r="AI251">
        <v>2313</v>
      </c>
    </row>
    <row r="252" spans="2:35" hidden="1">
      <c r="B252">
        <v>36</v>
      </c>
      <c r="C252">
        <v>32</v>
      </c>
      <c r="D252" t="s">
        <v>5</v>
      </c>
      <c r="E252" t="s">
        <v>9</v>
      </c>
      <c r="F252">
        <v>28</v>
      </c>
      <c r="G252">
        <v>28</v>
      </c>
      <c r="H252">
        <v>0.2</v>
      </c>
      <c r="I252">
        <v>5000</v>
      </c>
      <c r="J252">
        <v>60000</v>
      </c>
      <c r="K252">
        <v>17</v>
      </c>
      <c r="L252">
        <v>150</v>
      </c>
      <c r="M252">
        <v>0</v>
      </c>
      <c r="N252">
        <v>80</v>
      </c>
      <c r="O252">
        <v>11</v>
      </c>
      <c r="P252">
        <v>2.5799999999999998E-3</v>
      </c>
      <c r="Q252">
        <v>2.15E-3</v>
      </c>
      <c r="R252">
        <v>4.3899999999999998E-3</v>
      </c>
      <c r="S252">
        <v>1.9400000000000001E-3</v>
      </c>
      <c r="T252">
        <v>1.9400000000000001E-3</v>
      </c>
      <c r="U252">
        <v>1.9400000000000001E-3</v>
      </c>
      <c r="V252">
        <v>1.9400000000000001E-3</v>
      </c>
      <c r="W252">
        <v>3.5400000000000002E-3</v>
      </c>
      <c r="X252">
        <v>3.5400000000000002E-3</v>
      </c>
      <c r="Y252">
        <v>1.9400000000000001E-3</v>
      </c>
      <c r="Z252">
        <v>1.9400000000000001E-3</v>
      </c>
      <c r="AA252">
        <v>1.9400000000000001E-3</v>
      </c>
      <c r="AB252">
        <v>0.63246907963266719</v>
      </c>
      <c r="AC252">
        <v>7.9680891319036613</v>
      </c>
      <c r="AD252">
        <v>257.47199999999998</v>
      </c>
      <c r="AE252">
        <v>0.06</v>
      </c>
      <c r="AF252">
        <v>604</v>
      </c>
      <c r="AG252">
        <v>1041</v>
      </c>
      <c r="AH252">
        <v>1737</v>
      </c>
      <c r="AI252">
        <v>2121</v>
      </c>
    </row>
    <row r="253" spans="2:35" hidden="1">
      <c r="B253">
        <v>36</v>
      </c>
      <c r="C253">
        <v>32</v>
      </c>
      <c r="D253" t="s">
        <v>5</v>
      </c>
      <c r="E253" t="s">
        <v>9</v>
      </c>
      <c r="F253">
        <v>28</v>
      </c>
      <c r="G253">
        <v>28</v>
      </c>
      <c r="H253">
        <v>0.2</v>
      </c>
      <c r="I253">
        <v>5000</v>
      </c>
      <c r="J253">
        <v>60000</v>
      </c>
      <c r="K253">
        <v>17</v>
      </c>
      <c r="L253">
        <v>150</v>
      </c>
      <c r="M253">
        <v>0</v>
      </c>
      <c r="N253">
        <v>80</v>
      </c>
      <c r="O253">
        <v>11</v>
      </c>
      <c r="P253">
        <v>2.5799999999999998E-3</v>
      </c>
      <c r="Q253">
        <v>2.15E-3</v>
      </c>
      <c r="R253">
        <v>4.3899999999999998E-3</v>
      </c>
      <c r="S253">
        <v>1.9400000000000001E-3</v>
      </c>
      <c r="T253">
        <v>1.9400000000000001E-3</v>
      </c>
      <c r="U253">
        <v>1.9400000000000001E-3</v>
      </c>
      <c r="V253">
        <v>1.9400000000000001E-3</v>
      </c>
      <c r="W253">
        <v>3.5400000000000002E-3</v>
      </c>
      <c r="X253">
        <v>3.5400000000000002E-3</v>
      </c>
      <c r="Y253">
        <v>1.9400000000000001E-3</v>
      </c>
      <c r="Z253">
        <v>1.9400000000000001E-3</v>
      </c>
      <c r="AA253">
        <v>1.9400000000000001E-3</v>
      </c>
      <c r="AB253">
        <v>0.63246907963266719</v>
      </c>
      <c r="AC253">
        <v>7.9680891319036613</v>
      </c>
      <c r="AD253">
        <v>257.47199999999998</v>
      </c>
      <c r="AE253">
        <v>6.5000000000000002E-2</v>
      </c>
      <c r="AF253">
        <v>567</v>
      </c>
      <c r="AG253">
        <v>986</v>
      </c>
      <c r="AH253">
        <v>1618</v>
      </c>
      <c r="AI253">
        <v>1958</v>
      </c>
    </row>
    <row r="254" spans="2:35" hidden="1">
      <c r="B254">
        <v>36</v>
      </c>
      <c r="C254">
        <v>32</v>
      </c>
      <c r="D254" t="s">
        <v>5</v>
      </c>
      <c r="E254" t="s">
        <v>9</v>
      </c>
      <c r="F254">
        <v>28</v>
      </c>
      <c r="G254">
        <v>28</v>
      </c>
      <c r="H254">
        <v>0.2</v>
      </c>
      <c r="I254">
        <v>5000</v>
      </c>
      <c r="J254">
        <v>60000</v>
      </c>
      <c r="K254">
        <v>17</v>
      </c>
      <c r="L254">
        <v>150</v>
      </c>
      <c r="M254">
        <v>0</v>
      </c>
      <c r="N254">
        <v>80</v>
      </c>
      <c r="O254">
        <v>11</v>
      </c>
      <c r="P254">
        <v>2.5799999999999998E-3</v>
      </c>
      <c r="Q254">
        <v>2.15E-3</v>
      </c>
      <c r="R254">
        <v>4.3899999999999998E-3</v>
      </c>
      <c r="S254">
        <v>1.9400000000000001E-3</v>
      </c>
      <c r="T254">
        <v>1.9400000000000001E-3</v>
      </c>
      <c r="U254">
        <v>1.9400000000000001E-3</v>
      </c>
      <c r="V254">
        <v>1.9400000000000001E-3</v>
      </c>
      <c r="W254">
        <v>3.5400000000000002E-3</v>
      </c>
      <c r="X254">
        <v>3.5400000000000002E-3</v>
      </c>
      <c r="Y254">
        <v>1.9400000000000001E-3</v>
      </c>
      <c r="Z254">
        <v>1.9400000000000001E-3</v>
      </c>
      <c r="AA254">
        <v>1.9400000000000001E-3</v>
      </c>
      <c r="AB254">
        <v>0.63246907963266719</v>
      </c>
      <c r="AC254">
        <v>7.9680891319036613</v>
      </c>
      <c r="AD254">
        <v>257.47199999999998</v>
      </c>
      <c r="AE254">
        <v>7.0000000000000007E-2</v>
      </c>
      <c r="AF254">
        <v>534</v>
      </c>
      <c r="AG254">
        <v>934</v>
      </c>
      <c r="AH254">
        <v>1513</v>
      </c>
      <c r="AI254">
        <v>1818</v>
      </c>
    </row>
    <row r="255" spans="2:35" hidden="1">
      <c r="B255">
        <v>36</v>
      </c>
      <c r="C255">
        <v>32</v>
      </c>
      <c r="D255" t="s">
        <v>5</v>
      </c>
      <c r="E255" t="s">
        <v>9</v>
      </c>
      <c r="F255">
        <v>30</v>
      </c>
      <c r="G255">
        <v>30</v>
      </c>
      <c r="H255">
        <v>0.2</v>
      </c>
      <c r="I255">
        <v>5000</v>
      </c>
      <c r="J255">
        <v>60000</v>
      </c>
      <c r="K255">
        <v>17</v>
      </c>
      <c r="L255">
        <v>150</v>
      </c>
      <c r="M255">
        <v>0</v>
      </c>
      <c r="N255">
        <v>80</v>
      </c>
      <c r="O255">
        <v>11</v>
      </c>
      <c r="P255">
        <v>2.5500000000000002E-3</v>
      </c>
      <c r="Q255">
        <v>2.1199999999999999E-3</v>
      </c>
      <c r="R255">
        <v>4.3499999999999997E-3</v>
      </c>
      <c r="S255">
        <v>1.9400000000000001E-3</v>
      </c>
      <c r="T255">
        <v>1.9400000000000001E-3</v>
      </c>
      <c r="U255">
        <v>1.9400000000000001E-3</v>
      </c>
      <c r="V255">
        <v>1.9400000000000001E-3</v>
      </c>
      <c r="W255">
        <v>3.5000000000000001E-3</v>
      </c>
      <c r="X255">
        <v>3.5000000000000001E-3</v>
      </c>
      <c r="Y255">
        <v>1.9400000000000001E-3</v>
      </c>
      <c r="Z255">
        <v>1.9400000000000001E-3</v>
      </c>
      <c r="AA255">
        <v>1.9400000000000001E-3</v>
      </c>
      <c r="AB255">
        <v>0.6352221297637719</v>
      </c>
      <c r="AC255">
        <v>7.9854122941426242</v>
      </c>
      <c r="AD255">
        <v>257.47199999999998</v>
      </c>
      <c r="AE255">
        <v>0.03</v>
      </c>
      <c r="AF255">
        <v>925</v>
      </c>
      <c r="AG255">
        <v>1484</v>
      </c>
      <c r="AH255">
        <v>3124</v>
      </c>
      <c r="AI255">
        <v>4229</v>
      </c>
    </row>
    <row r="256" spans="2:35" hidden="1">
      <c r="B256">
        <v>36</v>
      </c>
      <c r="C256">
        <v>32</v>
      </c>
      <c r="D256" t="s">
        <v>5</v>
      </c>
      <c r="E256" t="s">
        <v>9</v>
      </c>
      <c r="F256">
        <v>30</v>
      </c>
      <c r="G256">
        <v>30</v>
      </c>
      <c r="H256">
        <v>0.2</v>
      </c>
      <c r="I256">
        <v>5000</v>
      </c>
      <c r="J256">
        <v>60000</v>
      </c>
      <c r="K256">
        <v>17</v>
      </c>
      <c r="L256">
        <v>150</v>
      </c>
      <c r="M256">
        <v>0</v>
      </c>
      <c r="N256">
        <v>80</v>
      </c>
      <c r="O256">
        <v>11</v>
      </c>
      <c r="P256">
        <v>2.5500000000000002E-3</v>
      </c>
      <c r="Q256">
        <v>2.1199999999999999E-3</v>
      </c>
      <c r="R256">
        <v>4.3499999999999997E-3</v>
      </c>
      <c r="S256">
        <v>1.9400000000000001E-3</v>
      </c>
      <c r="T256">
        <v>1.9400000000000001E-3</v>
      </c>
      <c r="U256">
        <v>1.9400000000000001E-3</v>
      </c>
      <c r="V256">
        <v>1.9400000000000001E-3</v>
      </c>
      <c r="W256">
        <v>3.5000000000000001E-3</v>
      </c>
      <c r="X256">
        <v>3.5000000000000001E-3</v>
      </c>
      <c r="Y256">
        <v>1.9400000000000001E-3</v>
      </c>
      <c r="Z256">
        <v>1.9400000000000001E-3</v>
      </c>
      <c r="AA256">
        <v>1.9400000000000001E-3</v>
      </c>
      <c r="AB256">
        <v>0.6352221297637719</v>
      </c>
      <c r="AC256">
        <v>7.9854122941426242</v>
      </c>
      <c r="AD256">
        <v>257.47199999999998</v>
      </c>
      <c r="AE256">
        <v>3.5000000000000003E-2</v>
      </c>
      <c r="AF256">
        <v>855</v>
      </c>
      <c r="AG256">
        <v>1388</v>
      </c>
      <c r="AH256">
        <v>2745</v>
      </c>
      <c r="AI256">
        <v>3625</v>
      </c>
    </row>
    <row r="257" spans="2:35" hidden="1">
      <c r="B257">
        <v>36</v>
      </c>
      <c r="C257">
        <v>32</v>
      </c>
      <c r="D257" t="s">
        <v>5</v>
      </c>
      <c r="E257" t="s">
        <v>9</v>
      </c>
      <c r="F257">
        <v>30</v>
      </c>
      <c r="G257">
        <v>30</v>
      </c>
      <c r="H257">
        <v>0.2</v>
      </c>
      <c r="I257">
        <v>5000</v>
      </c>
      <c r="J257">
        <v>60000</v>
      </c>
      <c r="K257">
        <v>17</v>
      </c>
      <c r="L257">
        <v>150</v>
      </c>
      <c r="M257">
        <v>0</v>
      </c>
      <c r="N257">
        <v>80</v>
      </c>
      <c r="O257">
        <v>11</v>
      </c>
      <c r="P257">
        <v>2.5500000000000002E-3</v>
      </c>
      <c r="Q257">
        <v>2.1199999999999999E-3</v>
      </c>
      <c r="R257">
        <v>4.3499999999999997E-3</v>
      </c>
      <c r="S257">
        <v>1.9400000000000001E-3</v>
      </c>
      <c r="T257">
        <v>1.9400000000000001E-3</v>
      </c>
      <c r="U257">
        <v>1.9400000000000001E-3</v>
      </c>
      <c r="V257">
        <v>1.9400000000000001E-3</v>
      </c>
      <c r="W257">
        <v>3.5000000000000001E-3</v>
      </c>
      <c r="X257">
        <v>3.5000000000000001E-3</v>
      </c>
      <c r="Y257">
        <v>1.9400000000000001E-3</v>
      </c>
      <c r="Z257">
        <v>1.9400000000000001E-3</v>
      </c>
      <c r="AA257">
        <v>1.9400000000000001E-3</v>
      </c>
      <c r="AB257">
        <v>0.6352221297637719</v>
      </c>
      <c r="AC257">
        <v>7.9854122941426242</v>
      </c>
      <c r="AD257">
        <v>257.47199999999998</v>
      </c>
      <c r="AE257">
        <v>0.04</v>
      </c>
      <c r="AF257">
        <v>792</v>
      </c>
      <c r="AG257">
        <v>1302</v>
      </c>
      <c r="AH257">
        <v>2451</v>
      </c>
      <c r="AI257">
        <v>3172</v>
      </c>
    </row>
    <row r="258" spans="2:35" hidden="1">
      <c r="B258">
        <v>36</v>
      </c>
      <c r="C258">
        <v>32</v>
      </c>
      <c r="D258" t="s">
        <v>5</v>
      </c>
      <c r="E258" t="s">
        <v>9</v>
      </c>
      <c r="F258">
        <v>30</v>
      </c>
      <c r="G258">
        <v>30</v>
      </c>
      <c r="H258">
        <v>0.2</v>
      </c>
      <c r="I258">
        <v>5000</v>
      </c>
      <c r="J258">
        <v>60000</v>
      </c>
      <c r="K258">
        <v>17</v>
      </c>
      <c r="L258">
        <v>150</v>
      </c>
      <c r="M258">
        <v>0</v>
      </c>
      <c r="N258">
        <v>80</v>
      </c>
      <c r="O258">
        <v>11</v>
      </c>
      <c r="P258">
        <v>2.5500000000000002E-3</v>
      </c>
      <c r="Q258">
        <v>2.1199999999999999E-3</v>
      </c>
      <c r="R258">
        <v>4.3499999999999997E-3</v>
      </c>
      <c r="S258">
        <v>1.9400000000000001E-3</v>
      </c>
      <c r="T258">
        <v>1.9400000000000001E-3</v>
      </c>
      <c r="U258">
        <v>1.9400000000000001E-3</v>
      </c>
      <c r="V258">
        <v>1.9400000000000001E-3</v>
      </c>
      <c r="W258">
        <v>3.5000000000000001E-3</v>
      </c>
      <c r="X258">
        <v>3.5000000000000001E-3</v>
      </c>
      <c r="Y258">
        <v>1.9400000000000001E-3</v>
      </c>
      <c r="Z258">
        <v>1.9400000000000001E-3</v>
      </c>
      <c r="AA258">
        <v>1.9400000000000001E-3</v>
      </c>
      <c r="AB258">
        <v>0.6352221297637719</v>
      </c>
      <c r="AC258">
        <v>7.9854122941426242</v>
      </c>
      <c r="AD258">
        <v>257.47199999999998</v>
      </c>
      <c r="AE258">
        <v>4.4999999999999998E-2</v>
      </c>
      <c r="AF258">
        <v>736</v>
      </c>
      <c r="AG258">
        <v>1223</v>
      </c>
      <c r="AH258">
        <v>2217</v>
      </c>
      <c r="AI258">
        <v>2820</v>
      </c>
    </row>
    <row r="259" spans="2:35" hidden="1">
      <c r="B259">
        <v>36</v>
      </c>
      <c r="C259">
        <v>32</v>
      </c>
      <c r="D259" t="s">
        <v>5</v>
      </c>
      <c r="E259" t="s">
        <v>9</v>
      </c>
      <c r="F259">
        <v>30</v>
      </c>
      <c r="G259">
        <v>30</v>
      </c>
      <c r="H259">
        <v>0.2</v>
      </c>
      <c r="I259">
        <v>5000</v>
      </c>
      <c r="J259">
        <v>60000</v>
      </c>
      <c r="K259">
        <v>17</v>
      </c>
      <c r="L259">
        <v>150</v>
      </c>
      <c r="M259">
        <v>0</v>
      </c>
      <c r="N259">
        <v>80</v>
      </c>
      <c r="O259">
        <v>11</v>
      </c>
      <c r="P259">
        <v>2.5500000000000002E-3</v>
      </c>
      <c r="Q259">
        <v>2.1199999999999999E-3</v>
      </c>
      <c r="R259">
        <v>4.3499999999999997E-3</v>
      </c>
      <c r="S259">
        <v>1.9400000000000001E-3</v>
      </c>
      <c r="T259">
        <v>1.9400000000000001E-3</v>
      </c>
      <c r="U259">
        <v>1.9400000000000001E-3</v>
      </c>
      <c r="V259">
        <v>1.9400000000000001E-3</v>
      </c>
      <c r="W259">
        <v>3.5000000000000001E-3</v>
      </c>
      <c r="X259">
        <v>3.5000000000000001E-3</v>
      </c>
      <c r="Y259">
        <v>1.9400000000000001E-3</v>
      </c>
      <c r="Z259">
        <v>1.9400000000000001E-3</v>
      </c>
      <c r="AA259">
        <v>1.9400000000000001E-3</v>
      </c>
      <c r="AB259">
        <v>0.6352221297637719</v>
      </c>
      <c r="AC259">
        <v>7.9854122941426242</v>
      </c>
      <c r="AD259">
        <v>257.47199999999998</v>
      </c>
      <c r="AE259">
        <v>0.05</v>
      </c>
      <c r="AF259">
        <v>686</v>
      </c>
      <c r="AG259">
        <v>1151</v>
      </c>
      <c r="AH259">
        <v>2025</v>
      </c>
      <c r="AI259">
        <v>2538</v>
      </c>
    </row>
    <row r="260" spans="2:35" hidden="1">
      <c r="B260">
        <v>36</v>
      </c>
      <c r="C260">
        <v>32</v>
      </c>
      <c r="D260" t="s">
        <v>5</v>
      </c>
      <c r="E260" t="s">
        <v>9</v>
      </c>
      <c r="F260">
        <v>30</v>
      </c>
      <c r="G260">
        <v>30</v>
      </c>
      <c r="H260">
        <v>0.2</v>
      </c>
      <c r="I260">
        <v>5000</v>
      </c>
      <c r="J260">
        <v>60000</v>
      </c>
      <c r="K260">
        <v>17</v>
      </c>
      <c r="L260">
        <v>150</v>
      </c>
      <c r="M260">
        <v>0</v>
      </c>
      <c r="N260">
        <v>80</v>
      </c>
      <c r="O260">
        <v>11</v>
      </c>
      <c r="P260">
        <v>2.5500000000000002E-3</v>
      </c>
      <c r="Q260">
        <v>2.1199999999999999E-3</v>
      </c>
      <c r="R260">
        <v>4.3499999999999997E-3</v>
      </c>
      <c r="S260">
        <v>1.9400000000000001E-3</v>
      </c>
      <c r="T260">
        <v>1.9400000000000001E-3</v>
      </c>
      <c r="U260">
        <v>1.9400000000000001E-3</v>
      </c>
      <c r="V260">
        <v>1.9400000000000001E-3</v>
      </c>
      <c r="W260">
        <v>3.5000000000000001E-3</v>
      </c>
      <c r="X260">
        <v>3.5000000000000001E-3</v>
      </c>
      <c r="Y260">
        <v>1.9400000000000001E-3</v>
      </c>
      <c r="Z260">
        <v>1.9400000000000001E-3</v>
      </c>
      <c r="AA260">
        <v>1.9400000000000001E-3</v>
      </c>
      <c r="AB260">
        <v>0.6352221297637719</v>
      </c>
      <c r="AC260">
        <v>7.9854122941426242</v>
      </c>
      <c r="AD260">
        <v>257.47199999999998</v>
      </c>
      <c r="AE260">
        <v>5.5E-2</v>
      </c>
      <c r="AF260">
        <v>641</v>
      </c>
      <c r="AG260">
        <v>1085</v>
      </c>
      <c r="AH260">
        <v>1863</v>
      </c>
      <c r="AI260">
        <v>2307</v>
      </c>
    </row>
    <row r="261" spans="2:35" hidden="1">
      <c r="B261">
        <v>36</v>
      </c>
      <c r="C261">
        <v>32</v>
      </c>
      <c r="D261" t="s">
        <v>5</v>
      </c>
      <c r="E261" t="s">
        <v>9</v>
      </c>
      <c r="F261">
        <v>30</v>
      </c>
      <c r="G261">
        <v>30</v>
      </c>
      <c r="H261">
        <v>0.2</v>
      </c>
      <c r="I261">
        <v>5000</v>
      </c>
      <c r="J261">
        <v>60000</v>
      </c>
      <c r="K261">
        <v>17</v>
      </c>
      <c r="L261">
        <v>150</v>
      </c>
      <c r="M261">
        <v>0</v>
      </c>
      <c r="N261">
        <v>80</v>
      </c>
      <c r="O261">
        <v>11</v>
      </c>
      <c r="P261">
        <v>2.5500000000000002E-3</v>
      </c>
      <c r="Q261">
        <v>2.1199999999999999E-3</v>
      </c>
      <c r="R261">
        <v>4.3499999999999997E-3</v>
      </c>
      <c r="S261">
        <v>1.9400000000000001E-3</v>
      </c>
      <c r="T261">
        <v>1.9400000000000001E-3</v>
      </c>
      <c r="U261">
        <v>1.9400000000000001E-3</v>
      </c>
      <c r="V261">
        <v>1.9400000000000001E-3</v>
      </c>
      <c r="W261">
        <v>3.5000000000000001E-3</v>
      </c>
      <c r="X261">
        <v>3.5000000000000001E-3</v>
      </c>
      <c r="Y261">
        <v>1.9400000000000001E-3</v>
      </c>
      <c r="Z261">
        <v>1.9400000000000001E-3</v>
      </c>
      <c r="AA261">
        <v>1.9400000000000001E-3</v>
      </c>
      <c r="AB261">
        <v>0.6352221297637719</v>
      </c>
      <c r="AC261">
        <v>7.9854122941426242</v>
      </c>
      <c r="AD261">
        <v>257.47199999999998</v>
      </c>
      <c r="AE261">
        <v>0.06</v>
      </c>
      <c r="AF261">
        <v>601</v>
      </c>
      <c r="AG261">
        <v>1026</v>
      </c>
      <c r="AH261">
        <v>1726</v>
      </c>
      <c r="AI261">
        <v>2115</v>
      </c>
    </row>
    <row r="262" spans="2:35" hidden="1">
      <c r="B262">
        <v>36</v>
      </c>
      <c r="C262">
        <v>32</v>
      </c>
      <c r="D262" t="s">
        <v>5</v>
      </c>
      <c r="E262" t="s">
        <v>9</v>
      </c>
      <c r="F262">
        <v>30</v>
      </c>
      <c r="G262">
        <v>30</v>
      </c>
      <c r="H262">
        <v>0.2</v>
      </c>
      <c r="I262">
        <v>5000</v>
      </c>
      <c r="J262">
        <v>60000</v>
      </c>
      <c r="K262">
        <v>17</v>
      </c>
      <c r="L262">
        <v>150</v>
      </c>
      <c r="M262">
        <v>0</v>
      </c>
      <c r="N262">
        <v>80</v>
      </c>
      <c r="O262">
        <v>11</v>
      </c>
      <c r="P262">
        <v>2.5500000000000002E-3</v>
      </c>
      <c r="Q262">
        <v>2.1199999999999999E-3</v>
      </c>
      <c r="R262">
        <v>4.3499999999999997E-3</v>
      </c>
      <c r="S262">
        <v>1.9400000000000001E-3</v>
      </c>
      <c r="T262">
        <v>1.9400000000000001E-3</v>
      </c>
      <c r="U262">
        <v>1.9400000000000001E-3</v>
      </c>
      <c r="V262">
        <v>1.9400000000000001E-3</v>
      </c>
      <c r="W262">
        <v>3.5000000000000001E-3</v>
      </c>
      <c r="X262">
        <v>3.5000000000000001E-3</v>
      </c>
      <c r="Y262">
        <v>1.9400000000000001E-3</v>
      </c>
      <c r="Z262">
        <v>1.9400000000000001E-3</v>
      </c>
      <c r="AA262">
        <v>1.9400000000000001E-3</v>
      </c>
      <c r="AB262">
        <v>0.6352221297637719</v>
      </c>
      <c r="AC262">
        <v>7.9854122941426242</v>
      </c>
      <c r="AD262">
        <v>257.47199999999998</v>
      </c>
      <c r="AE262">
        <v>6.5000000000000002E-2</v>
      </c>
      <c r="AF262">
        <v>565</v>
      </c>
      <c r="AG262">
        <v>972</v>
      </c>
      <c r="AH262">
        <v>1608</v>
      </c>
      <c r="AI262">
        <v>1952</v>
      </c>
    </row>
    <row r="263" spans="2:35" hidden="1">
      <c r="B263">
        <v>36</v>
      </c>
      <c r="C263">
        <v>32</v>
      </c>
      <c r="D263" t="s">
        <v>5</v>
      </c>
      <c r="E263" t="s">
        <v>9</v>
      </c>
      <c r="F263">
        <v>30</v>
      </c>
      <c r="G263">
        <v>30</v>
      </c>
      <c r="H263">
        <v>0.2</v>
      </c>
      <c r="I263">
        <v>5000</v>
      </c>
      <c r="J263">
        <v>60000</v>
      </c>
      <c r="K263">
        <v>17</v>
      </c>
      <c r="L263">
        <v>150</v>
      </c>
      <c r="M263">
        <v>0</v>
      </c>
      <c r="N263">
        <v>80</v>
      </c>
      <c r="O263">
        <v>11</v>
      </c>
      <c r="P263">
        <v>2.5500000000000002E-3</v>
      </c>
      <c r="Q263">
        <v>2.1199999999999999E-3</v>
      </c>
      <c r="R263">
        <v>4.3499999999999997E-3</v>
      </c>
      <c r="S263">
        <v>1.9400000000000001E-3</v>
      </c>
      <c r="T263">
        <v>1.9400000000000001E-3</v>
      </c>
      <c r="U263">
        <v>1.9400000000000001E-3</v>
      </c>
      <c r="V263">
        <v>1.9400000000000001E-3</v>
      </c>
      <c r="W263">
        <v>3.5000000000000001E-3</v>
      </c>
      <c r="X263">
        <v>3.5000000000000001E-3</v>
      </c>
      <c r="Y263">
        <v>1.9400000000000001E-3</v>
      </c>
      <c r="Z263">
        <v>1.9400000000000001E-3</v>
      </c>
      <c r="AA263">
        <v>1.9400000000000001E-3</v>
      </c>
      <c r="AB263">
        <v>0.6352221297637719</v>
      </c>
      <c r="AC263">
        <v>7.9854122941426242</v>
      </c>
      <c r="AD263">
        <v>257.47199999999998</v>
      </c>
      <c r="AE263">
        <v>7.0000000000000007E-2</v>
      </c>
      <c r="AF263">
        <v>532</v>
      </c>
      <c r="AG263">
        <v>921</v>
      </c>
      <c r="AH263">
        <v>1504</v>
      </c>
      <c r="AI263">
        <v>1813</v>
      </c>
    </row>
    <row r="264" spans="2:35" hidden="1">
      <c r="B264">
        <v>36</v>
      </c>
      <c r="C264">
        <v>32</v>
      </c>
      <c r="D264" t="s">
        <v>5</v>
      </c>
      <c r="E264" t="s">
        <v>9</v>
      </c>
      <c r="F264">
        <v>32</v>
      </c>
      <c r="G264">
        <v>32</v>
      </c>
      <c r="H264">
        <v>0.2</v>
      </c>
      <c r="I264">
        <v>5000</v>
      </c>
      <c r="J264">
        <v>60000</v>
      </c>
      <c r="K264">
        <v>17</v>
      </c>
      <c r="L264">
        <v>150</v>
      </c>
      <c r="M264">
        <v>0</v>
      </c>
      <c r="N264">
        <v>80</v>
      </c>
      <c r="O264">
        <v>11</v>
      </c>
      <c r="P264">
        <v>2.5300000000000001E-3</v>
      </c>
      <c r="Q264">
        <v>2.0999999999999999E-3</v>
      </c>
      <c r="R264">
        <v>4.3099999999999996E-3</v>
      </c>
      <c r="S264">
        <v>1.9400000000000001E-3</v>
      </c>
      <c r="T264">
        <v>1.9400000000000001E-3</v>
      </c>
      <c r="U264">
        <v>1.9400000000000001E-3</v>
      </c>
      <c r="V264">
        <v>1.9400000000000001E-3</v>
      </c>
      <c r="W264">
        <v>3.46E-3</v>
      </c>
      <c r="X264">
        <v>3.46E-3</v>
      </c>
      <c r="Y264">
        <v>1.9400000000000001E-3</v>
      </c>
      <c r="Z264">
        <v>1.9400000000000001E-3</v>
      </c>
      <c r="AA264">
        <v>1.9400000000000001E-3</v>
      </c>
      <c r="AB264">
        <v>0.63843464517905668</v>
      </c>
      <c r="AC264">
        <v>8.0055791826404956</v>
      </c>
      <c r="AD264">
        <v>257.47199999999998</v>
      </c>
      <c r="AE264">
        <v>0.03</v>
      </c>
      <c r="AF264">
        <v>922</v>
      </c>
      <c r="AG264">
        <v>1464</v>
      </c>
      <c r="AH264">
        <v>3096</v>
      </c>
      <c r="AI264">
        <v>4211</v>
      </c>
    </row>
    <row r="265" spans="2:35" hidden="1">
      <c r="B265">
        <v>36</v>
      </c>
      <c r="C265">
        <v>32</v>
      </c>
      <c r="D265" t="s">
        <v>5</v>
      </c>
      <c r="E265" t="s">
        <v>9</v>
      </c>
      <c r="F265">
        <v>32</v>
      </c>
      <c r="G265">
        <v>32</v>
      </c>
      <c r="H265">
        <v>0.2</v>
      </c>
      <c r="I265">
        <v>5000</v>
      </c>
      <c r="J265">
        <v>60000</v>
      </c>
      <c r="K265">
        <v>17</v>
      </c>
      <c r="L265">
        <v>150</v>
      </c>
      <c r="M265">
        <v>0</v>
      </c>
      <c r="N265">
        <v>80</v>
      </c>
      <c r="O265">
        <v>11</v>
      </c>
      <c r="P265">
        <v>2.5300000000000001E-3</v>
      </c>
      <c r="Q265">
        <v>2.0999999999999999E-3</v>
      </c>
      <c r="R265">
        <v>4.3099999999999996E-3</v>
      </c>
      <c r="S265">
        <v>1.9400000000000001E-3</v>
      </c>
      <c r="T265">
        <v>1.9400000000000001E-3</v>
      </c>
      <c r="U265">
        <v>1.9400000000000001E-3</v>
      </c>
      <c r="V265">
        <v>1.9400000000000001E-3</v>
      </c>
      <c r="W265">
        <v>3.46E-3</v>
      </c>
      <c r="X265">
        <v>3.46E-3</v>
      </c>
      <c r="Y265">
        <v>1.9400000000000001E-3</v>
      </c>
      <c r="Z265">
        <v>1.9400000000000001E-3</v>
      </c>
      <c r="AA265">
        <v>1.9400000000000001E-3</v>
      </c>
      <c r="AB265">
        <v>0.63843464517905668</v>
      </c>
      <c r="AC265">
        <v>8.0055791826404956</v>
      </c>
      <c r="AD265">
        <v>257.47199999999998</v>
      </c>
      <c r="AE265">
        <v>3.5000000000000003E-2</v>
      </c>
      <c r="AF265">
        <v>852</v>
      </c>
      <c r="AG265">
        <v>1371</v>
      </c>
      <c r="AH265">
        <v>2721</v>
      </c>
      <c r="AI265">
        <v>3611</v>
      </c>
    </row>
    <row r="266" spans="2:35" hidden="1">
      <c r="B266">
        <v>36</v>
      </c>
      <c r="C266">
        <v>32</v>
      </c>
      <c r="D266" t="s">
        <v>5</v>
      </c>
      <c r="E266" t="s">
        <v>9</v>
      </c>
      <c r="F266">
        <v>32</v>
      </c>
      <c r="G266">
        <v>32</v>
      </c>
      <c r="H266">
        <v>0.2</v>
      </c>
      <c r="I266">
        <v>5000</v>
      </c>
      <c r="J266">
        <v>60000</v>
      </c>
      <c r="K266">
        <v>17</v>
      </c>
      <c r="L266">
        <v>150</v>
      </c>
      <c r="M266">
        <v>0</v>
      </c>
      <c r="N266">
        <v>80</v>
      </c>
      <c r="O266">
        <v>11</v>
      </c>
      <c r="P266">
        <v>2.5300000000000001E-3</v>
      </c>
      <c r="Q266">
        <v>2.0999999999999999E-3</v>
      </c>
      <c r="R266">
        <v>4.3099999999999996E-3</v>
      </c>
      <c r="S266">
        <v>1.9400000000000001E-3</v>
      </c>
      <c r="T266">
        <v>1.9400000000000001E-3</v>
      </c>
      <c r="U266">
        <v>1.9400000000000001E-3</v>
      </c>
      <c r="V266">
        <v>1.9400000000000001E-3</v>
      </c>
      <c r="W266">
        <v>3.46E-3</v>
      </c>
      <c r="X266">
        <v>3.46E-3</v>
      </c>
      <c r="Y266">
        <v>1.9400000000000001E-3</v>
      </c>
      <c r="Z266">
        <v>1.9400000000000001E-3</v>
      </c>
      <c r="AA266">
        <v>1.9400000000000001E-3</v>
      </c>
      <c r="AB266">
        <v>0.63843464517905668</v>
      </c>
      <c r="AC266">
        <v>8.0055791826404956</v>
      </c>
      <c r="AD266">
        <v>257.47199999999998</v>
      </c>
      <c r="AE266">
        <v>0.04</v>
      </c>
      <c r="AF266">
        <v>789</v>
      </c>
      <c r="AG266">
        <v>1286</v>
      </c>
      <c r="AH266">
        <v>2432</v>
      </c>
      <c r="AI266">
        <v>3159</v>
      </c>
    </row>
    <row r="267" spans="2:35" hidden="1">
      <c r="B267">
        <v>36</v>
      </c>
      <c r="C267">
        <v>32</v>
      </c>
      <c r="D267" t="s">
        <v>5</v>
      </c>
      <c r="E267" t="s">
        <v>9</v>
      </c>
      <c r="F267">
        <v>32</v>
      </c>
      <c r="G267">
        <v>32</v>
      </c>
      <c r="H267">
        <v>0.2</v>
      </c>
      <c r="I267">
        <v>5000</v>
      </c>
      <c r="J267">
        <v>60000</v>
      </c>
      <c r="K267">
        <v>17</v>
      </c>
      <c r="L267">
        <v>150</v>
      </c>
      <c r="M267">
        <v>0</v>
      </c>
      <c r="N267">
        <v>80</v>
      </c>
      <c r="O267">
        <v>11</v>
      </c>
      <c r="P267">
        <v>2.5300000000000001E-3</v>
      </c>
      <c r="Q267">
        <v>2.0999999999999999E-3</v>
      </c>
      <c r="R267">
        <v>4.3099999999999996E-3</v>
      </c>
      <c r="S267">
        <v>1.9400000000000001E-3</v>
      </c>
      <c r="T267">
        <v>1.9400000000000001E-3</v>
      </c>
      <c r="U267">
        <v>1.9400000000000001E-3</v>
      </c>
      <c r="V267">
        <v>1.9400000000000001E-3</v>
      </c>
      <c r="W267">
        <v>3.46E-3</v>
      </c>
      <c r="X267">
        <v>3.46E-3</v>
      </c>
      <c r="Y267">
        <v>1.9400000000000001E-3</v>
      </c>
      <c r="Z267">
        <v>1.9400000000000001E-3</v>
      </c>
      <c r="AA267">
        <v>1.9400000000000001E-3</v>
      </c>
      <c r="AB267">
        <v>0.63843464517905668</v>
      </c>
      <c r="AC267">
        <v>8.0055791826404956</v>
      </c>
      <c r="AD267">
        <v>257.47199999999998</v>
      </c>
      <c r="AE267">
        <v>4.4999999999999998E-2</v>
      </c>
      <c r="AF267">
        <v>734</v>
      </c>
      <c r="AG267">
        <v>1210</v>
      </c>
      <c r="AH267">
        <v>2200</v>
      </c>
      <c r="AI267">
        <v>2809</v>
      </c>
    </row>
    <row r="268" spans="2:35" hidden="1">
      <c r="B268">
        <v>36</v>
      </c>
      <c r="C268">
        <v>32</v>
      </c>
      <c r="D268" t="s">
        <v>5</v>
      </c>
      <c r="E268" t="s">
        <v>9</v>
      </c>
      <c r="F268">
        <v>32</v>
      </c>
      <c r="G268">
        <v>32</v>
      </c>
      <c r="H268">
        <v>0.2</v>
      </c>
      <c r="I268">
        <v>5000</v>
      </c>
      <c r="J268">
        <v>60000</v>
      </c>
      <c r="K268">
        <v>17</v>
      </c>
      <c r="L268">
        <v>150</v>
      </c>
      <c r="M268">
        <v>0</v>
      </c>
      <c r="N268">
        <v>80</v>
      </c>
      <c r="O268">
        <v>11</v>
      </c>
      <c r="P268">
        <v>2.5300000000000001E-3</v>
      </c>
      <c r="Q268">
        <v>2.0999999999999999E-3</v>
      </c>
      <c r="R268">
        <v>4.3099999999999996E-3</v>
      </c>
      <c r="S268">
        <v>1.9400000000000001E-3</v>
      </c>
      <c r="T268">
        <v>1.9400000000000001E-3</v>
      </c>
      <c r="U268">
        <v>1.9400000000000001E-3</v>
      </c>
      <c r="V268">
        <v>1.9400000000000001E-3</v>
      </c>
      <c r="W268">
        <v>3.46E-3</v>
      </c>
      <c r="X268">
        <v>3.46E-3</v>
      </c>
      <c r="Y268">
        <v>1.9400000000000001E-3</v>
      </c>
      <c r="Z268">
        <v>1.9400000000000001E-3</v>
      </c>
      <c r="AA268">
        <v>1.9400000000000001E-3</v>
      </c>
      <c r="AB268">
        <v>0.63843464517905668</v>
      </c>
      <c r="AC268">
        <v>8.0055791826404956</v>
      </c>
      <c r="AD268">
        <v>257.47199999999998</v>
      </c>
      <c r="AE268">
        <v>0.05</v>
      </c>
      <c r="AF268">
        <v>684</v>
      </c>
      <c r="AG268">
        <v>1139</v>
      </c>
      <c r="AH268">
        <v>2010</v>
      </c>
      <c r="AI268">
        <v>2529</v>
      </c>
    </row>
    <row r="269" spans="2:35" hidden="1">
      <c r="B269">
        <v>36</v>
      </c>
      <c r="C269">
        <v>32</v>
      </c>
      <c r="D269" t="s">
        <v>5</v>
      </c>
      <c r="E269" t="s">
        <v>9</v>
      </c>
      <c r="F269">
        <v>32</v>
      </c>
      <c r="G269">
        <v>32</v>
      </c>
      <c r="H269">
        <v>0.2</v>
      </c>
      <c r="I269">
        <v>5000</v>
      </c>
      <c r="J269">
        <v>60000</v>
      </c>
      <c r="K269">
        <v>17</v>
      </c>
      <c r="L269">
        <v>150</v>
      </c>
      <c r="M269">
        <v>0</v>
      </c>
      <c r="N269">
        <v>80</v>
      </c>
      <c r="O269">
        <v>11</v>
      </c>
      <c r="P269">
        <v>2.5300000000000001E-3</v>
      </c>
      <c r="Q269">
        <v>2.0999999999999999E-3</v>
      </c>
      <c r="R269">
        <v>4.3099999999999996E-3</v>
      </c>
      <c r="S269">
        <v>1.9400000000000001E-3</v>
      </c>
      <c r="T269">
        <v>1.9400000000000001E-3</v>
      </c>
      <c r="U269">
        <v>1.9400000000000001E-3</v>
      </c>
      <c r="V269">
        <v>1.9400000000000001E-3</v>
      </c>
      <c r="W269">
        <v>3.46E-3</v>
      </c>
      <c r="X269">
        <v>3.46E-3</v>
      </c>
      <c r="Y269">
        <v>1.9400000000000001E-3</v>
      </c>
      <c r="Z269">
        <v>1.9400000000000001E-3</v>
      </c>
      <c r="AA269">
        <v>1.9400000000000001E-3</v>
      </c>
      <c r="AB269">
        <v>0.63843464517905668</v>
      </c>
      <c r="AC269">
        <v>8.0055791826404956</v>
      </c>
      <c r="AD269">
        <v>257.47199999999998</v>
      </c>
      <c r="AE269">
        <v>5.5E-2</v>
      </c>
      <c r="AF269">
        <v>639</v>
      </c>
      <c r="AG269">
        <v>1075</v>
      </c>
      <c r="AH269">
        <v>1851</v>
      </c>
      <c r="AI269">
        <v>2299</v>
      </c>
    </row>
    <row r="270" spans="2:35" hidden="1">
      <c r="B270">
        <v>36</v>
      </c>
      <c r="C270">
        <v>32</v>
      </c>
      <c r="D270" t="s">
        <v>5</v>
      </c>
      <c r="E270" t="s">
        <v>9</v>
      </c>
      <c r="F270">
        <v>32</v>
      </c>
      <c r="G270">
        <v>32</v>
      </c>
      <c r="H270">
        <v>0.2</v>
      </c>
      <c r="I270">
        <v>5000</v>
      </c>
      <c r="J270">
        <v>60000</v>
      </c>
      <c r="K270">
        <v>17</v>
      </c>
      <c r="L270">
        <v>150</v>
      </c>
      <c r="M270">
        <v>0</v>
      </c>
      <c r="N270">
        <v>80</v>
      </c>
      <c r="O270">
        <v>11</v>
      </c>
      <c r="P270">
        <v>2.5300000000000001E-3</v>
      </c>
      <c r="Q270">
        <v>2.0999999999999999E-3</v>
      </c>
      <c r="R270">
        <v>4.3099999999999996E-3</v>
      </c>
      <c r="S270">
        <v>1.9400000000000001E-3</v>
      </c>
      <c r="T270">
        <v>1.9400000000000001E-3</v>
      </c>
      <c r="U270">
        <v>1.9400000000000001E-3</v>
      </c>
      <c r="V270">
        <v>1.9400000000000001E-3</v>
      </c>
      <c r="W270">
        <v>3.46E-3</v>
      </c>
      <c r="X270">
        <v>3.46E-3</v>
      </c>
      <c r="Y270">
        <v>1.9400000000000001E-3</v>
      </c>
      <c r="Z270">
        <v>1.9400000000000001E-3</v>
      </c>
      <c r="AA270">
        <v>1.9400000000000001E-3</v>
      </c>
      <c r="AB270">
        <v>0.63843464517905668</v>
      </c>
      <c r="AC270">
        <v>8.0055791826404956</v>
      </c>
      <c r="AD270">
        <v>257.47199999999998</v>
      </c>
      <c r="AE270">
        <v>0.06</v>
      </c>
      <c r="AF270">
        <v>599</v>
      </c>
      <c r="AG270">
        <v>1017</v>
      </c>
      <c r="AH270">
        <v>1715</v>
      </c>
      <c r="AI270">
        <v>2108</v>
      </c>
    </row>
    <row r="271" spans="2:35" hidden="1">
      <c r="B271">
        <v>36</v>
      </c>
      <c r="C271">
        <v>32</v>
      </c>
      <c r="D271" t="s">
        <v>5</v>
      </c>
      <c r="E271" t="s">
        <v>9</v>
      </c>
      <c r="F271">
        <v>32</v>
      </c>
      <c r="G271">
        <v>32</v>
      </c>
      <c r="H271">
        <v>0.2</v>
      </c>
      <c r="I271">
        <v>5000</v>
      </c>
      <c r="J271">
        <v>60000</v>
      </c>
      <c r="K271">
        <v>17</v>
      </c>
      <c r="L271">
        <v>150</v>
      </c>
      <c r="M271">
        <v>0</v>
      </c>
      <c r="N271">
        <v>80</v>
      </c>
      <c r="O271">
        <v>11</v>
      </c>
      <c r="P271">
        <v>2.5300000000000001E-3</v>
      </c>
      <c r="Q271">
        <v>2.0999999999999999E-3</v>
      </c>
      <c r="R271">
        <v>4.3099999999999996E-3</v>
      </c>
      <c r="S271">
        <v>1.9400000000000001E-3</v>
      </c>
      <c r="T271">
        <v>1.9400000000000001E-3</v>
      </c>
      <c r="U271">
        <v>1.9400000000000001E-3</v>
      </c>
      <c r="V271">
        <v>1.9400000000000001E-3</v>
      </c>
      <c r="W271">
        <v>3.46E-3</v>
      </c>
      <c r="X271">
        <v>3.46E-3</v>
      </c>
      <c r="Y271">
        <v>1.9400000000000001E-3</v>
      </c>
      <c r="Z271">
        <v>1.9400000000000001E-3</v>
      </c>
      <c r="AA271">
        <v>1.9400000000000001E-3</v>
      </c>
      <c r="AB271">
        <v>0.63843464517905668</v>
      </c>
      <c r="AC271">
        <v>8.0055791826404956</v>
      </c>
      <c r="AD271">
        <v>257.47199999999998</v>
      </c>
      <c r="AE271">
        <v>6.5000000000000002E-2</v>
      </c>
      <c r="AF271">
        <v>563</v>
      </c>
      <c r="AG271">
        <v>963</v>
      </c>
      <c r="AH271">
        <v>1598</v>
      </c>
      <c r="AI271">
        <v>1945</v>
      </c>
    </row>
    <row r="272" spans="2:35" hidden="1">
      <c r="B272">
        <v>36</v>
      </c>
      <c r="C272">
        <v>32</v>
      </c>
      <c r="D272" t="s">
        <v>5</v>
      </c>
      <c r="E272" t="s">
        <v>9</v>
      </c>
      <c r="F272">
        <v>32</v>
      </c>
      <c r="G272">
        <v>32</v>
      </c>
      <c r="H272">
        <v>0.2</v>
      </c>
      <c r="I272">
        <v>5000</v>
      </c>
      <c r="J272">
        <v>60000</v>
      </c>
      <c r="K272">
        <v>17</v>
      </c>
      <c r="L272">
        <v>150</v>
      </c>
      <c r="M272">
        <v>0</v>
      </c>
      <c r="N272">
        <v>80</v>
      </c>
      <c r="O272">
        <v>11</v>
      </c>
      <c r="P272">
        <v>2.5300000000000001E-3</v>
      </c>
      <c r="Q272">
        <v>2.0999999999999999E-3</v>
      </c>
      <c r="R272">
        <v>4.3099999999999996E-3</v>
      </c>
      <c r="S272">
        <v>1.9400000000000001E-3</v>
      </c>
      <c r="T272">
        <v>1.9400000000000001E-3</v>
      </c>
      <c r="U272">
        <v>1.9400000000000001E-3</v>
      </c>
      <c r="V272">
        <v>1.9400000000000001E-3</v>
      </c>
      <c r="W272">
        <v>3.46E-3</v>
      </c>
      <c r="X272">
        <v>3.46E-3</v>
      </c>
      <c r="Y272">
        <v>1.9400000000000001E-3</v>
      </c>
      <c r="Z272">
        <v>1.9400000000000001E-3</v>
      </c>
      <c r="AA272">
        <v>1.9400000000000001E-3</v>
      </c>
      <c r="AB272">
        <v>0.63843464517905668</v>
      </c>
      <c r="AC272">
        <v>8.0055791826404956</v>
      </c>
      <c r="AD272">
        <v>257.47199999999998</v>
      </c>
      <c r="AE272">
        <v>7.0000000000000007E-2</v>
      </c>
      <c r="AF272">
        <v>530</v>
      </c>
      <c r="AG272">
        <v>913</v>
      </c>
      <c r="AH272">
        <v>1495</v>
      </c>
      <c r="AI272">
        <v>1807</v>
      </c>
    </row>
    <row r="273" spans="2:35" hidden="1">
      <c r="B273">
        <v>36</v>
      </c>
      <c r="C273">
        <v>32</v>
      </c>
      <c r="D273" t="s">
        <v>5</v>
      </c>
      <c r="E273" t="s">
        <v>9</v>
      </c>
      <c r="F273">
        <v>24</v>
      </c>
      <c r="G273">
        <v>24</v>
      </c>
      <c r="H273">
        <v>0.2</v>
      </c>
      <c r="I273">
        <v>5000</v>
      </c>
      <c r="J273">
        <v>60000</v>
      </c>
      <c r="K273">
        <v>18</v>
      </c>
      <c r="L273">
        <v>150</v>
      </c>
      <c r="M273">
        <v>0</v>
      </c>
      <c r="N273">
        <v>80</v>
      </c>
      <c r="O273">
        <v>11</v>
      </c>
      <c r="P273">
        <v>2.4199999999999998E-3</v>
      </c>
      <c r="Q273">
        <v>2.0100000000000001E-3</v>
      </c>
      <c r="R273">
        <v>4.1099999999999999E-3</v>
      </c>
      <c r="S273">
        <v>1.9300000000000001E-3</v>
      </c>
      <c r="T273">
        <v>1.9300000000000001E-3</v>
      </c>
      <c r="U273">
        <v>1.9300000000000001E-3</v>
      </c>
      <c r="V273">
        <v>1.9300000000000001E-3</v>
      </c>
      <c r="W273">
        <v>3.32E-3</v>
      </c>
      <c r="X273">
        <v>3.32E-3</v>
      </c>
      <c r="Y273">
        <v>1.9400000000000001E-3</v>
      </c>
      <c r="Z273">
        <v>1.9400000000000001E-3</v>
      </c>
      <c r="AA273">
        <v>1.9400000000000001E-3</v>
      </c>
      <c r="AB273">
        <v>0.65387857560719753</v>
      </c>
      <c r="AC273">
        <v>7.7720490409640046</v>
      </c>
      <c r="AD273">
        <v>271.87200000000001</v>
      </c>
      <c r="AE273">
        <v>0.03</v>
      </c>
      <c r="AF273">
        <v>908</v>
      </c>
      <c r="AG273">
        <v>1781</v>
      </c>
      <c r="AH273">
        <v>3261</v>
      </c>
      <c r="AI273">
        <v>4134</v>
      </c>
    </row>
    <row r="274" spans="2:35" hidden="1">
      <c r="B274">
        <v>36</v>
      </c>
      <c r="C274">
        <v>32</v>
      </c>
      <c r="D274" t="s">
        <v>5</v>
      </c>
      <c r="E274" t="s">
        <v>9</v>
      </c>
      <c r="F274">
        <v>24</v>
      </c>
      <c r="G274">
        <v>24</v>
      </c>
      <c r="H274">
        <v>0.2</v>
      </c>
      <c r="I274">
        <v>5000</v>
      </c>
      <c r="J274">
        <v>60000</v>
      </c>
      <c r="K274">
        <v>18</v>
      </c>
      <c r="L274">
        <v>150</v>
      </c>
      <c r="M274">
        <v>0</v>
      </c>
      <c r="N274">
        <v>80</v>
      </c>
      <c r="O274">
        <v>11</v>
      </c>
      <c r="P274">
        <v>2.4199999999999998E-3</v>
      </c>
      <c r="Q274">
        <v>2.0100000000000001E-3</v>
      </c>
      <c r="R274">
        <v>4.1099999999999999E-3</v>
      </c>
      <c r="S274">
        <v>1.9300000000000001E-3</v>
      </c>
      <c r="T274">
        <v>1.9300000000000001E-3</v>
      </c>
      <c r="U274">
        <v>1.9300000000000001E-3</v>
      </c>
      <c r="V274">
        <v>1.9300000000000001E-3</v>
      </c>
      <c r="W274">
        <v>3.32E-3</v>
      </c>
      <c r="X274">
        <v>3.32E-3</v>
      </c>
      <c r="Y274">
        <v>1.9400000000000001E-3</v>
      </c>
      <c r="Z274">
        <v>1.9400000000000001E-3</v>
      </c>
      <c r="AA274">
        <v>1.9400000000000001E-3</v>
      </c>
      <c r="AB274">
        <v>0.65387857560719753</v>
      </c>
      <c r="AC274">
        <v>7.7720490409640046</v>
      </c>
      <c r="AD274">
        <v>271.87200000000001</v>
      </c>
      <c r="AE274">
        <v>3.5000000000000003E-2</v>
      </c>
      <c r="AF274">
        <v>840</v>
      </c>
      <c r="AG274">
        <v>1624</v>
      </c>
      <c r="AH274">
        <v>2844</v>
      </c>
      <c r="AI274">
        <v>3543</v>
      </c>
    </row>
    <row r="275" spans="2:35" hidden="1">
      <c r="B275">
        <v>36</v>
      </c>
      <c r="C275">
        <v>32</v>
      </c>
      <c r="D275" t="s">
        <v>5</v>
      </c>
      <c r="E275" t="s">
        <v>9</v>
      </c>
      <c r="F275">
        <v>24</v>
      </c>
      <c r="G275">
        <v>24</v>
      </c>
      <c r="H275">
        <v>0.2</v>
      </c>
      <c r="I275">
        <v>5000</v>
      </c>
      <c r="J275">
        <v>60000</v>
      </c>
      <c r="K275">
        <v>18</v>
      </c>
      <c r="L275">
        <v>150</v>
      </c>
      <c r="M275">
        <v>0</v>
      </c>
      <c r="N275">
        <v>80</v>
      </c>
      <c r="O275">
        <v>11</v>
      </c>
      <c r="P275">
        <v>2.4199999999999998E-3</v>
      </c>
      <c r="Q275">
        <v>2.0100000000000001E-3</v>
      </c>
      <c r="R275">
        <v>4.1099999999999999E-3</v>
      </c>
      <c r="S275">
        <v>1.9300000000000001E-3</v>
      </c>
      <c r="T275">
        <v>1.9300000000000001E-3</v>
      </c>
      <c r="U275">
        <v>1.9300000000000001E-3</v>
      </c>
      <c r="V275">
        <v>1.9300000000000001E-3</v>
      </c>
      <c r="W275">
        <v>3.32E-3</v>
      </c>
      <c r="X275">
        <v>3.32E-3</v>
      </c>
      <c r="Y275">
        <v>1.9400000000000001E-3</v>
      </c>
      <c r="Z275">
        <v>1.9400000000000001E-3</v>
      </c>
      <c r="AA275">
        <v>1.9400000000000001E-3</v>
      </c>
      <c r="AB275">
        <v>0.65387857560719753</v>
      </c>
      <c r="AC275">
        <v>7.7720490409640046</v>
      </c>
      <c r="AD275">
        <v>271.87200000000001</v>
      </c>
      <c r="AE275">
        <v>0.04</v>
      </c>
      <c r="AF275">
        <v>780</v>
      </c>
      <c r="AG275">
        <v>1494</v>
      </c>
      <c r="AH275">
        <v>2525</v>
      </c>
      <c r="AI275">
        <v>3100</v>
      </c>
    </row>
    <row r="276" spans="2:35" hidden="1">
      <c r="B276">
        <v>36</v>
      </c>
      <c r="C276">
        <v>32</v>
      </c>
      <c r="D276" t="s">
        <v>5</v>
      </c>
      <c r="E276" t="s">
        <v>9</v>
      </c>
      <c r="F276">
        <v>24</v>
      </c>
      <c r="G276">
        <v>24</v>
      </c>
      <c r="H276">
        <v>0.2</v>
      </c>
      <c r="I276">
        <v>5000</v>
      </c>
      <c r="J276">
        <v>60000</v>
      </c>
      <c r="K276">
        <v>18</v>
      </c>
      <c r="L276">
        <v>150</v>
      </c>
      <c r="M276">
        <v>0</v>
      </c>
      <c r="N276">
        <v>80</v>
      </c>
      <c r="O276">
        <v>11</v>
      </c>
      <c r="P276">
        <v>2.4199999999999998E-3</v>
      </c>
      <c r="Q276">
        <v>2.0100000000000001E-3</v>
      </c>
      <c r="R276">
        <v>4.1099999999999999E-3</v>
      </c>
      <c r="S276">
        <v>1.9300000000000001E-3</v>
      </c>
      <c r="T276">
        <v>1.9300000000000001E-3</v>
      </c>
      <c r="U276">
        <v>1.9300000000000001E-3</v>
      </c>
      <c r="V276">
        <v>1.9300000000000001E-3</v>
      </c>
      <c r="W276">
        <v>3.32E-3</v>
      </c>
      <c r="X276">
        <v>3.32E-3</v>
      </c>
      <c r="Y276">
        <v>1.9400000000000001E-3</v>
      </c>
      <c r="Z276">
        <v>1.9400000000000001E-3</v>
      </c>
      <c r="AA276">
        <v>1.9400000000000001E-3</v>
      </c>
      <c r="AB276">
        <v>0.65387857560719753</v>
      </c>
      <c r="AC276">
        <v>7.7720490409640046</v>
      </c>
      <c r="AD276">
        <v>271.87200000000001</v>
      </c>
      <c r="AE276">
        <v>4.4999999999999998E-2</v>
      </c>
      <c r="AF276">
        <v>726</v>
      </c>
      <c r="AG276">
        <v>1384</v>
      </c>
      <c r="AH276">
        <v>2273</v>
      </c>
      <c r="AI276">
        <v>2756</v>
      </c>
    </row>
    <row r="277" spans="2:35" hidden="1">
      <c r="B277">
        <v>36</v>
      </c>
      <c r="C277">
        <v>32</v>
      </c>
      <c r="D277" t="s">
        <v>5</v>
      </c>
      <c r="E277" t="s">
        <v>9</v>
      </c>
      <c r="F277">
        <v>24</v>
      </c>
      <c r="G277">
        <v>24</v>
      </c>
      <c r="H277">
        <v>0.2</v>
      </c>
      <c r="I277">
        <v>5000</v>
      </c>
      <c r="J277">
        <v>60000</v>
      </c>
      <c r="K277">
        <v>18</v>
      </c>
      <c r="L277">
        <v>150</v>
      </c>
      <c r="M277">
        <v>0</v>
      </c>
      <c r="N277">
        <v>80</v>
      </c>
      <c r="O277">
        <v>11</v>
      </c>
      <c r="P277">
        <v>2.4199999999999998E-3</v>
      </c>
      <c r="Q277">
        <v>2.0100000000000001E-3</v>
      </c>
      <c r="R277">
        <v>4.1099999999999999E-3</v>
      </c>
      <c r="S277">
        <v>1.9300000000000001E-3</v>
      </c>
      <c r="T277">
        <v>1.9300000000000001E-3</v>
      </c>
      <c r="U277">
        <v>1.9300000000000001E-3</v>
      </c>
      <c r="V277">
        <v>1.9300000000000001E-3</v>
      </c>
      <c r="W277">
        <v>3.32E-3</v>
      </c>
      <c r="X277">
        <v>3.32E-3</v>
      </c>
      <c r="Y277">
        <v>1.9400000000000001E-3</v>
      </c>
      <c r="Z277">
        <v>1.9400000000000001E-3</v>
      </c>
      <c r="AA277">
        <v>1.9400000000000001E-3</v>
      </c>
      <c r="AB277">
        <v>0.65387857560719753</v>
      </c>
      <c r="AC277">
        <v>7.7720490409640046</v>
      </c>
      <c r="AD277">
        <v>271.87200000000001</v>
      </c>
      <c r="AE277">
        <v>0.05</v>
      </c>
      <c r="AF277">
        <v>677</v>
      </c>
      <c r="AG277">
        <v>1288</v>
      </c>
      <c r="AH277">
        <v>2067</v>
      </c>
      <c r="AI277">
        <v>2480</v>
      </c>
    </row>
    <row r="278" spans="2:35" hidden="1">
      <c r="B278">
        <v>36</v>
      </c>
      <c r="C278">
        <v>32</v>
      </c>
      <c r="D278" t="s">
        <v>5</v>
      </c>
      <c r="E278" t="s">
        <v>9</v>
      </c>
      <c r="F278">
        <v>24</v>
      </c>
      <c r="G278">
        <v>24</v>
      </c>
      <c r="H278">
        <v>0.2</v>
      </c>
      <c r="I278">
        <v>5000</v>
      </c>
      <c r="J278">
        <v>60000</v>
      </c>
      <c r="K278">
        <v>18</v>
      </c>
      <c r="L278">
        <v>150</v>
      </c>
      <c r="M278">
        <v>0</v>
      </c>
      <c r="N278">
        <v>80</v>
      </c>
      <c r="O278">
        <v>11</v>
      </c>
      <c r="P278">
        <v>2.4199999999999998E-3</v>
      </c>
      <c r="Q278">
        <v>2.0100000000000001E-3</v>
      </c>
      <c r="R278">
        <v>4.1099999999999999E-3</v>
      </c>
      <c r="S278">
        <v>1.9300000000000001E-3</v>
      </c>
      <c r="T278">
        <v>1.9300000000000001E-3</v>
      </c>
      <c r="U278">
        <v>1.9300000000000001E-3</v>
      </c>
      <c r="V278">
        <v>1.9300000000000001E-3</v>
      </c>
      <c r="W278">
        <v>3.32E-3</v>
      </c>
      <c r="X278">
        <v>3.32E-3</v>
      </c>
      <c r="Y278">
        <v>1.9400000000000001E-3</v>
      </c>
      <c r="Z278">
        <v>1.9400000000000001E-3</v>
      </c>
      <c r="AA278">
        <v>1.9400000000000001E-3</v>
      </c>
      <c r="AB278">
        <v>0.65387857560719753</v>
      </c>
      <c r="AC278">
        <v>7.7720490409640046</v>
      </c>
      <c r="AD278">
        <v>271.87200000000001</v>
      </c>
      <c r="AE278">
        <v>5.5E-2</v>
      </c>
      <c r="AF278">
        <v>634</v>
      </c>
      <c r="AG278">
        <v>1204</v>
      </c>
      <c r="AH278">
        <v>1896</v>
      </c>
      <c r="AI278">
        <v>2255</v>
      </c>
    </row>
    <row r="279" spans="2:35" hidden="1">
      <c r="B279">
        <v>36</v>
      </c>
      <c r="C279">
        <v>32</v>
      </c>
      <c r="D279" t="s">
        <v>5</v>
      </c>
      <c r="E279" t="s">
        <v>9</v>
      </c>
      <c r="F279">
        <v>24</v>
      </c>
      <c r="G279">
        <v>24</v>
      </c>
      <c r="H279">
        <v>0.2</v>
      </c>
      <c r="I279">
        <v>5000</v>
      </c>
      <c r="J279">
        <v>60000</v>
      </c>
      <c r="K279">
        <v>18</v>
      </c>
      <c r="L279">
        <v>150</v>
      </c>
      <c r="M279">
        <v>0</v>
      </c>
      <c r="N279">
        <v>80</v>
      </c>
      <c r="O279">
        <v>11</v>
      </c>
      <c r="P279">
        <v>2.4199999999999998E-3</v>
      </c>
      <c r="Q279">
        <v>2.0100000000000001E-3</v>
      </c>
      <c r="R279">
        <v>4.1099999999999999E-3</v>
      </c>
      <c r="S279">
        <v>1.9300000000000001E-3</v>
      </c>
      <c r="T279">
        <v>1.9300000000000001E-3</v>
      </c>
      <c r="U279">
        <v>1.9300000000000001E-3</v>
      </c>
      <c r="V279">
        <v>1.9300000000000001E-3</v>
      </c>
      <c r="W279">
        <v>3.32E-3</v>
      </c>
      <c r="X279">
        <v>3.32E-3</v>
      </c>
      <c r="Y279">
        <v>1.9400000000000001E-3</v>
      </c>
      <c r="Z279">
        <v>1.9400000000000001E-3</v>
      </c>
      <c r="AA279">
        <v>1.9400000000000001E-3</v>
      </c>
      <c r="AB279">
        <v>0.65387857560719753</v>
      </c>
      <c r="AC279">
        <v>7.7720490409640046</v>
      </c>
      <c r="AD279">
        <v>271.87200000000001</v>
      </c>
      <c r="AE279">
        <v>0.06</v>
      </c>
      <c r="AF279">
        <v>595</v>
      </c>
      <c r="AG279">
        <v>1130</v>
      </c>
      <c r="AH279">
        <v>1751</v>
      </c>
      <c r="AI279">
        <v>2067</v>
      </c>
    </row>
    <row r="280" spans="2:35" hidden="1">
      <c r="B280">
        <v>36</v>
      </c>
      <c r="C280">
        <v>32</v>
      </c>
      <c r="D280" t="s">
        <v>5</v>
      </c>
      <c r="E280" t="s">
        <v>9</v>
      </c>
      <c r="F280">
        <v>24</v>
      </c>
      <c r="G280">
        <v>24</v>
      </c>
      <c r="H280">
        <v>0.2</v>
      </c>
      <c r="I280">
        <v>5000</v>
      </c>
      <c r="J280">
        <v>60000</v>
      </c>
      <c r="K280">
        <v>18</v>
      </c>
      <c r="L280">
        <v>150</v>
      </c>
      <c r="M280">
        <v>0</v>
      </c>
      <c r="N280">
        <v>80</v>
      </c>
      <c r="O280">
        <v>11</v>
      </c>
      <c r="P280">
        <v>2.4199999999999998E-3</v>
      </c>
      <c r="Q280">
        <v>2.0100000000000001E-3</v>
      </c>
      <c r="R280">
        <v>4.1099999999999999E-3</v>
      </c>
      <c r="S280">
        <v>1.9300000000000001E-3</v>
      </c>
      <c r="T280">
        <v>1.9300000000000001E-3</v>
      </c>
      <c r="U280">
        <v>1.9300000000000001E-3</v>
      </c>
      <c r="V280">
        <v>1.9300000000000001E-3</v>
      </c>
      <c r="W280">
        <v>3.32E-3</v>
      </c>
      <c r="X280">
        <v>3.32E-3</v>
      </c>
      <c r="Y280">
        <v>1.9400000000000001E-3</v>
      </c>
      <c r="Z280">
        <v>1.9400000000000001E-3</v>
      </c>
      <c r="AA280">
        <v>1.9400000000000001E-3</v>
      </c>
      <c r="AB280">
        <v>0.65387857560719753</v>
      </c>
      <c r="AC280">
        <v>7.7720490409640046</v>
      </c>
      <c r="AD280">
        <v>271.87200000000001</v>
      </c>
      <c r="AE280">
        <v>6.5000000000000002E-2</v>
      </c>
      <c r="AF280">
        <v>559</v>
      </c>
      <c r="AG280">
        <v>1063</v>
      </c>
      <c r="AH280">
        <v>1627</v>
      </c>
      <c r="AI280">
        <v>1908</v>
      </c>
    </row>
    <row r="281" spans="2:35" hidden="1">
      <c r="B281">
        <v>36</v>
      </c>
      <c r="C281">
        <v>32</v>
      </c>
      <c r="D281" t="s">
        <v>5</v>
      </c>
      <c r="E281" t="s">
        <v>9</v>
      </c>
      <c r="F281">
        <v>24</v>
      </c>
      <c r="G281">
        <v>24</v>
      </c>
      <c r="H281">
        <v>0.2</v>
      </c>
      <c r="I281">
        <v>5000</v>
      </c>
      <c r="J281">
        <v>60000</v>
      </c>
      <c r="K281">
        <v>18</v>
      </c>
      <c r="L281">
        <v>150</v>
      </c>
      <c r="M281">
        <v>0</v>
      </c>
      <c r="N281">
        <v>80</v>
      </c>
      <c r="O281">
        <v>11</v>
      </c>
      <c r="P281">
        <v>2.4199999999999998E-3</v>
      </c>
      <c r="Q281">
        <v>2.0100000000000001E-3</v>
      </c>
      <c r="R281">
        <v>4.1099999999999999E-3</v>
      </c>
      <c r="S281">
        <v>1.9300000000000001E-3</v>
      </c>
      <c r="T281">
        <v>1.9300000000000001E-3</v>
      </c>
      <c r="U281">
        <v>1.9300000000000001E-3</v>
      </c>
      <c r="V281">
        <v>1.9300000000000001E-3</v>
      </c>
      <c r="W281">
        <v>3.32E-3</v>
      </c>
      <c r="X281">
        <v>3.32E-3</v>
      </c>
      <c r="Y281">
        <v>1.9400000000000001E-3</v>
      </c>
      <c r="Z281">
        <v>1.9400000000000001E-3</v>
      </c>
      <c r="AA281">
        <v>1.9400000000000001E-3</v>
      </c>
      <c r="AB281">
        <v>0.65387857560719753</v>
      </c>
      <c r="AC281">
        <v>7.7720490409640046</v>
      </c>
      <c r="AD281">
        <v>271.87200000000001</v>
      </c>
      <c r="AE281">
        <v>7.0000000000000007E-2</v>
      </c>
      <c r="AF281">
        <v>527</v>
      </c>
      <c r="AG281">
        <v>1004</v>
      </c>
      <c r="AH281">
        <v>1520</v>
      </c>
      <c r="AI281">
        <v>1772</v>
      </c>
    </row>
    <row r="282" spans="2:35" hidden="1">
      <c r="B282">
        <v>36</v>
      </c>
      <c r="C282">
        <v>32</v>
      </c>
      <c r="D282" t="s">
        <v>5</v>
      </c>
      <c r="E282" t="s">
        <v>9</v>
      </c>
      <c r="F282">
        <v>26</v>
      </c>
      <c r="G282">
        <v>26</v>
      </c>
      <c r="H282">
        <v>0.2</v>
      </c>
      <c r="I282">
        <v>5000</v>
      </c>
      <c r="J282">
        <v>60000</v>
      </c>
      <c r="K282">
        <v>18</v>
      </c>
      <c r="L282">
        <v>150</v>
      </c>
      <c r="M282">
        <v>0</v>
      </c>
      <c r="N282">
        <v>80</v>
      </c>
      <c r="O282">
        <v>11</v>
      </c>
      <c r="P282">
        <v>2.3900000000000002E-3</v>
      </c>
      <c r="Q282">
        <v>1.99E-3</v>
      </c>
      <c r="R282">
        <v>4.0699999999999998E-3</v>
      </c>
      <c r="S282">
        <v>1.9300000000000001E-3</v>
      </c>
      <c r="T282">
        <v>1.9300000000000001E-3</v>
      </c>
      <c r="U282">
        <v>1.9300000000000001E-3</v>
      </c>
      <c r="V282">
        <v>1.9300000000000001E-3</v>
      </c>
      <c r="W282">
        <v>3.2799999999999999E-3</v>
      </c>
      <c r="X282">
        <v>3.2799999999999999E-3</v>
      </c>
      <c r="Y282">
        <v>1.9400000000000001E-3</v>
      </c>
      <c r="Z282">
        <v>1.9400000000000001E-3</v>
      </c>
      <c r="AA282">
        <v>1.9400000000000001E-3</v>
      </c>
      <c r="AB282">
        <v>0.66008848240942464</v>
      </c>
      <c r="AC282">
        <v>8.6308535928075063</v>
      </c>
      <c r="AD282">
        <v>271.87200000000001</v>
      </c>
      <c r="AE282">
        <v>0.03</v>
      </c>
      <c r="AF282">
        <v>793</v>
      </c>
      <c r="AG282">
        <v>1266</v>
      </c>
      <c r="AH282">
        <v>2080</v>
      </c>
      <c r="AI282">
        <v>3290</v>
      </c>
    </row>
    <row r="283" spans="2:35" hidden="1">
      <c r="B283">
        <v>36</v>
      </c>
      <c r="C283">
        <v>32</v>
      </c>
      <c r="D283" t="s">
        <v>5</v>
      </c>
      <c r="E283" t="s">
        <v>9</v>
      </c>
      <c r="F283">
        <v>26</v>
      </c>
      <c r="G283">
        <v>26</v>
      </c>
      <c r="H283">
        <v>0.2</v>
      </c>
      <c r="I283">
        <v>5000</v>
      </c>
      <c r="J283">
        <v>60000</v>
      </c>
      <c r="K283">
        <v>18</v>
      </c>
      <c r="L283">
        <v>150</v>
      </c>
      <c r="M283">
        <v>0</v>
      </c>
      <c r="N283">
        <v>80</v>
      </c>
      <c r="O283">
        <v>11</v>
      </c>
      <c r="P283">
        <v>2.3900000000000002E-3</v>
      </c>
      <c r="Q283">
        <v>1.99E-3</v>
      </c>
      <c r="R283">
        <v>4.0699999999999998E-3</v>
      </c>
      <c r="S283">
        <v>1.9300000000000001E-3</v>
      </c>
      <c r="T283">
        <v>1.9300000000000001E-3</v>
      </c>
      <c r="U283">
        <v>1.9300000000000001E-3</v>
      </c>
      <c r="V283">
        <v>1.9300000000000001E-3</v>
      </c>
      <c r="W283">
        <v>3.2799999999999999E-3</v>
      </c>
      <c r="X283">
        <v>3.2799999999999999E-3</v>
      </c>
      <c r="Y283">
        <v>1.9400000000000001E-3</v>
      </c>
      <c r="Z283">
        <v>1.9400000000000001E-3</v>
      </c>
      <c r="AA283">
        <v>1.9400000000000001E-3</v>
      </c>
      <c r="AB283">
        <v>0.66008848240942464</v>
      </c>
      <c r="AC283">
        <v>8.6308535928075063</v>
      </c>
      <c r="AD283">
        <v>271.87200000000001</v>
      </c>
      <c r="AE283">
        <v>3.5000000000000003E-2</v>
      </c>
      <c r="AF283">
        <v>729</v>
      </c>
      <c r="AG283">
        <v>1181</v>
      </c>
      <c r="AH283">
        <v>1886</v>
      </c>
      <c r="AI283">
        <v>2865</v>
      </c>
    </row>
    <row r="284" spans="2:35" hidden="1">
      <c r="B284">
        <v>36</v>
      </c>
      <c r="C284">
        <v>32</v>
      </c>
      <c r="D284" t="s">
        <v>5</v>
      </c>
      <c r="E284" t="s">
        <v>9</v>
      </c>
      <c r="F284">
        <v>26</v>
      </c>
      <c r="G284">
        <v>26</v>
      </c>
      <c r="H284">
        <v>0.2</v>
      </c>
      <c r="I284">
        <v>5000</v>
      </c>
      <c r="J284">
        <v>60000</v>
      </c>
      <c r="K284">
        <v>18</v>
      </c>
      <c r="L284">
        <v>150</v>
      </c>
      <c r="M284">
        <v>0</v>
      </c>
      <c r="N284">
        <v>80</v>
      </c>
      <c r="O284">
        <v>11</v>
      </c>
      <c r="P284">
        <v>2.3900000000000002E-3</v>
      </c>
      <c r="Q284">
        <v>1.99E-3</v>
      </c>
      <c r="R284">
        <v>4.0699999999999998E-3</v>
      </c>
      <c r="S284">
        <v>1.9300000000000001E-3</v>
      </c>
      <c r="T284">
        <v>1.9300000000000001E-3</v>
      </c>
      <c r="U284">
        <v>1.9300000000000001E-3</v>
      </c>
      <c r="V284">
        <v>1.9300000000000001E-3</v>
      </c>
      <c r="W284">
        <v>3.2799999999999999E-3</v>
      </c>
      <c r="X284">
        <v>3.2799999999999999E-3</v>
      </c>
      <c r="Y284">
        <v>1.9400000000000001E-3</v>
      </c>
      <c r="Z284">
        <v>1.9400000000000001E-3</v>
      </c>
      <c r="AA284">
        <v>1.9400000000000001E-3</v>
      </c>
      <c r="AB284">
        <v>0.66008848240942464</v>
      </c>
      <c r="AC284">
        <v>8.6308535928075063</v>
      </c>
      <c r="AD284">
        <v>271.87200000000001</v>
      </c>
      <c r="AE284">
        <v>0.04</v>
      </c>
      <c r="AF284">
        <v>673</v>
      </c>
      <c r="AG284">
        <v>1105</v>
      </c>
      <c r="AH284">
        <v>1728</v>
      </c>
      <c r="AI284">
        <v>2541</v>
      </c>
    </row>
    <row r="285" spans="2:35" hidden="1">
      <c r="B285">
        <v>36</v>
      </c>
      <c r="C285">
        <v>32</v>
      </c>
      <c r="D285" t="s">
        <v>5</v>
      </c>
      <c r="E285" t="s">
        <v>9</v>
      </c>
      <c r="F285">
        <v>26</v>
      </c>
      <c r="G285">
        <v>26</v>
      </c>
      <c r="H285">
        <v>0.2</v>
      </c>
      <c r="I285">
        <v>5000</v>
      </c>
      <c r="J285">
        <v>60000</v>
      </c>
      <c r="K285">
        <v>18</v>
      </c>
      <c r="L285">
        <v>150</v>
      </c>
      <c r="M285">
        <v>0</v>
      </c>
      <c r="N285">
        <v>80</v>
      </c>
      <c r="O285">
        <v>11</v>
      </c>
      <c r="P285">
        <v>2.3900000000000002E-3</v>
      </c>
      <c r="Q285">
        <v>1.99E-3</v>
      </c>
      <c r="R285">
        <v>4.0699999999999998E-3</v>
      </c>
      <c r="S285">
        <v>1.9300000000000001E-3</v>
      </c>
      <c r="T285">
        <v>1.9300000000000001E-3</v>
      </c>
      <c r="U285">
        <v>1.9300000000000001E-3</v>
      </c>
      <c r="V285">
        <v>1.9300000000000001E-3</v>
      </c>
      <c r="W285">
        <v>3.2799999999999999E-3</v>
      </c>
      <c r="X285">
        <v>3.2799999999999999E-3</v>
      </c>
      <c r="Y285">
        <v>1.9400000000000001E-3</v>
      </c>
      <c r="Z285">
        <v>1.9400000000000001E-3</v>
      </c>
      <c r="AA285">
        <v>1.9400000000000001E-3</v>
      </c>
      <c r="AB285">
        <v>0.66008848240942464</v>
      </c>
      <c r="AC285">
        <v>8.6308535928075063</v>
      </c>
      <c r="AD285">
        <v>271.87200000000001</v>
      </c>
      <c r="AE285">
        <v>4.4999999999999998E-2</v>
      </c>
      <c r="AF285">
        <v>623</v>
      </c>
      <c r="AG285">
        <v>1035</v>
      </c>
      <c r="AH285">
        <v>1595</v>
      </c>
      <c r="AI285">
        <v>2284</v>
      </c>
    </row>
    <row r="286" spans="2:35" hidden="1">
      <c r="B286">
        <v>36</v>
      </c>
      <c r="C286">
        <v>32</v>
      </c>
      <c r="D286" t="s">
        <v>5</v>
      </c>
      <c r="E286" t="s">
        <v>9</v>
      </c>
      <c r="F286">
        <v>26</v>
      </c>
      <c r="G286">
        <v>26</v>
      </c>
      <c r="H286">
        <v>0.2</v>
      </c>
      <c r="I286">
        <v>5000</v>
      </c>
      <c r="J286">
        <v>60000</v>
      </c>
      <c r="K286">
        <v>18</v>
      </c>
      <c r="L286">
        <v>150</v>
      </c>
      <c r="M286">
        <v>0</v>
      </c>
      <c r="N286">
        <v>80</v>
      </c>
      <c r="O286">
        <v>11</v>
      </c>
      <c r="P286">
        <v>2.3900000000000002E-3</v>
      </c>
      <c r="Q286">
        <v>1.99E-3</v>
      </c>
      <c r="R286">
        <v>4.0699999999999998E-3</v>
      </c>
      <c r="S286">
        <v>1.9300000000000001E-3</v>
      </c>
      <c r="T286">
        <v>1.9300000000000001E-3</v>
      </c>
      <c r="U286">
        <v>1.9300000000000001E-3</v>
      </c>
      <c r="V286">
        <v>1.9300000000000001E-3</v>
      </c>
      <c r="W286">
        <v>3.2799999999999999E-3</v>
      </c>
      <c r="X286">
        <v>3.2799999999999999E-3</v>
      </c>
      <c r="Y286">
        <v>1.9400000000000001E-3</v>
      </c>
      <c r="Z286">
        <v>1.9400000000000001E-3</v>
      </c>
      <c r="AA286">
        <v>1.9400000000000001E-3</v>
      </c>
      <c r="AB286">
        <v>0.66008848240942464</v>
      </c>
      <c r="AC286">
        <v>8.6308535928075063</v>
      </c>
      <c r="AD286">
        <v>271.87200000000001</v>
      </c>
      <c r="AE286">
        <v>0.05</v>
      </c>
      <c r="AF286">
        <v>579</v>
      </c>
      <c r="AG286">
        <v>972</v>
      </c>
      <c r="AH286">
        <v>1482</v>
      </c>
      <c r="AI286">
        <v>2076</v>
      </c>
    </row>
    <row r="287" spans="2:35" hidden="1">
      <c r="B287">
        <v>36</v>
      </c>
      <c r="C287">
        <v>32</v>
      </c>
      <c r="D287" t="s">
        <v>5</v>
      </c>
      <c r="E287" t="s">
        <v>9</v>
      </c>
      <c r="F287">
        <v>26</v>
      </c>
      <c r="G287">
        <v>26</v>
      </c>
      <c r="H287">
        <v>0.2</v>
      </c>
      <c r="I287">
        <v>5000</v>
      </c>
      <c r="J287">
        <v>60000</v>
      </c>
      <c r="K287">
        <v>18</v>
      </c>
      <c r="L287">
        <v>150</v>
      </c>
      <c r="M287">
        <v>0</v>
      </c>
      <c r="N287">
        <v>80</v>
      </c>
      <c r="O287">
        <v>11</v>
      </c>
      <c r="P287">
        <v>2.3900000000000002E-3</v>
      </c>
      <c r="Q287">
        <v>1.99E-3</v>
      </c>
      <c r="R287">
        <v>4.0699999999999998E-3</v>
      </c>
      <c r="S287">
        <v>1.9300000000000001E-3</v>
      </c>
      <c r="T287">
        <v>1.9300000000000001E-3</v>
      </c>
      <c r="U287">
        <v>1.9300000000000001E-3</v>
      </c>
      <c r="V287">
        <v>1.9300000000000001E-3</v>
      </c>
      <c r="W287">
        <v>3.2799999999999999E-3</v>
      </c>
      <c r="X287">
        <v>3.2799999999999999E-3</v>
      </c>
      <c r="Y287">
        <v>1.9400000000000001E-3</v>
      </c>
      <c r="Z287">
        <v>1.9400000000000001E-3</v>
      </c>
      <c r="AA287">
        <v>1.9400000000000001E-3</v>
      </c>
      <c r="AB287">
        <v>0.66008848240942464</v>
      </c>
      <c r="AC287">
        <v>8.6308535928075063</v>
      </c>
      <c r="AD287">
        <v>271.87200000000001</v>
      </c>
      <c r="AE287">
        <v>5.5E-2</v>
      </c>
      <c r="AF287">
        <v>539</v>
      </c>
      <c r="AG287">
        <v>915</v>
      </c>
      <c r="AH287">
        <v>1383</v>
      </c>
      <c r="AI287">
        <v>1903</v>
      </c>
    </row>
    <row r="288" spans="2:35" hidden="1">
      <c r="B288">
        <v>36</v>
      </c>
      <c r="C288">
        <v>32</v>
      </c>
      <c r="D288" t="s">
        <v>5</v>
      </c>
      <c r="E288" t="s">
        <v>9</v>
      </c>
      <c r="F288">
        <v>26</v>
      </c>
      <c r="G288">
        <v>26</v>
      </c>
      <c r="H288">
        <v>0.2</v>
      </c>
      <c r="I288">
        <v>5000</v>
      </c>
      <c r="J288">
        <v>60000</v>
      </c>
      <c r="K288">
        <v>18</v>
      </c>
      <c r="L288">
        <v>150</v>
      </c>
      <c r="M288">
        <v>0</v>
      </c>
      <c r="N288">
        <v>80</v>
      </c>
      <c r="O288">
        <v>11</v>
      </c>
      <c r="P288">
        <v>2.3900000000000002E-3</v>
      </c>
      <c r="Q288">
        <v>1.99E-3</v>
      </c>
      <c r="R288">
        <v>4.0699999999999998E-3</v>
      </c>
      <c r="S288">
        <v>1.9300000000000001E-3</v>
      </c>
      <c r="T288">
        <v>1.9300000000000001E-3</v>
      </c>
      <c r="U288">
        <v>1.9300000000000001E-3</v>
      </c>
      <c r="V288">
        <v>1.9300000000000001E-3</v>
      </c>
      <c r="W288">
        <v>3.2799999999999999E-3</v>
      </c>
      <c r="X288">
        <v>3.2799999999999999E-3</v>
      </c>
      <c r="Y288">
        <v>1.9400000000000001E-3</v>
      </c>
      <c r="Z288">
        <v>1.9400000000000001E-3</v>
      </c>
      <c r="AA288">
        <v>1.9400000000000001E-3</v>
      </c>
      <c r="AB288">
        <v>0.66008848240942464</v>
      </c>
      <c r="AC288">
        <v>8.6308535928075063</v>
      </c>
      <c r="AD288">
        <v>271.87200000000001</v>
      </c>
      <c r="AE288">
        <v>0.06</v>
      </c>
      <c r="AF288">
        <v>504</v>
      </c>
      <c r="AG288">
        <v>862</v>
      </c>
      <c r="AH288">
        <v>1296</v>
      </c>
      <c r="AI288">
        <v>1757</v>
      </c>
    </row>
    <row r="289" spans="2:35" hidden="1">
      <c r="B289">
        <v>36</v>
      </c>
      <c r="C289">
        <v>32</v>
      </c>
      <c r="D289" t="s">
        <v>5</v>
      </c>
      <c r="E289" t="s">
        <v>9</v>
      </c>
      <c r="F289">
        <v>26</v>
      </c>
      <c r="G289">
        <v>26</v>
      </c>
      <c r="H289">
        <v>0.2</v>
      </c>
      <c r="I289">
        <v>5000</v>
      </c>
      <c r="J289">
        <v>60000</v>
      </c>
      <c r="K289">
        <v>18</v>
      </c>
      <c r="L289">
        <v>150</v>
      </c>
      <c r="M289">
        <v>0</v>
      </c>
      <c r="N289">
        <v>80</v>
      </c>
      <c r="O289">
        <v>11</v>
      </c>
      <c r="P289">
        <v>2.3900000000000002E-3</v>
      </c>
      <c r="Q289">
        <v>1.99E-3</v>
      </c>
      <c r="R289">
        <v>4.0699999999999998E-3</v>
      </c>
      <c r="S289">
        <v>1.9300000000000001E-3</v>
      </c>
      <c r="T289">
        <v>1.9300000000000001E-3</v>
      </c>
      <c r="U289">
        <v>1.9300000000000001E-3</v>
      </c>
      <c r="V289">
        <v>1.9300000000000001E-3</v>
      </c>
      <c r="W289">
        <v>3.2799999999999999E-3</v>
      </c>
      <c r="X289">
        <v>3.2799999999999999E-3</v>
      </c>
      <c r="Y289">
        <v>1.9400000000000001E-3</v>
      </c>
      <c r="Z289">
        <v>1.9400000000000001E-3</v>
      </c>
      <c r="AA289">
        <v>1.9400000000000001E-3</v>
      </c>
      <c r="AB289">
        <v>0.66008848240942464</v>
      </c>
      <c r="AC289">
        <v>8.6308535928075063</v>
      </c>
      <c r="AD289">
        <v>271.87200000000001</v>
      </c>
      <c r="AE289">
        <v>6.5000000000000002E-2</v>
      </c>
      <c r="AF289">
        <v>473</v>
      </c>
      <c r="AG289">
        <v>815</v>
      </c>
      <c r="AH289">
        <v>1219</v>
      </c>
      <c r="AI289">
        <v>1632</v>
      </c>
    </row>
    <row r="290" spans="2:35" hidden="1">
      <c r="B290">
        <v>36</v>
      </c>
      <c r="C290">
        <v>32</v>
      </c>
      <c r="D290" t="s">
        <v>5</v>
      </c>
      <c r="E290" t="s">
        <v>9</v>
      </c>
      <c r="F290">
        <v>26</v>
      </c>
      <c r="G290">
        <v>26</v>
      </c>
      <c r="H290">
        <v>0.2</v>
      </c>
      <c r="I290">
        <v>5000</v>
      </c>
      <c r="J290">
        <v>60000</v>
      </c>
      <c r="K290">
        <v>18</v>
      </c>
      <c r="L290">
        <v>150</v>
      </c>
      <c r="M290">
        <v>0</v>
      </c>
      <c r="N290">
        <v>80</v>
      </c>
      <c r="O290">
        <v>11</v>
      </c>
      <c r="P290">
        <v>2.3900000000000002E-3</v>
      </c>
      <c r="Q290">
        <v>1.99E-3</v>
      </c>
      <c r="R290">
        <v>4.0699999999999998E-3</v>
      </c>
      <c r="S290">
        <v>1.9300000000000001E-3</v>
      </c>
      <c r="T290">
        <v>1.9300000000000001E-3</v>
      </c>
      <c r="U290">
        <v>1.9300000000000001E-3</v>
      </c>
      <c r="V290">
        <v>1.9300000000000001E-3</v>
      </c>
      <c r="W290">
        <v>3.2799999999999999E-3</v>
      </c>
      <c r="X290">
        <v>3.2799999999999999E-3</v>
      </c>
      <c r="Y290">
        <v>1.9400000000000001E-3</v>
      </c>
      <c r="Z290">
        <v>1.9400000000000001E-3</v>
      </c>
      <c r="AA290">
        <v>1.9400000000000001E-3</v>
      </c>
      <c r="AB290">
        <v>0.66008848240942464</v>
      </c>
      <c r="AC290">
        <v>8.6308535928075063</v>
      </c>
      <c r="AD290">
        <v>271.87200000000001</v>
      </c>
      <c r="AE290">
        <v>7.0000000000000007E-2</v>
      </c>
      <c r="AF290">
        <v>444</v>
      </c>
      <c r="AG290">
        <v>771</v>
      </c>
      <c r="AH290">
        <v>1149</v>
      </c>
      <c r="AI290">
        <v>1523</v>
      </c>
    </row>
    <row r="291" spans="2:35" hidden="1">
      <c r="B291">
        <v>36</v>
      </c>
      <c r="C291">
        <v>32</v>
      </c>
      <c r="D291" t="s">
        <v>5</v>
      </c>
      <c r="E291" t="s">
        <v>9</v>
      </c>
      <c r="F291">
        <v>28</v>
      </c>
      <c r="G291">
        <v>28</v>
      </c>
      <c r="H291">
        <v>0.2</v>
      </c>
      <c r="I291">
        <v>5000</v>
      </c>
      <c r="J291">
        <v>60000</v>
      </c>
      <c r="K291">
        <v>18</v>
      </c>
      <c r="L291">
        <v>150</v>
      </c>
      <c r="M291">
        <v>0</v>
      </c>
      <c r="N291">
        <v>80</v>
      </c>
      <c r="O291">
        <v>11</v>
      </c>
      <c r="P291">
        <v>2.3700000000000001E-3</v>
      </c>
      <c r="Q291">
        <v>1.97E-3</v>
      </c>
      <c r="R291">
        <v>4.0299999999999997E-3</v>
      </c>
      <c r="S291">
        <v>1.9300000000000001E-3</v>
      </c>
      <c r="T291">
        <v>1.9300000000000001E-3</v>
      </c>
      <c r="U291">
        <v>1.9300000000000001E-3</v>
      </c>
      <c r="V291">
        <v>1.9300000000000001E-3</v>
      </c>
      <c r="W291">
        <v>3.2499999999999999E-3</v>
      </c>
      <c r="X291">
        <v>3.2499999999999999E-3</v>
      </c>
      <c r="Y291">
        <v>1.9400000000000001E-3</v>
      </c>
      <c r="Z291">
        <v>1.9400000000000001E-3</v>
      </c>
      <c r="AA291">
        <v>1.9400000000000001E-3</v>
      </c>
      <c r="AB291">
        <v>0.66805177317840714</v>
      </c>
      <c r="AC291">
        <v>8.6827587164018585</v>
      </c>
      <c r="AD291">
        <v>271.87200000000001</v>
      </c>
      <c r="AE291">
        <v>0.03</v>
      </c>
      <c r="AF291">
        <v>787</v>
      </c>
      <c r="AG291">
        <v>1257</v>
      </c>
      <c r="AH291">
        <v>2012</v>
      </c>
      <c r="AI291">
        <v>3234</v>
      </c>
    </row>
    <row r="292" spans="2:35" hidden="1">
      <c r="B292">
        <v>36</v>
      </c>
      <c r="C292">
        <v>32</v>
      </c>
      <c r="D292" t="s">
        <v>5</v>
      </c>
      <c r="E292" t="s">
        <v>9</v>
      </c>
      <c r="F292">
        <v>28</v>
      </c>
      <c r="G292">
        <v>28</v>
      </c>
      <c r="H292">
        <v>0.2</v>
      </c>
      <c r="I292">
        <v>5000</v>
      </c>
      <c r="J292">
        <v>60000</v>
      </c>
      <c r="K292">
        <v>18</v>
      </c>
      <c r="L292">
        <v>150</v>
      </c>
      <c r="M292">
        <v>0</v>
      </c>
      <c r="N292">
        <v>80</v>
      </c>
      <c r="O292">
        <v>11</v>
      </c>
      <c r="P292">
        <v>2.3700000000000001E-3</v>
      </c>
      <c r="Q292">
        <v>1.97E-3</v>
      </c>
      <c r="R292">
        <v>4.0299999999999997E-3</v>
      </c>
      <c r="S292">
        <v>1.9300000000000001E-3</v>
      </c>
      <c r="T292">
        <v>1.9300000000000001E-3</v>
      </c>
      <c r="U292">
        <v>1.9300000000000001E-3</v>
      </c>
      <c r="V292">
        <v>1.9300000000000001E-3</v>
      </c>
      <c r="W292">
        <v>3.2499999999999999E-3</v>
      </c>
      <c r="X292">
        <v>3.2499999999999999E-3</v>
      </c>
      <c r="Y292">
        <v>1.9400000000000001E-3</v>
      </c>
      <c r="Z292">
        <v>1.9400000000000001E-3</v>
      </c>
      <c r="AA292">
        <v>1.9400000000000001E-3</v>
      </c>
      <c r="AB292">
        <v>0.66805177317840714</v>
      </c>
      <c r="AC292">
        <v>8.6827587164018585</v>
      </c>
      <c r="AD292">
        <v>271.87200000000001</v>
      </c>
      <c r="AE292">
        <v>3.5000000000000003E-2</v>
      </c>
      <c r="AF292">
        <v>723</v>
      </c>
      <c r="AG292">
        <v>1173</v>
      </c>
      <c r="AH292">
        <v>1830</v>
      </c>
      <c r="AI292">
        <v>2820</v>
      </c>
    </row>
    <row r="293" spans="2:35">
      <c r="B293">
        <v>36</v>
      </c>
      <c r="C293">
        <v>32</v>
      </c>
      <c r="D293" t="s">
        <v>5</v>
      </c>
      <c r="E293" t="s">
        <v>9</v>
      </c>
      <c r="F293">
        <v>28</v>
      </c>
      <c r="G293">
        <v>28</v>
      </c>
      <c r="H293">
        <v>0.2</v>
      </c>
      <c r="I293">
        <v>5000</v>
      </c>
      <c r="J293">
        <v>60000</v>
      </c>
      <c r="K293">
        <v>18</v>
      </c>
      <c r="L293">
        <v>150</v>
      </c>
      <c r="M293">
        <v>0</v>
      </c>
      <c r="N293">
        <v>80</v>
      </c>
      <c r="O293">
        <v>11</v>
      </c>
      <c r="P293">
        <v>2.3700000000000001E-3</v>
      </c>
      <c r="Q293">
        <v>1.97E-3</v>
      </c>
      <c r="R293">
        <v>4.0299999999999997E-3</v>
      </c>
      <c r="S293">
        <v>1.9300000000000001E-3</v>
      </c>
      <c r="T293">
        <v>1.9300000000000001E-3</v>
      </c>
      <c r="U293">
        <v>1.9300000000000001E-3</v>
      </c>
      <c r="V293">
        <v>1.9300000000000001E-3</v>
      </c>
      <c r="W293">
        <v>3.2499999999999999E-3</v>
      </c>
      <c r="X293">
        <v>3.2499999999999999E-3</v>
      </c>
      <c r="Y293">
        <v>1.9400000000000001E-3</v>
      </c>
      <c r="Z293">
        <v>1.9400000000000001E-3</v>
      </c>
      <c r="AA293">
        <v>1.9400000000000001E-3</v>
      </c>
      <c r="AB293">
        <v>0.66805177317840714</v>
      </c>
      <c r="AC293">
        <v>8.6827587164018585</v>
      </c>
      <c r="AD293">
        <v>271.87200000000001</v>
      </c>
      <c r="AE293">
        <v>0.04</v>
      </c>
      <c r="AF293">
        <v>667</v>
      </c>
      <c r="AG293">
        <v>1096</v>
      </c>
      <c r="AH293">
        <v>1682</v>
      </c>
      <c r="AI293">
        <v>2504</v>
      </c>
    </row>
    <row r="294" spans="2:35" hidden="1">
      <c r="B294">
        <v>36</v>
      </c>
      <c r="C294">
        <v>32</v>
      </c>
      <c r="D294" t="s">
        <v>5</v>
      </c>
      <c r="E294" t="s">
        <v>9</v>
      </c>
      <c r="F294">
        <v>28</v>
      </c>
      <c r="G294">
        <v>28</v>
      </c>
      <c r="H294">
        <v>0.2</v>
      </c>
      <c r="I294">
        <v>5000</v>
      </c>
      <c r="J294">
        <v>60000</v>
      </c>
      <c r="K294">
        <v>18</v>
      </c>
      <c r="L294">
        <v>150</v>
      </c>
      <c r="M294">
        <v>0</v>
      </c>
      <c r="N294">
        <v>80</v>
      </c>
      <c r="O294">
        <v>11</v>
      </c>
      <c r="P294">
        <v>2.3700000000000001E-3</v>
      </c>
      <c r="Q294">
        <v>1.97E-3</v>
      </c>
      <c r="R294">
        <v>4.0299999999999997E-3</v>
      </c>
      <c r="S294">
        <v>1.9300000000000001E-3</v>
      </c>
      <c r="T294">
        <v>1.9300000000000001E-3</v>
      </c>
      <c r="U294">
        <v>1.9300000000000001E-3</v>
      </c>
      <c r="V294">
        <v>1.9300000000000001E-3</v>
      </c>
      <c r="W294">
        <v>3.2499999999999999E-3</v>
      </c>
      <c r="X294">
        <v>3.2499999999999999E-3</v>
      </c>
      <c r="Y294">
        <v>1.9400000000000001E-3</v>
      </c>
      <c r="Z294">
        <v>1.9400000000000001E-3</v>
      </c>
      <c r="AA294">
        <v>1.9400000000000001E-3</v>
      </c>
      <c r="AB294">
        <v>0.66805177317840714</v>
      </c>
      <c r="AC294">
        <v>8.6827587164018585</v>
      </c>
      <c r="AD294">
        <v>271.87200000000001</v>
      </c>
      <c r="AE294">
        <v>4.4999999999999998E-2</v>
      </c>
      <c r="AF294">
        <v>618</v>
      </c>
      <c r="AG294">
        <v>1027</v>
      </c>
      <c r="AH294">
        <v>1556</v>
      </c>
      <c r="AI294">
        <v>2254</v>
      </c>
    </row>
    <row r="295" spans="2:35" hidden="1">
      <c r="B295">
        <v>36</v>
      </c>
      <c r="C295">
        <v>32</v>
      </c>
      <c r="D295" t="s">
        <v>5</v>
      </c>
      <c r="E295" t="s">
        <v>9</v>
      </c>
      <c r="F295">
        <v>28</v>
      </c>
      <c r="G295">
        <v>28</v>
      </c>
      <c r="H295">
        <v>0.2</v>
      </c>
      <c r="I295">
        <v>5000</v>
      </c>
      <c r="J295">
        <v>60000</v>
      </c>
      <c r="K295">
        <v>18</v>
      </c>
      <c r="L295">
        <v>150</v>
      </c>
      <c r="M295">
        <v>0</v>
      </c>
      <c r="N295">
        <v>80</v>
      </c>
      <c r="O295">
        <v>11</v>
      </c>
      <c r="P295">
        <v>2.3700000000000001E-3</v>
      </c>
      <c r="Q295">
        <v>1.97E-3</v>
      </c>
      <c r="R295">
        <v>4.0299999999999997E-3</v>
      </c>
      <c r="S295">
        <v>1.9300000000000001E-3</v>
      </c>
      <c r="T295">
        <v>1.9300000000000001E-3</v>
      </c>
      <c r="U295">
        <v>1.9300000000000001E-3</v>
      </c>
      <c r="V295">
        <v>1.9300000000000001E-3</v>
      </c>
      <c r="W295">
        <v>3.2499999999999999E-3</v>
      </c>
      <c r="X295">
        <v>3.2499999999999999E-3</v>
      </c>
      <c r="Y295">
        <v>1.9400000000000001E-3</v>
      </c>
      <c r="Z295">
        <v>1.9400000000000001E-3</v>
      </c>
      <c r="AA295">
        <v>1.9400000000000001E-3</v>
      </c>
      <c r="AB295">
        <v>0.66805177317840714</v>
      </c>
      <c r="AC295">
        <v>8.6827587164018585</v>
      </c>
      <c r="AD295">
        <v>271.87200000000001</v>
      </c>
      <c r="AE295">
        <v>0.05</v>
      </c>
      <c r="AF295">
        <v>574</v>
      </c>
      <c r="AG295">
        <v>964</v>
      </c>
      <c r="AH295">
        <v>1448</v>
      </c>
      <c r="AI295">
        <v>2050</v>
      </c>
    </row>
    <row r="296" spans="2:35" hidden="1">
      <c r="B296">
        <v>36</v>
      </c>
      <c r="C296">
        <v>32</v>
      </c>
      <c r="D296" t="s">
        <v>5</v>
      </c>
      <c r="E296" t="s">
        <v>9</v>
      </c>
      <c r="F296">
        <v>28</v>
      </c>
      <c r="G296">
        <v>28</v>
      </c>
      <c r="H296">
        <v>0.2</v>
      </c>
      <c r="I296">
        <v>5000</v>
      </c>
      <c r="J296">
        <v>60000</v>
      </c>
      <c r="K296">
        <v>18</v>
      </c>
      <c r="L296">
        <v>150</v>
      </c>
      <c r="M296">
        <v>0</v>
      </c>
      <c r="N296">
        <v>80</v>
      </c>
      <c r="O296">
        <v>11</v>
      </c>
      <c r="P296">
        <v>2.3700000000000001E-3</v>
      </c>
      <c r="Q296">
        <v>1.97E-3</v>
      </c>
      <c r="R296">
        <v>4.0299999999999997E-3</v>
      </c>
      <c r="S296">
        <v>1.9300000000000001E-3</v>
      </c>
      <c r="T296">
        <v>1.9300000000000001E-3</v>
      </c>
      <c r="U296">
        <v>1.9300000000000001E-3</v>
      </c>
      <c r="V296">
        <v>1.9300000000000001E-3</v>
      </c>
      <c r="W296">
        <v>3.2499999999999999E-3</v>
      </c>
      <c r="X296">
        <v>3.2499999999999999E-3</v>
      </c>
      <c r="Y296">
        <v>1.9400000000000001E-3</v>
      </c>
      <c r="Z296">
        <v>1.9400000000000001E-3</v>
      </c>
      <c r="AA296">
        <v>1.9400000000000001E-3</v>
      </c>
      <c r="AB296">
        <v>0.66805177317840714</v>
      </c>
      <c r="AC296">
        <v>8.6827587164018585</v>
      </c>
      <c r="AD296">
        <v>271.87200000000001</v>
      </c>
      <c r="AE296">
        <v>5.5E-2</v>
      </c>
      <c r="AF296">
        <v>535</v>
      </c>
      <c r="AG296">
        <v>907</v>
      </c>
      <c r="AH296">
        <v>1353</v>
      </c>
      <c r="AI296">
        <v>1881</v>
      </c>
    </row>
    <row r="297" spans="2:35" hidden="1">
      <c r="B297">
        <v>36</v>
      </c>
      <c r="C297">
        <v>32</v>
      </c>
      <c r="D297" t="s">
        <v>5</v>
      </c>
      <c r="E297" t="s">
        <v>9</v>
      </c>
      <c r="F297">
        <v>28</v>
      </c>
      <c r="G297">
        <v>28</v>
      </c>
      <c r="H297">
        <v>0.2</v>
      </c>
      <c r="I297">
        <v>5000</v>
      </c>
      <c r="J297">
        <v>60000</v>
      </c>
      <c r="K297">
        <v>18</v>
      </c>
      <c r="L297">
        <v>150</v>
      </c>
      <c r="M297">
        <v>0</v>
      </c>
      <c r="N297">
        <v>80</v>
      </c>
      <c r="O297">
        <v>11</v>
      </c>
      <c r="P297">
        <v>2.3700000000000001E-3</v>
      </c>
      <c r="Q297">
        <v>1.97E-3</v>
      </c>
      <c r="R297">
        <v>4.0299999999999997E-3</v>
      </c>
      <c r="S297">
        <v>1.9300000000000001E-3</v>
      </c>
      <c r="T297">
        <v>1.9300000000000001E-3</v>
      </c>
      <c r="U297">
        <v>1.9300000000000001E-3</v>
      </c>
      <c r="V297">
        <v>1.9300000000000001E-3</v>
      </c>
      <c r="W297">
        <v>3.2499999999999999E-3</v>
      </c>
      <c r="X297">
        <v>3.2499999999999999E-3</v>
      </c>
      <c r="Y297">
        <v>1.9400000000000001E-3</v>
      </c>
      <c r="Z297">
        <v>1.9400000000000001E-3</v>
      </c>
      <c r="AA297">
        <v>1.9400000000000001E-3</v>
      </c>
      <c r="AB297">
        <v>0.66805177317840714</v>
      </c>
      <c r="AC297">
        <v>8.6827587164018585</v>
      </c>
      <c r="AD297">
        <v>271.87200000000001</v>
      </c>
      <c r="AE297">
        <v>0.06</v>
      </c>
      <c r="AF297">
        <v>500</v>
      </c>
      <c r="AG297">
        <v>855</v>
      </c>
      <c r="AH297">
        <v>1269</v>
      </c>
      <c r="AI297">
        <v>1738</v>
      </c>
    </row>
    <row r="298" spans="2:35" hidden="1">
      <c r="B298">
        <v>36</v>
      </c>
      <c r="C298">
        <v>32</v>
      </c>
      <c r="D298" t="s">
        <v>5</v>
      </c>
      <c r="E298" t="s">
        <v>9</v>
      </c>
      <c r="F298">
        <v>28</v>
      </c>
      <c r="G298">
        <v>28</v>
      </c>
      <c r="H298">
        <v>0.2</v>
      </c>
      <c r="I298">
        <v>5000</v>
      </c>
      <c r="J298">
        <v>60000</v>
      </c>
      <c r="K298">
        <v>18</v>
      </c>
      <c r="L298">
        <v>150</v>
      </c>
      <c r="M298">
        <v>0</v>
      </c>
      <c r="N298">
        <v>80</v>
      </c>
      <c r="O298">
        <v>11</v>
      </c>
      <c r="P298">
        <v>2.3700000000000001E-3</v>
      </c>
      <c r="Q298">
        <v>1.97E-3</v>
      </c>
      <c r="R298">
        <v>4.0299999999999997E-3</v>
      </c>
      <c r="S298">
        <v>1.9300000000000001E-3</v>
      </c>
      <c r="T298">
        <v>1.9300000000000001E-3</v>
      </c>
      <c r="U298">
        <v>1.9300000000000001E-3</v>
      </c>
      <c r="V298">
        <v>1.9300000000000001E-3</v>
      </c>
      <c r="W298">
        <v>3.2499999999999999E-3</v>
      </c>
      <c r="X298">
        <v>3.2499999999999999E-3</v>
      </c>
      <c r="Y298">
        <v>1.9400000000000001E-3</v>
      </c>
      <c r="Z298">
        <v>1.9400000000000001E-3</v>
      </c>
      <c r="AA298">
        <v>1.9400000000000001E-3</v>
      </c>
      <c r="AB298">
        <v>0.66805177317840714</v>
      </c>
      <c r="AC298">
        <v>8.6827587164018585</v>
      </c>
      <c r="AD298">
        <v>271.87200000000001</v>
      </c>
      <c r="AE298">
        <v>6.5000000000000002E-2</v>
      </c>
      <c r="AF298">
        <v>468</v>
      </c>
      <c r="AG298">
        <v>807</v>
      </c>
      <c r="AH298">
        <v>1195</v>
      </c>
      <c r="AI298">
        <v>1615</v>
      </c>
    </row>
    <row r="299" spans="2:35" hidden="1">
      <c r="B299">
        <v>36</v>
      </c>
      <c r="C299">
        <v>32</v>
      </c>
      <c r="D299" t="s">
        <v>5</v>
      </c>
      <c r="E299" t="s">
        <v>9</v>
      </c>
      <c r="F299">
        <v>28</v>
      </c>
      <c r="G299">
        <v>28</v>
      </c>
      <c r="H299">
        <v>0.2</v>
      </c>
      <c r="I299">
        <v>5000</v>
      </c>
      <c r="J299">
        <v>60000</v>
      </c>
      <c r="K299">
        <v>18</v>
      </c>
      <c r="L299">
        <v>150</v>
      </c>
      <c r="M299">
        <v>0</v>
      </c>
      <c r="N299">
        <v>80</v>
      </c>
      <c r="O299">
        <v>11</v>
      </c>
      <c r="P299">
        <v>2.3700000000000001E-3</v>
      </c>
      <c r="Q299">
        <v>1.97E-3</v>
      </c>
      <c r="R299">
        <v>4.0299999999999997E-3</v>
      </c>
      <c r="S299">
        <v>1.9300000000000001E-3</v>
      </c>
      <c r="T299">
        <v>1.9300000000000001E-3</v>
      </c>
      <c r="U299">
        <v>1.9300000000000001E-3</v>
      </c>
      <c r="V299">
        <v>1.9300000000000001E-3</v>
      </c>
      <c r="W299">
        <v>3.2499999999999999E-3</v>
      </c>
      <c r="X299">
        <v>3.2499999999999999E-3</v>
      </c>
      <c r="Y299">
        <v>1.9400000000000001E-3</v>
      </c>
      <c r="Z299">
        <v>1.9400000000000001E-3</v>
      </c>
      <c r="AA299">
        <v>1.9400000000000001E-3</v>
      </c>
      <c r="AB299">
        <v>0.66805177317840714</v>
      </c>
      <c r="AC299">
        <v>8.6827587164018585</v>
      </c>
      <c r="AD299">
        <v>271.87200000000001</v>
      </c>
      <c r="AE299">
        <v>7.0000000000000007E-2</v>
      </c>
      <c r="AF299">
        <v>440</v>
      </c>
      <c r="AG299">
        <v>764</v>
      </c>
      <c r="AH299">
        <v>1128</v>
      </c>
      <c r="AI299">
        <v>1508</v>
      </c>
    </row>
    <row r="300" spans="2:35" hidden="1">
      <c r="B300">
        <v>36</v>
      </c>
      <c r="C300">
        <v>32</v>
      </c>
      <c r="D300" t="s">
        <v>5</v>
      </c>
      <c r="E300" t="s">
        <v>9</v>
      </c>
      <c r="F300">
        <v>30</v>
      </c>
      <c r="G300">
        <v>30</v>
      </c>
      <c r="H300">
        <v>0.2</v>
      </c>
      <c r="I300">
        <v>5000</v>
      </c>
      <c r="J300">
        <v>60000</v>
      </c>
      <c r="K300">
        <v>18</v>
      </c>
      <c r="L300">
        <v>150</v>
      </c>
      <c r="M300">
        <v>0</v>
      </c>
      <c r="N300">
        <v>80</v>
      </c>
      <c r="O300">
        <v>11</v>
      </c>
      <c r="P300">
        <v>2.3400000000000001E-3</v>
      </c>
      <c r="Q300">
        <v>1.9499999999999999E-3</v>
      </c>
      <c r="R300">
        <v>3.9899999999999996E-3</v>
      </c>
      <c r="S300">
        <v>1.9300000000000001E-3</v>
      </c>
      <c r="T300">
        <v>1.9300000000000001E-3</v>
      </c>
      <c r="U300">
        <v>1.9300000000000001E-3</v>
      </c>
      <c r="V300">
        <v>1.9300000000000001E-3</v>
      </c>
      <c r="W300">
        <v>3.2100000000000002E-3</v>
      </c>
      <c r="X300">
        <v>3.2100000000000002E-3</v>
      </c>
      <c r="Y300">
        <v>1.9400000000000001E-3</v>
      </c>
      <c r="Z300">
        <v>1.9400000000000001E-3</v>
      </c>
      <c r="AA300">
        <v>1.9400000000000001E-3</v>
      </c>
      <c r="AB300">
        <v>0.67770137375938022</v>
      </c>
      <c r="AC300">
        <v>8.7452424685091685</v>
      </c>
      <c r="AD300">
        <v>271.87200000000001</v>
      </c>
      <c r="AE300">
        <v>0.03</v>
      </c>
      <c r="AF300">
        <v>778</v>
      </c>
      <c r="AG300">
        <v>1245</v>
      </c>
      <c r="AH300">
        <v>1915</v>
      </c>
      <c r="AI300">
        <v>3155</v>
      </c>
    </row>
    <row r="301" spans="2:35" hidden="1">
      <c r="B301">
        <v>36</v>
      </c>
      <c r="C301">
        <v>32</v>
      </c>
      <c r="D301" t="s">
        <v>5</v>
      </c>
      <c r="E301" t="s">
        <v>9</v>
      </c>
      <c r="F301">
        <v>30</v>
      </c>
      <c r="G301">
        <v>30</v>
      </c>
      <c r="H301">
        <v>0.2</v>
      </c>
      <c r="I301">
        <v>5000</v>
      </c>
      <c r="J301">
        <v>60000</v>
      </c>
      <c r="K301">
        <v>18</v>
      </c>
      <c r="L301">
        <v>150</v>
      </c>
      <c r="M301">
        <v>0</v>
      </c>
      <c r="N301">
        <v>80</v>
      </c>
      <c r="O301">
        <v>11</v>
      </c>
      <c r="P301">
        <v>2.3400000000000001E-3</v>
      </c>
      <c r="Q301">
        <v>1.9499999999999999E-3</v>
      </c>
      <c r="R301">
        <v>3.9899999999999996E-3</v>
      </c>
      <c r="S301">
        <v>1.9300000000000001E-3</v>
      </c>
      <c r="T301">
        <v>1.9300000000000001E-3</v>
      </c>
      <c r="U301">
        <v>1.9300000000000001E-3</v>
      </c>
      <c r="V301">
        <v>1.9300000000000001E-3</v>
      </c>
      <c r="W301">
        <v>3.2100000000000002E-3</v>
      </c>
      <c r="X301">
        <v>3.2100000000000002E-3</v>
      </c>
      <c r="Y301">
        <v>1.9400000000000001E-3</v>
      </c>
      <c r="Z301">
        <v>1.9400000000000001E-3</v>
      </c>
      <c r="AA301">
        <v>1.9400000000000001E-3</v>
      </c>
      <c r="AB301">
        <v>0.67770137375938022</v>
      </c>
      <c r="AC301">
        <v>8.7452424685091685</v>
      </c>
      <c r="AD301">
        <v>271.87200000000001</v>
      </c>
      <c r="AE301">
        <v>3.5000000000000003E-2</v>
      </c>
      <c r="AF301">
        <v>715</v>
      </c>
      <c r="AG301">
        <v>1161</v>
      </c>
      <c r="AH301">
        <v>1752</v>
      </c>
      <c r="AI301">
        <v>2758</v>
      </c>
    </row>
    <row r="302" spans="2:35" hidden="1">
      <c r="B302">
        <v>36</v>
      </c>
      <c r="C302">
        <v>32</v>
      </c>
      <c r="D302" t="s">
        <v>5</v>
      </c>
      <c r="E302" t="s">
        <v>9</v>
      </c>
      <c r="F302">
        <v>30</v>
      </c>
      <c r="G302">
        <v>30</v>
      </c>
      <c r="H302">
        <v>0.2</v>
      </c>
      <c r="I302">
        <v>5000</v>
      </c>
      <c r="J302">
        <v>60000</v>
      </c>
      <c r="K302">
        <v>18</v>
      </c>
      <c r="L302">
        <v>150</v>
      </c>
      <c r="M302">
        <v>0</v>
      </c>
      <c r="N302">
        <v>80</v>
      </c>
      <c r="O302">
        <v>11</v>
      </c>
      <c r="P302">
        <v>2.3400000000000001E-3</v>
      </c>
      <c r="Q302">
        <v>1.9499999999999999E-3</v>
      </c>
      <c r="R302">
        <v>3.9899999999999996E-3</v>
      </c>
      <c r="S302">
        <v>1.9300000000000001E-3</v>
      </c>
      <c r="T302">
        <v>1.9300000000000001E-3</v>
      </c>
      <c r="U302">
        <v>1.9300000000000001E-3</v>
      </c>
      <c r="V302">
        <v>1.9300000000000001E-3</v>
      </c>
      <c r="W302">
        <v>3.2100000000000002E-3</v>
      </c>
      <c r="X302">
        <v>3.2100000000000002E-3</v>
      </c>
      <c r="Y302">
        <v>1.9400000000000001E-3</v>
      </c>
      <c r="Z302">
        <v>1.9400000000000001E-3</v>
      </c>
      <c r="AA302">
        <v>1.9400000000000001E-3</v>
      </c>
      <c r="AB302">
        <v>0.67770137375938022</v>
      </c>
      <c r="AC302">
        <v>8.7452424685091685</v>
      </c>
      <c r="AD302">
        <v>271.87200000000001</v>
      </c>
      <c r="AE302">
        <v>0.04</v>
      </c>
      <c r="AF302">
        <v>660</v>
      </c>
      <c r="AG302">
        <v>1084</v>
      </c>
      <c r="AH302">
        <v>1617</v>
      </c>
      <c r="AI302">
        <v>2453</v>
      </c>
    </row>
    <row r="303" spans="2:35" hidden="1">
      <c r="B303">
        <v>36</v>
      </c>
      <c r="C303">
        <v>32</v>
      </c>
      <c r="D303" t="s">
        <v>5</v>
      </c>
      <c r="E303" t="s">
        <v>9</v>
      </c>
      <c r="F303">
        <v>30</v>
      </c>
      <c r="G303">
        <v>30</v>
      </c>
      <c r="H303">
        <v>0.2</v>
      </c>
      <c r="I303">
        <v>5000</v>
      </c>
      <c r="J303">
        <v>60000</v>
      </c>
      <c r="K303">
        <v>18</v>
      </c>
      <c r="L303">
        <v>150</v>
      </c>
      <c r="M303">
        <v>0</v>
      </c>
      <c r="N303">
        <v>80</v>
      </c>
      <c r="O303">
        <v>11</v>
      </c>
      <c r="P303">
        <v>2.3400000000000001E-3</v>
      </c>
      <c r="Q303">
        <v>1.9499999999999999E-3</v>
      </c>
      <c r="R303">
        <v>3.9899999999999996E-3</v>
      </c>
      <c r="S303">
        <v>1.9300000000000001E-3</v>
      </c>
      <c r="T303">
        <v>1.9300000000000001E-3</v>
      </c>
      <c r="U303">
        <v>1.9300000000000001E-3</v>
      </c>
      <c r="V303">
        <v>1.9300000000000001E-3</v>
      </c>
      <c r="W303">
        <v>3.2100000000000002E-3</v>
      </c>
      <c r="X303">
        <v>3.2100000000000002E-3</v>
      </c>
      <c r="Y303">
        <v>1.9400000000000001E-3</v>
      </c>
      <c r="Z303">
        <v>1.9400000000000001E-3</v>
      </c>
      <c r="AA303">
        <v>1.9400000000000001E-3</v>
      </c>
      <c r="AB303">
        <v>0.67770137375938022</v>
      </c>
      <c r="AC303">
        <v>8.7452424685091685</v>
      </c>
      <c r="AD303">
        <v>271.87200000000001</v>
      </c>
      <c r="AE303">
        <v>4.4999999999999998E-2</v>
      </c>
      <c r="AF303">
        <v>610</v>
      </c>
      <c r="AG303">
        <v>1015</v>
      </c>
      <c r="AH303">
        <v>1501</v>
      </c>
      <c r="AI303">
        <v>2212</v>
      </c>
    </row>
    <row r="304" spans="2:35" hidden="1">
      <c r="B304">
        <v>36</v>
      </c>
      <c r="C304">
        <v>32</v>
      </c>
      <c r="D304" t="s">
        <v>5</v>
      </c>
      <c r="E304" t="s">
        <v>9</v>
      </c>
      <c r="F304">
        <v>30</v>
      </c>
      <c r="G304">
        <v>30</v>
      </c>
      <c r="H304">
        <v>0.2</v>
      </c>
      <c r="I304">
        <v>5000</v>
      </c>
      <c r="J304">
        <v>60000</v>
      </c>
      <c r="K304">
        <v>18</v>
      </c>
      <c r="L304">
        <v>150</v>
      </c>
      <c r="M304">
        <v>0</v>
      </c>
      <c r="N304">
        <v>80</v>
      </c>
      <c r="O304">
        <v>11</v>
      </c>
      <c r="P304">
        <v>2.3400000000000001E-3</v>
      </c>
      <c r="Q304">
        <v>1.9499999999999999E-3</v>
      </c>
      <c r="R304">
        <v>3.9899999999999996E-3</v>
      </c>
      <c r="S304">
        <v>1.9300000000000001E-3</v>
      </c>
      <c r="T304">
        <v>1.9300000000000001E-3</v>
      </c>
      <c r="U304">
        <v>1.9300000000000001E-3</v>
      </c>
      <c r="V304">
        <v>1.9300000000000001E-3</v>
      </c>
      <c r="W304">
        <v>3.2100000000000002E-3</v>
      </c>
      <c r="X304">
        <v>3.2100000000000002E-3</v>
      </c>
      <c r="Y304">
        <v>1.9400000000000001E-3</v>
      </c>
      <c r="Z304">
        <v>1.9400000000000001E-3</v>
      </c>
      <c r="AA304">
        <v>1.9400000000000001E-3</v>
      </c>
      <c r="AB304">
        <v>0.67770137375938022</v>
      </c>
      <c r="AC304">
        <v>8.7452424685091685</v>
      </c>
      <c r="AD304">
        <v>271.87200000000001</v>
      </c>
      <c r="AE304">
        <v>0.05</v>
      </c>
      <c r="AF304">
        <v>567</v>
      </c>
      <c r="AG304">
        <v>953</v>
      </c>
      <c r="AH304">
        <v>1400</v>
      </c>
      <c r="AI304">
        <v>2014</v>
      </c>
    </row>
    <row r="305" spans="2:35" hidden="1">
      <c r="B305">
        <v>36</v>
      </c>
      <c r="C305">
        <v>32</v>
      </c>
      <c r="D305" t="s">
        <v>5</v>
      </c>
      <c r="E305" t="s">
        <v>9</v>
      </c>
      <c r="F305">
        <v>30</v>
      </c>
      <c r="G305">
        <v>30</v>
      </c>
      <c r="H305">
        <v>0.2</v>
      </c>
      <c r="I305">
        <v>5000</v>
      </c>
      <c r="J305">
        <v>60000</v>
      </c>
      <c r="K305">
        <v>18</v>
      </c>
      <c r="L305">
        <v>150</v>
      </c>
      <c r="M305">
        <v>0</v>
      </c>
      <c r="N305">
        <v>80</v>
      </c>
      <c r="O305">
        <v>11</v>
      </c>
      <c r="P305">
        <v>2.3400000000000001E-3</v>
      </c>
      <c r="Q305">
        <v>1.9499999999999999E-3</v>
      </c>
      <c r="R305">
        <v>3.9899999999999996E-3</v>
      </c>
      <c r="S305">
        <v>1.9300000000000001E-3</v>
      </c>
      <c r="T305">
        <v>1.9300000000000001E-3</v>
      </c>
      <c r="U305">
        <v>1.9300000000000001E-3</v>
      </c>
      <c r="V305">
        <v>1.9300000000000001E-3</v>
      </c>
      <c r="W305">
        <v>3.2100000000000002E-3</v>
      </c>
      <c r="X305">
        <v>3.2100000000000002E-3</v>
      </c>
      <c r="Y305">
        <v>1.9400000000000001E-3</v>
      </c>
      <c r="Z305">
        <v>1.9400000000000001E-3</v>
      </c>
      <c r="AA305">
        <v>1.9400000000000001E-3</v>
      </c>
      <c r="AB305">
        <v>0.67770137375938022</v>
      </c>
      <c r="AC305">
        <v>8.7452424685091685</v>
      </c>
      <c r="AD305">
        <v>271.87200000000001</v>
      </c>
      <c r="AE305">
        <v>5.5E-2</v>
      </c>
      <c r="AF305">
        <v>528</v>
      </c>
      <c r="AG305">
        <v>896</v>
      </c>
      <c r="AH305">
        <v>1311</v>
      </c>
      <c r="AI305">
        <v>1850</v>
      </c>
    </row>
    <row r="306" spans="2:35" hidden="1">
      <c r="B306">
        <v>36</v>
      </c>
      <c r="C306">
        <v>32</v>
      </c>
      <c r="D306" t="s">
        <v>5</v>
      </c>
      <c r="E306" t="s">
        <v>9</v>
      </c>
      <c r="F306">
        <v>30</v>
      </c>
      <c r="G306">
        <v>30</v>
      </c>
      <c r="H306">
        <v>0.2</v>
      </c>
      <c r="I306">
        <v>5000</v>
      </c>
      <c r="J306">
        <v>60000</v>
      </c>
      <c r="K306">
        <v>18</v>
      </c>
      <c r="L306">
        <v>150</v>
      </c>
      <c r="M306">
        <v>0</v>
      </c>
      <c r="N306">
        <v>80</v>
      </c>
      <c r="O306">
        <v>11</v>
      </c>
      <c r="P306">
        <v>2.3400000000000001E-3</v>
      </c>
      <c r="Q306">
        <v>1.9499999999999999E-3</v>
      </c>
      <c r="R306">
        <v>3.9899999999999996E-3</v>
      </c>
      <c r="S306">
        <v>1.9300000000000001E-3</v>
      </c>
      <c r="T306">
        <v>1.9300000000000001E-3</v>
      </c>
      <c r="U306">
        <v>1.9300000000000001E-3</v>
      </c>
      <c r="V306">
        <v>1.9300000000000001E-3</v>
      </c>
      <c r="W306">
        <v>3.2100000000000002E-3</v>
      </c>
      <c r="X306">
        <v>3.2100000000000002E-3</v>
      </c>
      <c r="Y306">
        <v>1.9400000000000001E-3</v>
      </c>
      <c r="Z306">
        <v>1.9400000000000001E-3</v>
      </c>
      <c r="AA306">
        <v>1.9400000000000001E-3</v>
      </c>
      <c r="AB306">
        <v>0.67770137375938022</v>
      </c>
      <c r="AC306">
        <v>8.7452424685091685</v>
      </c>
      <c r="AD306">
        <v>271.87200000000001</v>
      </c>
      <c r="AE306">
        <v>0.06</v>
      </c>
      <c r="AF306">
        <v>493</v>
      </c>
      <c r="AG306">
        <v>845</v>
      </c>
      <c r="AH306">
        <v>1232</v>
      </c>
      <c r="AI306">
        <v>1711</v>
      </c>
    </row>
    <row r="307" spans="2:35" hidden="1">
      <c r="B307">
        <v>36</v>
      </c>
      <c r="C307">
        <v>32</v>
      </c>
      <c r="D307" t="s">
        <v>5</v>
      </c>
      <c r="E307" t="s">
        <v>9</v>
      </c>
      <c r="F307">
        <v>30</v>
      </c>
      <c r="G307">
        <v>30</v>
      </c>
      <c r="H307">
        <v>0.2</v>
      </c>
      <c r="I307">
        <v>5000</v>
      </c>
      <c r="J307">
        <v>60000</v>
      </c>
      <c r="K307">
        <v>18</v>
      </c>
      <c r="L307">
        <v>150</v>
      </c>
      <c r="M307">
        <v>0</v>
      </c>
      <c r="N307">
        <v>80</v>
      </c>
      <c r="O307">
        <v>11</v>
      </c>
      <c r="P307">
        <v>2.3400000000000001E-3</v>
      </c>
      <c r="Q307">
        <v>1.9499999999999999E-3</v>
      </c>
      <c r="R307">
        <v>3.9899999999999996E-3</v>
      </c>
      <c r="S307">
        <v>1.9300000000000001E-3</v>
      </c>
      <c r="T307">
        <v>1.9300000000000001E-3</v>
      </c>
      <c r="U307">
        <v>1.9300000000000001E-3</v>
      </c>
      <c r="V307">
        <v>1.9300000000000001E-3</v>
      </c>
      <c r="W307">
        <v>3.2100000000000002E-3</v>
      </c>
      <c r="X307">
        <v>3.2100000000000002E-3</v>
      </c>
      <c r="Y307">
        <v>1.9400000000000001E-3</v>
      </c>
      <c r="Z307">
        <v>1.9400000000000001E-3</v>
      </c>
      <c r="AA307">
        <v>1.9400000000000001E-3</v>
      </c>
      <c r="AB307">
        <v>0.67770137375938022</v>
      </c>
      <c r="AC307">
        <v>8.7452424685091685</v>
      </c>
      <c r="AD307">
        <v>271.87200000000001</v>
      </c>
      <c r="AE307">
        <v>6.5000000000000002E-2</v>
      </c>
      <c r="AF307">
        <v>462</v>
      </c>
      <c r="AG307">
        <v>798</v>
      </c>
      <c r="AH307">
        <v>1162</v>
      </c>
      <c r="AI307">
        <v>1591</v>
      </c>
    </row>
    <row r="308" spans="2:35" hidden="1">
      <c r="B308">
        <v>36</v>
      </c>
      <c r="C308">
        <v>32</v>
      </c>
      <c r="D308" t="s">
        <v>5</v>
      </c>
      <c r="E308" t="s">
        <v>9</v>
      </c>
      <c r="F308">
        <v>30</v>
      </c>
      <c r="G308">
        <v>30</v>
      </c>
      <c r="H308">
        <v>0.2</v>
      </c>
      <c r="I308">
        <v>5000</v>
      </c>
      <c r="J308">
        <v>60000</v>
      </c>
      <c r="K308">
        <v>18</v>
      </c>
      <c r="L308">
        <v>150</v>
      </c>
      <c r="M308">
        <v>0</v>
      </c>
      <c r="N308">
        <v>80</v>
      </c>
      <c r="O308">
        <v>11</v>
      </c>
      <c r="P308">
        <v>2.3400000000000001E-3</v>
      </c>
      <c r="Q308">
        <v>1.9499999999999999E-3</v>
      </c>
      <c r="R308">
        <v>3.9899999999999996E-3</v>
      </c>
      <c r="S308">
        <v>1.9300000000000001E-3</v>
      </c>
      <c r="T308">
        <v>1.9300000000000001E-3</v>
      </c>
      <c r="U308">
        <v>1.9300000000000001E-3</v>
      </c>
      <c r="V308">
        <v>1.9300000000000001E-3</v>
      </c>
      <c r="W308">
        <v>3.2100000000000002E-3</v>
      </c>
      <c r="X308">
        <v>3.2100000000000002E-3</v>
      </c>
      <c r="Y308">
        <v>1.9400000000000001E-3</v>
      </c>
      <c r="Z308">
        <v>1.9400000000000001E-3</v>
      </c>
      <c r="AA308">
        <v>1.9400000000000001E-3</v>
      </c>
      <c r="AB308">
        <v>0.67770137375938022</v>
      </c>
      <c r="AC308">
        <v>8.7452424685091685</v>
      </c>
      <c r="AD308">
        <v>271.87200000000001</v>
      </c>
      <c r="AE308">
        <v>7.0000000000000007E-2</v>
      </c>
      <c r="AF308">
        <v>434</v>
      </c>
      <c r="AG308">
        <v>755</v>
      </c>
      <c r="AH308">
        <v>1098</v>
      </c>
      <c r="AI308">
        <v>1487</v>
      </c>
    </row>
    <row r="309" spans="2:35" hidden="1">
      <c r="B309">
        <v>36</v>
      </c>
      <c r="C309">
        <v>32</v>
      </c>
      <c r="D309" t="s">
        <v>5</v>
      </c>
      <c r="E309" t="s">
        <v>9</v>
      </c>
      <c r="F309">
        <v>32</v>
      </c>
      <c r="G309">
        <v>32</v>
      </c>
      <c r="H309">
        <v>0.2</v>
      </c>
      <c r="I309">
        <v>5000</v>
      </c>
      <c r="J309">
        <v>60000</v>
      </c>
      <c r="K309">
        <v>18</v>
      </c>
      <c r="L309">
        <v>150</v>
      </c>
      <c r="M309">
        <v>0</v>
      </c>
      <c r="N309">
        <v>80</v>
      </c>
      <c r="O309">
        <v>11</v>
      </c>
      <c r="P309">
        <v>2.32E-3</v>
      </c>
      <c r="Q309">
        <v>1.9300000000000001E-3</v>
      </c>
      <c r="R309">
        <v>3.9399999999999999E-3</v>
      </c>
      <c r="S309">
        <v>1.9300000000000001E-3</v>
      </c>
      <c r="T309">
        <v>1.9300000000000001E-3</v>
      </c>
      <c r="U309">
        <v>1.9300000000000001E-3</v>
      </c>
      <c r="V309">
        <v>1.9300000000000001E-3</v>
      </c>
      <c r="W309">
        <v>3.1700000000000001E-3</v>
      </c>
      <c r="X309">
        <v>3.1700000000000001E-3</v>
      </c>
      <c r="Y309">
        <v>1.9400000000000001E-3</v>
      </c>
      <c r="Z309">
        <v>1.9400000000000001E-3</v>
      </c>
      <c r="AA309">
        <v>1.9400000000000001E-3</v>
      </c>
      <c r="AB309">
        <v>0.69014917695473244</v>
      </c>
      <c r="AC309">
        <v>8.8251919329209372</v>
      </c>
      <c r="AD309">
        <v>271.87200000000001</v>
      </c>
      <c r="AE309">
        <v>0.03</v>
      </c>
      <c r="AF309">
        <v>769</v>
      </c>
      <c r="AG309">
        <v>1231</v>
      </c>
      <c r="AH309">
        <v>1805</v>
      </c>
      <c r="AI309">
        <v>3065</v>
      </c>
    </row>
    <row r="310" spans="2:35" hidden="1">
      <c r="B310">
        <v>36</v>
      </c>
      <c r="C310">
        <v>32</v>
      </c>
      <c r="D310" t="s">
        <v>5</v>
      </c>
      <c r="E310" t="s">
        <v>9</v>
      </c>
      <c r="F310">
        <v>32</v>
      </c>
      <c r="G310">
        <v>32</v>
      </c>
      <c r="H310">
        <v>0.2</v>
      </c>
      <c r="I310">
        <v>5000</v>
      </c>
      <c r="J310">
        <v>60000</v>
      </c>
      <c r="K310">
        <v>18</v>
      </c>
      <c r="L310">
        <v>150</v>
      </c>
      <c r="M310">
        <v>0</v>
      </c>
      <c r="N310">
        <v>80</v>
      </c>
      <c r="O310">
        <v>11</v>
      </c>
      <c r="P310">
        <v>2.32E-3</v>
      </c>
      <c r="Q310">
        <v>1.9300000000000001E-3</v>
      </c>
      <c r="R310">
        <v>3.9399999999999999E-3</v>
      </c>
      <c r="S310">
        <v>1.9300000000000001E-3</v>
      </c>
      <c r="T310">
        <v>1.9300000000000001E-3</v>
      </c>
      <c r="U310">
        <v>1.9300000000000001E-3</v>
      </c>
      <c r="V310">
        <v>1.9300000000000001E-3</v>
      </c>
      <c r="W310">
        <v>3.1700000000000001E-3</v>
      </c>
      <c r="X310">
        <v>3.1700000000000001E-3</v>
      </c>
      <c r="Y310">
        <v>1.9400000000000001E-3</v>
      </c>
      <c r="Z310">
        <v>1.9400000000000001E-3</v>
      </c>
      <c r="AA310">
        <v>1.9400000000000001E-3</v>
      </c>
      <c r="AB310">
        <v>0.69014917695473244</v>
      </c>
      <c r="AC310">
        <v>8.8251919329209372</v>
      </c>
      <c r="AD310">
        <v>271.87200000000001</v>
      </c>
      <c r="AE310">
        <v>3.5000000000000003E-2</v>
      </c>
      <c r="AF310">
        <v>706</v>
      </c>
      <c r="AG310">
        <v>1147</v>
      </c>
      <c r="AH310">
        <v>1663</v>
      </c>
      <c r="AI310">
        <v>2686</v>
      </c>
    </row>
    <row r="311" spans="2:35" hidden="1">
      <c r="B311">
        <v>36</v>
      </c>
      <c r="C311">
        <v>32</v>
      </c>
      <c r="D311" t="s">
        <v>5</v>
      </c>
      <c r="E311" t="s">
        <v>9</v>
      </c>
      <c r="F311">
        <v>32</v>
      </c>
      <c r="G311">
        <v>32</v>
      </c>
      <c r="H311">
        <v>0.2</v>
      </c>
      <c r="I311">
        <v>5000</v>
      </c>
      <c r="J311">
        <v>60000</v>
      </c>
      <c r="K311">
        <v>18</v>
      </c>
      <c r="L311">
        <v>150</v>
      </c>
      <c r="M311">
        <v>0</v>
      </c>
      <c r="N311">
        <v>80</v>
      </c>
      <c r="O311">
        <v>11</v>
      </c>
      <c r="P311">
        <v>2.32E-3</v>
      </c>
      <c r="Q311">
        <v>1.9300000000000001E-3</v>
      </c>
      <c r="R311">
        <v>3.9399999999999999E-3</v>
      </c>
      <c r="S311">
        <v>1.9300000000000001E-3</v>
      </c>
      <c r="T311">
        <v>1.9300000000000001E-3</v>
      </c>
      <c r="U311">
        <v>1.9300000000000001E-3</v>
      </c>
      <c r="V311">
        <v>1.9300000000000001E-3</v>
      </c>
      <c r="W311">
        <v>3.1700000000000001E-3</v>
      </c>
      <c r="X311">
        <v>3.1700000000000001E-3</v>
      </c>
      <c r="Y311">
        <v>1.9400000000000001E-3</v>
      </c>
      <c r="Z311">
        <v>1.9400000000000001E-3</v>
      </c>
      <c r="AA311">
        <v>1.9400000000000001E-3</v>
      </c>
      <c r="AB311">
        <v>0.69014917695473244</v>
      </c>
      <c r="AC311">
        <v>8.8251919329209372</v>
      </c>
      <c r="AD311">
        <v>271.87200000000001</v>
      </c>
      <c r="AE311">
        <v>0.04</v>
      </c>
      <c r="AF311">
        <v>651</v>
      </c>
      <c r="AG311">
        <v>1071</v>
      </c>
      <c r="AH311">
        <v>1543</v>
      </c>
      <c r="AI311">
        <v>2395</v>
      </c>
    </row>
    <row r="312" spans="2:35" hidden="1">
      <c r="B312">
        <v>36</v>
      </c>
      <c r="C312">
        <v>32</v>
      </c>
      <c r="D312" t="s">
        <v>5</v>
      </c>
      <c r="E312" t="s">
        <v>9</v>
      </c>
      <c r="F312">
        <v>32</v>
      </c>
      <c r="G312">
        <v>32</v>
      </c>
      <c r="H312">
        <v>0.2</v>
      </c>
      <c r="I312">
        <v>5000</v>
      </c>
      <c r="J312">
        <v>60000</v>
      </c>
      <c r="K312">
        <v>18</v>
      </c>
      <c r="L312">
        <v>150</v>
      </c>
      <c r="M312">
        <v>0</v>
      </c>
      <c r="N312">
        <v>80</v>
      </c>
      <c r="O312">
        <v>11</v>
      </c>
      <c r="P312">
        <v>2.32E-3</v>
      </c>
      <c r="Q312">
        <v>1.9300000000000001E-3</v>
      </c>
      <c r="R312">
        <v>3.9399999999999999E-3</v>
      </c>
      <c r="S312">
        <v>1.9300000000000001E-3</v>
      </c>
      <c r="T312">
        <v>1.9300000000000001E-3</v>
      </c>
      <c r="U312">
        <v>1.9300000000000001E-3</v>
      </c>
      <c r="V312">
        <v>1.9300000000000001E-3</v>
      </c>
      <c r="W312">
        <v>3.1700000000000001E-3</v>
      </c>
      <c r="X312">
        <v>3.1700000000000001E-3</v>
      </c>
      <c r="Y312">
        <v>1.9400000000000001E-3</v>
      </c>
      <c r="Z312">
        <v>1.9400000000000001E-3</v>
      </c>
      <c r="AA312">
        <v>1.9400000000000001E-3</v>
      </c>
      <c r="AB312">
        <v>0.69014917695473244</v>
      </c>
      <c r="AC312">
        <v>8.8251919329209372</v>
      </c>
      <c r="AD312">
        <v>271.87200000000001</v>
      </c>
      <c r="AE312">
        <v>4.4999999999999998E-2</v>
      </c>
      <c r="AF312">
        <v>602</v>
      </c>
      <c r="AG312">
        <v>1003</v>
      </c>
      <c r="AH312">
        <v>1438</v>
      </c>
      <c r="AI312">
        <v>2163</v>
      </c>
    </row>
    <row r="313" spans="2:35" hidden="1">
      <c r="B313">
        <v>36</v>
      </c>
      <c r="C313">
        <v>32</v>
      </c>
      <c r="D313" t="s">
        <v>5</v>
      </c>
      <c r="E313" t="s">
        <v>9</v>
      </c>
      <c r="F313">
        <v>32</v>
      </c>
      <c r="G313">
        <v>32</v>
      </c>
      <c r="H313">
        <v>0.2</v>
      </c>
      <c r="I313">
        <v>5000</v>
      </c>
      <c r="J313">
        <v>60000</v>
      </c>
      <c r="K313">
        <v>18</v>
      </c>
      <c r="L313">
        <v>150</v>
      </c>
      <c r="M313">
        <v>0</v>
      </c>
      <c r="N313">
        <v>80</v>
      </c>
      <c r="O313">
        <v>11</v>
      </c>
      <c r="P313">
        <v>2.32E-3</v>
      </c>
      <c r="Q313">
        <v>1.9300000000000001E-3</v>
      </c>
      <c r="R313">
        <v>3.9399999999999999E-3</v>
      </c>
      <c r="S313">
        <v>1.9300000000000001E-3</v>
      </c>
      <c r="T313">
        <v>1.9300000000000001E-3</v>
      </c>
      <c r="U313">
        <v>1.9300000000000001E-3</v>
      </c>
      <c r="V313">
        <v>1.9300000000000001E-3</v>
      </c>
      <c r="W313">
        <v>3.1700000000000001E-3</v>
      </c>
      <c r="X313">
        <v>3.1700000000000001E-3</v>
      </c>
      <c r="Y313">
        <v>1.9400000000000001E-3</v>
      </c>
      <c r="Z313">
        <v>1.9400000000000001E-3</v>
      </c>
      <c r="AA313">
        <v>1.9400000000000001E-3</v>
      </c>
      <c r="AB313">
        <v>0.69014917695473244</v>
      </c>
      <c r="AC313">
        <v>8.8251919329209372</v>
      </c>
      <c r="AD313">
        <v>271.87200000000001</v>
      </c>
      <c r="AE313">
        <v>0.05</v>
      </c>
      <c r="AF313">
        <v>559</v>
      </c>
      <c r="AG313">
        <v>941</v>
      </c>
      <c r="AH313">
        <v>1346</v>
      </c>
      <c r="AI313">
        <v>1973</v>
      </c>
    </row>
    <row r="314" spans="2:35" hidden="1">
      <c r="B314">
        <v>36</v>
      </c>
      <c r="C314">
        <v>32</v>
      </c>
      <c r="D314" t="s">
        <v>5</v>
      </c>
      <c r="E314" t="s">
        <v>9</v>
      </c>
      <c r="F314">
        <v>32</v>
      </c>
      <c r="G314">
        <v>32</v>
      </c>
      <c r="H314">
        <v>0.2</v>
      </c>
      <c r="I314">
        <v>5000</v>
      </c>
      <c r="J314">
        <v>60000</v>
      </c>
      <c r="K314">
        <v>18</v>
      </c>
      <c r="L314">
        <v>150</v>
      </c>
      <c r="M314">
        <v>0</v>
      </c>
      <c r="N314">
        <v>80</v>
      </c>
      <c r="O314">
        <v>11</v>
      </c>
      <c r="P314">
        <v>2.32E-3</v>
      </c>
      <c r="Q314">
        <v>1.9300000000000001E-3</v>
      </c>
      <c r="R314">
        <v>3.9399999999999999E-3</v>
      </c>
      <c r="S314">
        <v>1.9300000000000001E-3</v>
      </c>
      <c r="T314">
        <v>1.9300000000000001E-3</v>
      </c>
      <c r="U314">
        <v>1.9300000000000001E-3</v>
      </c>
      <c r="V314">
        <v>1.9300000000000001E-3</v>
      </c>
      <c r="W314">
        <v>3.1700000000000001E-3</v>
      </c>
      <c r="X314">
        <v>3.1700000000000001E-3</v>
      </c>
      <c r="Y314">
        <v>1.9400000000000001E-3</v>
      </c>
      <c r="Z314">
        <v>1.9400000000000001E-3</v>
      </c>
      <c r="AA314">
        <v>1.9400000000000001E-3</v>
      </c>
      <c r="AB314">
        <v>0.69014917695473244</v>
      </c>
      <c r="AC314">
        <v>8.8251919329209372</v>
      </c>
      <c r="AD314">
        <v>271.87200000000001</v>
      </c>
      <c r="AE314">
        <v>5.5E-2</v>
      </c>
      <c r="AF314">
        <v>520</v>
      </c>
      <c r="AG314">
        <v>884</v>
      </c>
      <c r="AH314">
        <v>1263</v>
      </c>
      <c r="AI314">
        <v>1815</v>
      </c>
    </row>
    <row r="315" spans="2:35" hidden="1">
      <c r="B315">
        <v>36</v>
      </c>
      <c r="C315">
        <v>32</v>
      </c>
      <c r="D315" t="s">
        <v>5</v>
      </c>
      <c r="E315" t="s">
        <v>9</v>
      </c>
      <c r="F315">
        <v>32</v>
      </c>
      <c r="G315">
        <v>32</v>
      </c>
      <c r="H315">
        <v>0.2</v>
      </c>
      <c r="I315">
        <v>5000</v>
      </c>
      <c r="J315">
        <v>60000</v>
      </c>
      <c r="K315">
        <v>18</v>
      </c>
      <c r="L315">
        <v>150</v>
      </c>
      <c r="M315">
        <v>0</v>
      </c>
      <c r="N315">
        <v>80</v>
      </c>
      <c r="O315">
        <v>11</v>
      </c>
      <c r="P315">
        <v>2.32E-3</v>
      </c>
      <c r="Q315">
        <v>1.9300000000000001E-3</v>
      </c>
      <c r="R315">
        <v>3.9399999999999999E-3</v>
      </c>
      <c r="S315">
        <v>1.9300000000000001E-3</v>
      </c>
      <c r="T315">
        <v>1.9300000000000001E-3</v>
      </c>
      <c r="U315">
        <v>1.9300000000000001E-3</v>
      </c>
      <c r="V315">
        <v>1.9300000000000001E-3</v>
      </c>
      <c r="W315">
        <v>3.1700000000000001E-3</v>
      </c>
      <c r="X315">
        <v>3.1700000000000001E-3</v>
      </c>
      <c r="Y315">
        <v>1.9400000000000001E-3</v>
      </c>
      <c r="Z315">
        <v>1.9400000000000001E-3</v>
      </c>
      <c r="AA315">
        <v>1.9400000000000001E-3</v>
      </c>
      <c r="AB315">
        <v>0.69014917695473244</v>
      </c>
      <c r="AC315">
        <v>8.8251919329209372</v>
      </c>
      <c r="AD315">
        <v>271.87200000000001</v>
      </c>
      <c r="AE315">
        <v>0.06</v>
      </c>
      <c r="AF315">
        <v>486</v>
      </c>
      <c r="AG315">
        <v>833</v>
      </c>
      <c r="AH315">
        <v>1190</v>
      </c>
      <c r="AI315">
        <v>1680</v>
      </c>
    </row>
    <row r="316" spans="2:35" hidden="1">
      <c r="B316">
        <v>36</v>
      </c>
      <c r="C316">
        <v>32</v>
      </c>
      <c r="D316" t="s">
        <v>5</v>
      </c>
      <c r="E316" t="s">
        <v>9</v>
      </c>
      <c r="F316">
        <v>32</v>
      </c>
      <c r="G316">
        <v>32</v>
      </c>
      <c r="H316">
        <v>0.2</v>
      </c>
      <c r="I316">
        <v>5000</v>
      </c>
      <c r="J316">
        <v>60000</v>
      </c>
      <c r="K316">
        <v>18</v>
      </c>
      <c r="L316">
        <v>150</v>
      </c>
      <c r="M316">
        <v>0</v>
      </c>
      <c r="N316">
        <v>80</v>
      </c>
      <c r="O316">
        <v>11</v>
      </c>
      <c r="P316">
        <v>2.32E-3</v>
      </c>
      <c r="Q316">
        <v>1.9300000000000001E-3</v>
      </c>
      <c r="R316">
        <v>3.9399999999999999E-3</v>
      </c>
      <c r="S316">
        <v>1.9300000000000001E-3</v>
      </c>
      <c r="T316">
        <v>1.9300000000000001E-3</v>
      </c>
      <c r="U316">
        <v>1.9300000000000001E-3</v>
      </c>
      <c r="V316">
        <v>1.9300000000000001E-3</v>
      </c>
      <c r="W316">
        <v>3.1700000000000001E-3</v>
      </c>
      <c r="X316">
        <v>3.1700000000000001E-3</v>
      </c>
      <c r="Y316">
        <v>1.9400000000000001E-3</v>
      </c>
      <c r="Z316">
        <v>1.9400000000000001E-3</v>
      </c>
      <c r="AA316">
        <v>1.9400000000000001E-3</v>
      </c>
      <c r="AB316">
        <v>0.69014917695473244</v>
      </c>
      <c r="AC316">
        <v>8.8251919329209372</v>
      </c>
      <c r="AD316">
        <v>271.87200000000001</v>
      </c>
      <c r="AE316">
        <v>6.5000000000000002E-2</v>
      </c>
      <c r="AF316">
        <v>455</v>
      </c>
      <c r="AG316">
        <v>787</v>
      </c>
      <c r="AH316">
        <v>1124</v>
      </c>
      <c r="AI316">
        <v>1564</v>
      </c>
    </row>
    <row r="317" spans="2:35" hidden="1">
      <c r="B317">
        <v>36</v>
      </c>
      <c r="C317">
        <v>32</v>
      </c>
      <c r="D317" t="s">
        <v>5</v>
      </c>
      <c r="E317" t="s">
        <v>9</v>
      </c>
      <c r="F317">
        <v>32</v>
      </c>
      <c r="G317">
        <v>32</v>
      </c>
      <c r="H317">
        <v>0.2</v>
      </c>
      <c r="I317">
        <v>5000</v>
      </c>
      <c r="J317">
        <v>60000</v>
      </c>
      <c r="K317">
        <v>18</v>
      </c>
      <c r="L317">
        <v>150</v>
      </c>
      <c r="M317">
        <v>0</v>
      </c>
      <c r="N317">
        <v>80</v>
      </c>
      <c r="O317">
        <v>11</v>
      </c>
      <c r="P317">
        <v>2.32E-3</v>
      </c>
      <c r="Q317">
        <v>1.9300000000000001E-3</v>
      </c>
      <c r="R317">
        <v>3.9399999999999999E-3</v>
      </c>
      <c r="S317">
        <v>1.9300000000000001E-3</v>
      </c>
      <c r="T317">
        <v>1.9300000000000001E-3</v>
      </c>
      <c r="U317">
        <v>1.9300000000000001E-3</v>
      </c>
      <c r="V317">
        <v>1.9300000000000001E-3</v>
      </c>
      <c r="W317">
        <v>3.1700000000000001E-3</v>
      </c>
      <c r="X317">
        <v>3.1700000000000001E-3</v>
      </c>
      <c r="Y317">
        <v>1.9400000000000001E-3</v>
      </c>
      <c r="Z317">
        <v>1.9400000000000001E-3</v>
      </c>
      <c r="AA317">
        <v>1.9400000000000001E-3</v>
      </c>
      <c r="AB317">
        <v>0.69014917695473244</v>
      </c>
      <c r="AC317">
        <v>8.8251919329209372</v>
      </c>
      <c r="AD317">
        <v>271.87200000000001</v>
      </c>
      <c r="AE317">
        <v>7.0000000000000007E-2</v>
      </c>
      <c r="AF317">
        <v>428</v>
      </c>
      <c r="AG317">
        <v>744</v>
      </c>
      <c r="AH317">
        <v>1063</v>
      </c>
      <c r="AI317">
        <v>1463</v>
      </c>
    </row>
  </sheetData>
  <autoFilter ref="A2:AI317" xr:uid="{00000000-0009-0000-0000-000008000000}">
    <filterColumn colId="5">
      <filters>
        <filter val="28"/>
      </filters>
    </filterColumn>
    <filterColumn colId="30">
      <filters>
        <filter val="0.04"/>
      </filters>
    </filterColumn>
  </autoFilter>
  <conditionalFormatting sqref="AF3:AI317">
    <cfRule type="cellIs" dxfId="8" priority="1" operator="lessThan">
      <formula>6000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33</vt:i4>
      </vt:variant>
    </vt:vector>
  </HeadingPairs>
  <TitlesOfParts>
    <vt:vector size="47" baseType="lpstr">
      <vt:lpstr>Slab_Properties</vt:lpstr>
      <vt:lpstr>AISC_DG_11_Sensitive_Equipment</vt:lpstr>
      <vt:lpstr>Batch calculations -&gt;</vt:lpstr>
      <vt:lpstr>Rho_default</vt:lpstr>
      <vt:lpstr>Drop_panel_default</vt:lpstr>
      <vt:lpstr>thickness_default</vt:lpstr>
      <vt:lpstr>thickness_study</vt:lpstr>
      <vt:lpstr>interior_study</vt:lpstr>
      <vt:lpstr>exterior_study</vt:lpstr>
      <vt:lpstr>50%_study</vt:lpstr>
      <vt:lpstr>25%_study</vt:lpstr>
      <vt:lpstr>25%col_study</vt:lpstr>
      <vt:lpstr>50%col_study</vt:lpstr>
      <vt:lpstr>drop_panel_study</vt:lpstr>
      <vt:lpstr>Slab_Properties!c_1</vt:lpstr>
      <vt:lpstr>Slab_Properties!c_2</vt:lpstr>
      <vt:lpstr>Slab_Properties!d</vt:lpstr>
      <vt:lpstr>Slab_Properties!E_c</vt:lpstr>
      <vt:lpstr>Slab_Properties!f_c</vt:lpstr>
      <vt:lpstr>f_n</vt:lpstr>
      <vt:lpstr>Slab_Properties!f_r</vt:lpstr>
      <vt:lpstr>Slab_Properties!f_y</vt:lpstr>
      <vt:lpstr>Slab_Properties!gamma</vt:lpstr>
      <vt:lpstr>Slab_Properties!h</vt:lpstr>
      <vt:lpstr>Slab_Properties!k_1</vt:lpstr>
      <vt:lpstr>Slab_Properties!k_2</vt:lpstr>
      <vt:lpstr>Slab_Properties!l_1</vt:lpstr>
      <vt:lpstr>Slab_Properties!l_1c</vt:lpstr>
      <vt:lpstr>Slab_Properties!l_1m</vt:lpstr>
      <vt:lpstr>Slab_Properties!l_2</vt:lpstr>
      <vt:lpstr>Slab_Properties!l_2c</vt:lpstr>
      <vt:lpstr>Slab_Properties!l_2m</vt:lpstr>
      <vt:lpstr>Slab_Properties!lambda_cw</vt:lpstr>
      <vt:lpstr>Slab_Properties!lambda_i_sq</vt:lpstr>
      <vt:lpstr>Slab_Properties!lambda_w</vt:lpstr>
      <vt:lpstr>Slab_Properties!LL</vt:lpstr>
      <vt:lpstr>Slab_Properties!LLvib</vt:lpstr>
      <vt:lpstr>Slab_Properties!mass</vt:lpstr>
      <vt:lpstr>Slab_Properties!n</vt:lpstr>
      <vt:lpstr>Slab_Properties!nu</vt:lpstr>
      <vt:lpstr>q_u</vt:lpstr>
      <vt:lpstr>qu</vt:lpstr>
      <vt:lpstr>Slab_Properties!SDL</vt:lpstr>
      <vt:lpstr>Slab_Properties!SW</vt:lpstr>
      <vt:lpstr>Slab_Properties!v</vt:lpstr>
      <vt:lpstr>Slab_Properties!w_c</vt:lpstr>
      <vt:lpstr>Slab_Properties!y_t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Maryanne Wachter</cp:lastModifiedBy>
  <dcterms:created xsi:type="dcterms:W3CDTF">2018-11-29T13:09:35Z</dcterms:created>
  <dcterms:modified xsi:type="dcterms:W3CDTF">2018-12-13T19:19:58Z</dcterms:modified>
</cp:coreProperties>
</file>