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comments11.xml" ContentType="application/vnd.openxmlformats-officedocument.spreadsheetml.comment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3.xml" ContentType="application/vnd.openxmlformats-officedocument.customXml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Override PartName="/customXml/item3.xml" ContentType="applicatio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napshot" sheetId="1" state="visible" r:id="rId2"/>
    <sheet name="Indicator" sheetId="2" state="visible" r:id="rId3"/>
    <sheet name="Source" sheetId="3" state="visible" r:id="rId4"/>
    <sheet name="Value_type" sheetId="4" state="visible" r:id="rId5"/>
    <sheet name="Input_Lists" sheetId="5" state="visible" r:id="rId6"/>
    <sheet name="Transformation" sheetId="6" state="visible" r:id="rId7"/>
    <sheet name="validation_set" sheetId="7" state="visible" r:id="rId8"/>
    <sheet name="validation_join" sheetId="8" state="visible" r:id="rId9"/>
    <sheet name="Validation_rule" sheetId="9" state="visible" r:id="rId10"/>
    <sheet name="API_format" sheetId="10" state="visible" r:id="rId11"/>
    <sheet name="Indicator (2)" sheetId="11" state="visible" r:id="rId12"/>
    <sheet name="Source (2)" sheetId="12" state="visible" r:id="rId13"/>
    <sheet name="Sheet13" sheetId="13" state="visible" r:id="rId14"/>
  </sheets>
  <definedNames>
    <definedName function="false" hidden="true" localSheetId="1" name="_xlnm._FilterDatabase" vbProcedure="false">Indicator!$A$1:$U$221</definedName>
    <definedName function="false" hidden="true" localSheetId="0" name="_xlnm._FilterDatabase" vbProcedure="false">Snapshot!$A$1:$O$221</definedName>
    <definedName function="false" hidden="true" localSheetId="2" name="_xlnm._FilterDatabase" vbProcedure="false">Source!$A$1:$AL$240</definedName>
    <definedName function="false" hidden="false" localSheetId="0" name="_xlnm._FilterDatabase" vbProcedure="false">Snapshot!$A$1:$O$220</definedName>
    <definedName function="false" hidden="false" localSheetId="2" name="_xlnm._FilterDatabase" vbProcedure="false">Source!$A$1:$AE$240</definedName>
    <definedName function="false" hidden="false" localSheetId="2" name="_xlnm._FilterDatabase_0_0" vbProcedure="false">Source!$A$1:$AE$239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r>
      </text>
    </comment>
    <comment ref="A6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Delete this - how to delete an indicator from the snapshot?</t>
        </r>
      </text>
    </comment>
  </commentList>
</comments>
</file>

<file path=xl/comments11.xml><?xml version="1.0" encoding="utf-8"?>
<comments xmlns="http://schemas.openxmlformats.org/spreadsheetml/2006/main" xmlns:xdr="http://schemas.openxmlformats.org/drawingml/2006/spreadsheetDrawing">
  <authors>
    <author> </author>
  </authors>
  <commentList>
    <comment ref="H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Rather call it description? </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r>
      </text>
    </comment>
  </commentList>
</comments>
</file>

<file path=xl/comments2.xml><?xml version="1.0" encoding="utf-8"?>
<comments xmlns="http://schemas.openxmlformats.org/spreadsheetml/2006/main" xmlns:xdr="http://schemas.openxmlformats.org/drawingml/2006/spreadsheetDrawing">
  <authors>
    <author> </author>
  </authors>
  <commentLis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r>
      </text>
    </comment>
  </commentList>
</comments>
</file>

<file path=xl/sharedStrings.xml><?xml version="1.0" encoding="utf-8"?>
<sst xmlns="http://schemas.openxmlformats.org/spreadsheetml/2006/main" count="8328" uniqueCount="2638">
  <si>
    <t xml:space="preserve">SNAPSHOT_ID</t>
  </si>
  <si>
    <t xml:space="preserve">YEAR_USED</t>
  </si>
  <si>
    <t xml:space="preserve">INDICATOR_ID</t>
  </si>
  <si>
    <t xml:space="preserve">INDICATOR_CODE_2018</t>
  </si>
  <si>
    <t xml:space="preserve">INDICATOR_NAME</t>
  </si>
  <si>
    <t xml:space="preserve">VALUE_ID</t>
  </si>
  <si>
    <t xml:space="preserve">VALUE_ENCODING</t>
  </si>
  <si>
    <t xml:space="preserve">VALUE_LABELS</t>
  </si>
  <si>
    <t xml:space="preserve">NA_ENCODING</t>
  </si>
  <si>
    <t xml:space="preserve">SOURCE_ID</t>
  </si>
  <si>
    <t xml:space="preserve">SOURCE_NAME</t>
  </si>
  <si>
    <t xml:space="preserve">TEMP_SORTING_COLUMN</t>
  </si>
  <si>
    <t xml:space="preserve">SN-1</t>
  </si>
  <si>
    <t xml:space="preserve">I-1</t>
  </si>
  <si>
    <t xml:space="preserve">V-1</t>
  </si>
  <si>
    <t xml:space="preserve">S-1</t>
  </si>
  <si>
    <t xml:space="preserve">SN-2</t>
  </si>
  <si>
    <t xml:space="preserve">I-2</t>
  </si>
  <si>
    <t xml:space="preserve">S-2</t>
  </si>
  <si>
    <t xml:space="preserve">SN-3</t>
  </si>
  <si>
    <t xml:space="preserve">I-3</t>
  </si>
  <si>
    <t xml:space="preserve">S-3</t>
  </si>
  <si>
    <t xml:space="preserve">SN-4</t>
  </si>
  <si>
    <t xml:space="preserve">I-4</t>
  </si>
  <si>
    <t xml:space="preserve">S-4</t>
  </si>
  <si>
    <t xml:space="preserve">SN-5</t>
  </si>
  <si>
    <t xml:space="preserve">I-5</t>
  </si>
  <si>
    <t xml:space="preserve">S-5</t>
  </si>
  <si>
    <t xml:space="preserve">SN-6</t>
  </si>
  <si>
    <t xml:space="preserve">I-6</t>
  </si>
  <si>
    <t xml:space="preserve">S-6</t>
  </si>
  <si>
    <t xml:space="preserve">SN-7</t>
  </si>
  <si>
    <t xml:space="preserve">I-7</t>
  </si>
  <si>
    <t xml:space="preserve">S-7</t>
  </si>
  <si>
    <t xml:space="preserve">SN-8</t>
  </si>
  <si>
    <t xml:space="preserve">I-8</t>
  </si>
  <si>
    <t xml:space="preserve">V-2</t>
  </si>
  <si>
    <t xml:space="preserve">S-8</t>
  </si>
  <si>
    <t xml:space="preserve">SN-9</t>
  </si>
  <si>
    <t xml:space="preserve">I-9</t>
  </si>
  <si>
    <t xml:space="preserve">V-3</t>
  </si>
  <si>
    <t xml:space="preserve">S-9</t>
  </si>
  <si>
    <t xml:space="preserve">SN-10</t>
  </si>
  <si>
    <t xml:space="preserve">I-10</t>
  </si>
  <si>
    <t xml:space="preserve">V-4</t>
  </si>
  <si>
    <t xml:space="preserve">S-10</t>
  </si>
  <si>
    <t xml:space="preserve">SN-11</t>
  </si>
  <si>
    <t xml:space="preserve">I-11</t>
  </si>
  <si>
    <t xml:space="preserve">V-5</t>
  </si>
  <si>
    <t xml:space="preserve">S-11</t>
  </si>
  <si>
    <t xml:space="preserve">SN-12</t>
  </si>
  <si>
    <t xml:space="preserve">I-12</t>
  </si>
  <si>
    <t xml:space="preserve">V-6</t>
  </si>
  <si>
    <t xml:space="preserve">S-12</t>
  </si>
  <si>
    <t xml:space="preserve">SN-13</t>
  </si>
  <si>
    <t xml:space="preserve">I-13</t>
  </si>
  <si>
    <t xml:space="preserve">V-7</t>
  </si>
  <si>
    <t xml:space="preserve">S-13</t>
  </si>
  <si>
    <t xml:space="preserve">SN-14</t>
  </si>
  <si>
    <t xml:space="preserve">I-14</t>
  </si>
  <si>
    <t xml:space="preserve">Continuous variable</t>
  </si>
  <si>
    <t xml:space="preserve">S-24</t>
  </si>
  <si>
    <t xml:space="preserve">SN-15</t>
  </si>
  <si>
    <t xml:space="preserve">I-15</t>
  </si>
  <si>
    <t xml:space="preserve">S-55</t>
  </si>
  <si>
    <t xml:space="preserve">SN-16</t>
  </si>
  <si>
    <t xml:space="preserve">I-16</t>
  </si>
  <si>
    <t xml:space="preserve">S-56</t>
  </si>
  <si>
    <t xml:space="preserve">SN-17</t>
  </si>
  <si>
    <t xml:space="preserve">I-17</t>
  </si>
  <si>
    <t xml:space="preserve">S-23</t>
  </si>
  <si>
    <t xml:space="preserve">SN-18</t>
  </si>
  <si>
    <t xml:space="preserve">I-18</t>
  </si>
  <si>
    <t xml:space="preserve">S-60</t>
  </si>
  <si>
    <t xml:space="preserve">SN-19</t>
  </si>
  <si>
    <t xml:space="preserve">I-19</t>
  </si>
  <si>
    <t xml:space="preserve">S-61</t>
  </si>
  <si>
    <t xml:space="preserve">SN-20</t>
  </si>
  <si>
    <t xml:space="preserve">I-20</t>
  </si>
  <si>
    <t xml:space="preserve">S-62</t>
  </si>
  <si>
    <t xml:space="preserve">SN-21</t>
  </si>
  <si>
    <t xml:space="preserve">I-21</t>
  </si>
  <si>
    <t xml:space="preserve">S-21</t>
  </si>
  <si>
    <t xml:space="preserve">SN-22</t>
  </si>
  <si>
    <t xml:space="preserve">I-22</t>
  </si>
  <si>
    <t xml:space="preserve">S-25</t>
  </si>
  <si>
    <t xml:space="preserve">SN-23</t>
  </si>
  <si>
    <t xml:space="preserve">I-23</t>
  </si>
  <si>
    <t xml:space="preserve">S-26</t>
  </si>
  <si>
    <t xml:space="preserve">SN-24</t>
  </si>
  <si>
    <t xml:space="preserve">I-24</t>
  </si>
  <si>
    <t xml:space="preserve">S-28</t>
  </si>
  <si>
    <t xml:space="preserve">SN-25</t>
  </si>
  <si>
    <t xml:space="preserve">I-25</t>
  </si>
  <si>
    <t xml:space="preserve">S-29</t>
  </si>
  <si>
    <t xml:space="preserve">SN-26</t>
  </si>
  <si>
    <t xml:space="preserve">I-26</t>
  </si>
  <si>
    <t xml:space="preserve">S-30</t>
  </si>
  <si>
    <t xml:space="preserve">SN-27</t>
  </si>
  <si>
    <t xml:space="preserve">I-27</t>
  </si>
  <si>
    <t xml:space="preserve">S-31</t>
  </si>
  <si>
    <t xml:space="preserve">SN-28</t>
  </si>
  <si>
    <t xml:space="preserve">I-28</t>
  </si>
  <si>
    <t xml:space="preserve">S-32</t>
  </si>
  <si>
    <t xml:space="preserve">SN-29</t>
  </si>
  <si>
    <t xml:space="preserve">I-29</t>
  </si>
  <si>
    <t xml:space="preserve">S-33</t>
  </si>
  <si>
    <t xml:space="preserve">SN-30</t>
  </si>
  <si>
    <t xml:space="preserve">I-30</t>
  </si>
  <si>
    <t xml:space="preserve">S-34</t>
  </si>
  <si>
    <t xml:space="preserve">SN-31</t>
  </si>
  <si>
    <t xml:space="preserve">I-31</t>
  </si>
  <si>
    <t xml:space="preserve">S-35</t>
  </si>
  <si>
    <t xml:space="preserve">SN-32</t>
  </si>
  <si>
    <t xml:space="preserve">I-32</t>
  </si>
  <si>
    <t xml:space="preserve">V-8</t>
  </si>
  <si>
    <t xml:space="preserve">S-36</t>
  </si>
  <si>
    <t xml:space="preserve">SN-33</t>
  </si>
  <si>
    <t xml:space="preserve">None</t>
  </si>
  <si>
    <t xml:space="preserve">I-33</t>
  </si>
  <si>
    <t xml:space="preserve">V-9</t>
  </si>
  <si>
    <t xml:space="preserve">S-37</t>
  </si>
  <si>
    <t xml:space="preserve">SN-34</t>
  </si>
  <si>
    <t xml:space="preserve">I-34</t>
  </si>
  <si>
    <t xml:space="preserve">V-10</t>
  </si>
  <si>
    <t xml:space="preserve">S-38</t>
  </si>
  <si>
    <t xml:space="preserve">SN-35</t>
  </si>
  <si>
    <t xml:space="preserve">I-35</t>
  </si>
  <si>
    <t xml:space="preserve">S-39</t>
  </si>
  <si>
    <t xml:space="preserve">SN-36</t>
  </si>
  <si>
    <t xml:space="preserve">I-36</t>
  </si>
  <si>
    <t xml:space="preserve">V-11</t>
  </si>
  <si>
    <t xml:space="preserve">S-40</t>
  </si>
  <si>
    <t xml:space="preserve">SN-37</t>
  </si>
  <si>
    <t xml:space="preserve">I-37</t>
  </si>
  <si>
    <t xml:space="preserve">V-12</t>
  </si>
  <si>
    <t xml:space="preserve">S-41</t>
  </si>
  <si>
    <t xml:space="preserve">SN-38</t>
  </si>
  <si>
    <t xml:space="preserve">I-38</t>
  </si>
  <si>
    <t xml:space="preserve">V-13</t>
  </si>
  <si>
    <t xml:space="preserve">S-42</t>
  </si>
  <si>
    <t xml:space="preserve">SN-39</t>
  </si>
  <si>
    <t xml:space="preserve">I-39</t>
  </si>
  <si>
    <t xml:space="preserve">V-14</t>
  </si>
  <si>
    <t xml:space="preserve">S-43</t>
  </si>
  <si>
    <t xml:space="preserve">SN-40</t>
  </si>
  <si>
    <t xml:space="preserve">I-40</t>
  </si>
  <si>
    <t xml:space="preserve">V-15</t>
  </si>
  <si>
    <t xml:space="preserve">S-44</t>
  </si>
  <si>
    <t xml:space="preserve">SN-41</t>
  </si>
  <si>
    <t xml:space="preserve">I-41</t>
  </si>
  <si>
    <t xml:space="preserve">V-16</t>
  </si>
  <si>
    <t xml:space="preserve">S-45</t>
  </si>
  <si>
    <t xml:space="preserve">SN-42</t>
  </si>
  <si>
    <t xml:space="preserve">I-42</t>
  </si>
  <si>
    <t xml:space="preserve">S-46</t>
  </si>
  <si>
    <t xml:space="preserve">SN-43</t>
  </si>
  <si>
    <t xml:space="preserve">I-43</t>
  </si>
  <si>
    <t xml:space="preserve">S-203</t>
  </si>
  <si>
    <t xml:space="preserve">SN-44</t>
  </si>
  <si>
    <t xml:space="preserve">I-44</t>
  </si>
  <si>
    <t xml:space="preserve">S-204</t>
  </si>
  <si>
    <t xml:space="preserve">SN-45</t>
  </si>
  <si>
    <t xml:space="preserve">I-45</t>
  </si>
  <si>
    <t xml:space="preserve">V-17</t>
  </si>
  <si>
    <t xml:space="preserve">S-49</t>
  </si>
  <si>
    <t xml:space="preserve">SN-46</t>
  </si>
  <si>
    <t xml:space="preserve">I-46</t>
  </si>
  <si>
    <t xml:space="preserve">S-50</t>
  </si>
  <si>
    <t xml:space="preserve">SN-47</t>
  </si>
  <si>
    <t xml:space="preserve">I-47</t>
  </si>
  <si>
    <t xml:space="preserve">S-51</t>
  </si>
  <si>
    <t xml:space="preserve">SN-48</t>
  </si>
  <si>
    <t xml:space="preserve">I-48</t>
  </si>
  <si>
    <t xml:space="preserve">S-52</t>
  </si>
  <si>
    <t xml:space="preserve">SN-49</t>
  </si>
  <si>
    <t xml:space="preserve">I-49</t>
  </si>
  <si>
    <t xml:space="preserve">S-53</t>
  </si>
  <si>
    <t xml:space="preserve">SN-50</t>
  </si>
  <si>
    <t xml:space="preserve">I-50</t>
  </si>
  <si>
    <t xml:space="preserve">S-54</t>
  </si>
  <si>
    <t xml:space="preserve">SN-51</t>
  </si>
  <si>
    <t xml:space="preserve">I-51</t>
  </si>
  <si>
    <t xml:space="preserve">S-205</t>
  </si>
  <si>
    <t xml:space="preserve">SN-52</t>
  </si>
  <si>
    <t xml:space="preserve">I-52</t>
  </si>
  <si>
    <t xml:space="preserve">S-58</t>
  </si>
  <si>
    <t xml:space="preserve">ILO</t>
  </si>
  <si>
    <t xml:space="preserve">SN-53</t>
  </si>
  <si>
    <t xml:space="preserve">I-53</t>
  </si>
  <si>
    <t xml:space="preserve">S-59</t>
  </si>
  <si>
    <t xml:space="preserve">SN-54</t>
  </si>
  <si>
    <t xml:space="preserve">I-54</t>
  </si>
  <si>
    <t xml:space="preserve">V-18</t>
  </si>
  <si>
    <t xml:space="preserve">S-63</t>
  </si>
  <si>
    <t xml:space="preserve">SN-55</t>
  </si>
  <si>
    <t xml:space="preserve">I-55</t>
  </si>
  <si>
    <t xml:space="preserve">V-19</t>
  </si>
  <si>
    <t xml:space="preserve">S-64</t>
  </si>
  <si>
    <t xml:space="preserve">SN-56</t>
  </si>
  <si>
    <t xml:space="preserve">I-56</t>
  </si>
  <si>
    <t xml:space="preserve">V-20</t>
  </si>
  <si>
    <t xml:space="preserve">S-65</t>
  </si>
  <si>
    <t xml:space="preserve">SN-57</t>
  </si>
  <si>
    <t xml:space="preserve">I-57</t>
  </si>
  <si>
    <t xml:space="preserve">V-21</t>
  </si>
  <si>
    <t xml:space="preserve">S-66</t>
  </si>
  <si>
    <t xml:space="preserve">SN-58</t>
  </si>
  <si>
    <t xml:space="preserve">I-58</t>
  </si>
  <si>
    <t xml:space="preserve">V-22</t>
  </si>
  <si>
    <t xml:space="preserve">S-67</t>
  </si>
  <si>
    <t xml:space="preserve">SN-59</t>
  </si>
  <si>
    <t xml:space="preserve">I-59</t>
  </si>
  <si>
    <t xml:space="preserve">V-23</t>
  </si>
  <si>
    <t xml:space="preserve">S-68</t>
  </si>
  <si>
    <t xml:space="preserve">SN-60</t>
  </si>
  <si>
    <t xml:space="preserve">I-60</t>
  </si>
  <si>
    <t xml:space="preserve">V-24</t>
  </si>
  <si>
    <t xml:space="preserve">S-69</t>
  </si>
  <si>
    <t xml:space="preserve">SN-61</t>
  </si>
  <si>
    <t xml:space="preserve">I-61</t>
  </si>
  <si>
    <t xml:space="preserve">S-70</t>
  </si>
  <si>
    <t xml:space="preserve">SN-62</t>
  </si>
  <si>
    <t xml:space="preserve">I-62</t>
  </si>
  <si>
    <t xml:space="preserve">S-71</t>
  </si>
  <si>
    <t xml:space="preserve">SN-63</t>
  </si>
  <si>
    <t xml:space="preserve">I-63</t>
  </si>
  <si>
    <t xml:space="preserve">S-128</t>
  </si>
  <si>
    <t xml:space="preserve">SN-64</t>
  </si>
  <si>
    <t xml:space="preserve">I-64</t>
  </si>
  <si>
    <t xml:space="preserve">S-129</t>
  </si>
  <si>
    <t xml:space="preserve">SN-65</t>
  </si>
  <si>
    <t xml:space="preserve">I-65</t>
  </si>
  <si>
    <t xml:space="preserve">S-130</t>
  </si>
  <si>
    <t xml:space="preserve">SN-66</t>
  </si>
  <si>
    <t xml:space="preserve">I-66</t>
  </si>
  <si>
    <t xml:space="preserve">V-25</t>
  </si>
  <si>
    <t xml:space="preserve">S-234</t>
  </si>
  <si>
    <t xml:space="preserve">Danish Institute; UN OHCHR</t>
  </si>
  <si>
    <t xml:space="preserve">SN-67</t>
  </si>
  <si>
    <t xml:space="preserve">I-67</t>
  </si>
  <si>
    <t xml:space="preserve">S-77</t>
  </si>
  <si>
    <t xml:space="preserve">SN-68</t>
  </si>
  <si>
    <t xml:space="preserve">I-68</t>
  </si>
  <si>
    <t xml:space="preserve">S-78</t>
  </si>
  <si>
    <t xml:space="preserve">SN-69</t>
  </si>
  <si>
    <t xml:space="preserve">I-69</t>
  </si>
  <si>
    <t xml:space="preserve">S-79</t>
  </si>
  <si>
    <t xml:space="preserve">SN-70</t>
  </si>
  <si>
    <t xml:space="preserve">I-70</t>
  </si>
  <si>
    <t xml:space="preserve">S-80</t>
  </si>
  <si>
    <t xml:space="preserve">SN-71</t>
  </si>
  <si>
    <t xml:space="preserve">I-71</t>
  </si>
  <si>
    <t xml:space="preserve">S-81</t>
  </si>
  <si>
    <t xml:space="preserve">SN-72</t>
  </si>
  <si>
    <t xml:space="preserve">I-72</t>
  </si>
  <si>
    <t xml:space="preserve">V-26</t>
  </si>
  <si>
    <t xml:space="preserve">S-82</t>
  </si>
  <si>
    <t xml:space="preserve">SN-73</t>
  </si>
  <si>
    <t xml:space="preserve">I-73</t>
  </si>
  <si>
    <t xml:space="preserve">S-83</t>
  </si>
  <si>
    <t xml:space="preserve">SN-74</t>
  </si>
  <si>
    <t xml:space="preserve">I-74</t>
  </si>
  <si>
    <t xml:space="preserve">S-84</t>
  </si>
  <si>
    <t xml:space="preserve">SN-75</t>
  </si>
  <si>
    <t xml:space="preserve">I-75</t>
  </si>
  <si>
    <t xml:space="preserve">V-60</t>
  </si>
  <si>
    <t xml:space="preserve">S-235</t>
  </si>
  <si>
    <t xml:space="preserve">SN-76</t>
  </si>
  <si>
    <t xml:space="preserve">I-76</t>
  </si>
  <si>
    <t xml:space="preserve">V-57</t>
  </si>
  <si>
    <t xml:space="preserve">S-87</t>
  </si>
  <si>
    <t xml:space="preserve">SN-77</t>
  </si>
  <si>
    <t xml:space="preserve">I-77</t>
  </si>
  <si>
    <t xml:space="preserve">V-27</t>
  </si>
  <si>
    <t xml:space="preserve">S-88</t>
  </si>
  <si>
    <t xml:space="preserve">SN-78</t>
  </si>
  <si>
    <t xml:space="preserve">I-78</t>
  </si>
  <si>
    <t xml:space="preserve">V-28</t>
  </si>
  <si>
    <t xml:space="preserve">S-89</t>
  </si>
  <si>
    <t xml:space="preserve">SN-79</t>
  </si>
  <si>
    <t xml:space="preserve">I-79</t>
  </si>
  <si>
    <t xml:space="preserve">V-29</t>
  </si>
  <si>
    <t xml:space="preserve">S-90</t>
  </si>
  <si>
    <t xml:space="preserve">SN-80</t>
  </si>
  <si>
    <t xml:space="preserve">I-80</t>
  </si>
  <si>
    <t xml:space="preserve">V-30</t>
  </si>
  <si>
    <t xml:space="preserve">S-91</t>
  </si>
  <si>
    <t xml:space="preserve">SN-81</t>
  </si>
  <si>
    <t xml:space="preserve">I-81</t>
  </si>
  <si>
    <t xml:space="preserve">V-31</t>
  </si>
  <si>
    <t xml:space="preserve">S-92</t>
  </si>
  <si>
    <t xml:space="preserve">SN-82</t>
  </si>
  <si>
    <t xml:space="preserve">I-82</t>
  </si>
  <si>
    <t xml:space="preserve">V-32</t>
  </si>
  <si>
    <t xml:space="preserve">S-93</t>
  </si>
  <si>
    <t xml:space="preserve">SN-83</t>
  </si>
  <si>
    <t xml:space="preserve">I-83</t>
  </si>
  <si>
    <t xml:space="preserve">S-95</t>
  </si>
  <si>
    <t xml:space="preserve">SN-84</t>
  </si>
  <si>
    <t xml:space="preserve">I-84</t>
  </si>
  <si>
    <t xml:space="preserve">V-34</t>
  </si>
  <si>
    <t xml:space="preserve">S-96</t>
  </si>
  <si>
    <t xml:space="preserve">SN-85</t>
  </si>
  <si>
    <t xml:space="preserve">I-85</t>
  </si>
  <si>
    <t xml:space="preserve">S-97</t>
  </si>
  <si>
    <t xml:space="preserve">SN-86</t>
  </si>
  <si>
    <t xml:space="preserve">I-86</t>
  </si>
  <si>
    <t xml:space="preserve">S-100</t>
  </si>
  <si>
    <t xml:space="preserve">SN-87</t>
  </si>
  <si>
    <t xml:space="preserve">I-87</t>
  </si>
  <si>
    <t xml:space="preserve">S-101</t>
  </si>
  <si>
    <t xml:space="preserve">SN-88</t>
  </si>
  <si>
    <t xml:space="preserve">I-88</t>
  </si>
  <si>
    <t xml:space="preserve">S-103</t>
  </si>
  <si>
    <t xml:space="preserve">SN-89</t>
  </si>
  <si>
    <t xml:space="preserve">I-89</t>
  </si>
  <si>
    <t xml:space="preserve">S-104</t>
  </si>
  <si>
    <t xml:space="preserve">SN-90</t>
  </si>
  <si>
    <t xml:space="preserve">I-90</t>
  </si>
  <si>
    <t xml:space="preserve">S-105</t>
  </si>
  <si>
    <t xml:space="preserve">SN-91</t>
  </si>
  <si>
    <t xml:space="preserve">I-91</t>
  </si>
  <si>
    <t xml:space="preserve">Consumer protection law</t>
  </si>
  <si>
    <t xml:space="preserve">V-35</t>
  </si>
  <si>
    <t xml:space="preserve">S-106</t>
  </si>
  <si>
    <t xml:space="preserve">SN-92</t>
  </si>
  <si>
    <t xml:space="preserve">I-92</t>
  </si>
  <si>
    <t xml:space="preserve">S-109</t>
  </si>
  <si>
    <t xml:space="preserve">SN-93</t>
  </si>
  <si>
    <t xml:space="preserve">I-93</t>
  </si>
  <si>
    <t xml:space="preserve">V-36</t>
  </si>
  <si>
    <t xml:space="preserve">S-236</t>
  </si>
  <si>
    <t xml:space="preserve">SN-94</t>
  </si>
  <si>
    <t xml:space="preserve">I-94</t>
  </si>
  <si>
    <t xml:space="preserve">S-221</t>
  </si>
  <si>
    <t xml:space="preserve">SN-95</t>
  </si>
  <si>
    <t xml:space="preserve">I-95</t>
  </si>
  <si>
    <t xml:space="preserve">S-113</t>
  </si>
  <si>
    <t xml:space="preserve">SN-96</t>
  </si>
  <si>
    <t xml:space="preserve">I-96</t>
  </si>
  <si>
    <t xml:space="preserve">S-115</t>
  </si>
  <si>
    <t xml:space="preserve">SN-97</t>
  </si>
  <si>
    <t xml:space="preserve">I-97</t>
  </si>
  <si>
    <t xml:space="preserve">S-116</t>
  </si>
  <si>
    <t xml:space="preserve">SN-98</t>
  </si>
  <si>
    <t xml:space="preserve">I-98</t>
  </si>
  <si>
    <t xml:space="preserve">V-37</t>
  </si>
  <si>
    <t xml:space="preserve">S-117</t>
  </si>
  <si>
    <t xml:space="preserve">SN-99</t>
  </si>
  <si>
    <t xml:space="preserve">I-99</t>
  </si>
  <si>
    <t xml:space="preserve">S-118</t>
  </si>
  <si>
    <t xml:space="preserve">SN-100</t>
  </si>
  <si>
    <t xml:space="preserve">I-100</t>
  </si>
  <si>
    <t xml:space="preserve">S-119</t>
  </si>
  <si>
    <t xml:space="preserve">SN-101</t>
  </si>
  <si>
    <t xml:space="preserve">I-101</t>
  </si>
  <si>
    <t xml:space="preserve">S-120</t>
  </si>
  <si>
    <t xml:space="preserve">SN-102</t>
  </si>
  <si>
    <t xml:space="preserve">I-102</t>
  </si>
  <si>
    <t xml:space="preserve">S-121</t>
  </si>
  <si>
    <t xml:space="preserve">SN-103</t>
  </si>
  <si>
    <t xml:space="preserve">I-103</t>
  </si>
  <si>
    <t xml:space="preserve">S-122</t>
  </si>
  <si>
    <t xml:space="preserve">SN-104</t>
  </si>
  <si>
    <t xml:space="preserve">I-104</t>
  </si>
  <si>
    <t xml:space="preserve">V-39</t>
  </si>
  <si>
    <t xml:space="preserve">S-123</t>
  </si>
  <si>
    <t xml:space="preserve">SN-105</t>
  </si>
  <si>
    <t xml:space="preserve">I-105</t>
  </si>
  <si>
    <t xml:space="preserve">S-124</t>
  </si>
  <si>
    <t xml:space="preserve">SN-106</t>
  </si>
  <si>
    <t xml:space="preserve">I-106</t>
  </si>
  <si>
    <t xml:space="preserve">S-125</t>
  </si>
  <si>
    <t xml:space="preserve">SN-107</t>
  </si>
  <si>
    <t xml:space="preserve">I-107</t>
  </si>
  <si>
    <t xml:space="preserve">S-126</t>
  </si>
  <si>
    <t xml:space="preserve">SN-108</t>
  </si>
  <si>
    <t xml:space="preserve">I-108</t>
  </si>
  <si>
    <t xml:space="preserve">S-127</t>
  </si>
  <si>
    <t xml:space="preserve">SN-109</t>
  </si>
  <si>
    <t xml:space="preserve">I-109</t>
  </si>
  <si>
    <t xml:space="preserve">SN-110</t>
  </si>
  <si>
    <t xml:space="preserve">I-110</t>
  </si>
  <si>
    <t xml:space="preserve">SN-111</t>
  </si>
  <si>
    <t xml:space="preserve">I-111</t>
  </si>
  <si>
    <t xml:space="preserve">SN-112</t>
  </si>
  <si>
    <t xml:space="preserve">I-112</t>
  </si>
  <si>
    <t xml:space="preserve">S-131</t>
  </si>
  <si>
    <t xml:space="preserve">SN-113</t>
  </si>
  <si>
    <t xml:space="preserve">I-113</t>
  </si>
  <si>
    <t xml:space="preserve">V-40</t>
  </si>
  <si>
    <t xml:space="preserve">S-132; S-133</t>
  </si>
  <si>
    <t xml:space="preserve">SN-114</t>
  </si>
  <si>
    <t xml:space="preserve">I-114</t>
  </si>
  <si>
    <t xml:space="preserve">S-134</t>
  </si>
  <si>
    <t xml:space="preserve">SN-115</t>
  </si>
  <si>
    <t xml:space="preserve">I-115</t>
  </si>
  <si>
    <t xml:space="preserve">S-135</t>
  </si>
  <si>
    <t xml:space="preserve">SN-116</t>
  </si>
  <si>
    <t xml:space="preserve">I-116</t>
  </si>
  <si>
    <t xml:space="preserve">S-136</t>
  </si>
  <si>
    <t xml:space="preserve">SN-117</t>
  </si>
  <si>
    <t xml:space="preserve">I-117</t>
  </si>
  <si>
    <t xml:space="preserve">S-137</t>
  </si>
  <si>
    <t xml:space="preserve">SN-118</t>
  </si>
  <si>
    <t xml:space="preserve">I-118</t>
  </si>
  <si>
    <t xml:space="preserve">S-138</t>
  </si>
  <si>
    <t xml:space="preserve">SN-119</t>
  </si>
  <si>
    <t xml:space="preserve">I-119</t>
  </si>
  <si>
    <t xml:space="preserve">V-58</t>
  </si>
  <si>
    <t xml:space="preserve">S-139</t>
  </si>
  <si>
    <t xml:space="preserve">SN-120</t>
  </si>
  <si>
    <t xml:space="preserve">I-120</t>
  </si>
  <si>
    <t xml:space="preserve">V-41</t>
  </si>
  <si>
    <t xml:space="preserve">S-140</t>
  </si>
  <si>
    <t xml:space="preserve">SN-121</t>
  </si>
  <si>
    <t xml:space="preserve">I-121</t>
  </si>
  <si>
    <t xml:space="preserve">S-141</t>
  </si>
  <si>
    <t xml:space="preserve">SN-122</t>
  </si>
  <si>
    <t xml:space="preserve">I-122</t>
  </si>
  <si>
    <t xml:space="preserve">S-142</t>
  </si>
  <si>
    <t xml:space="preserve">SN-123</t>
  </si>
  <si>
    <t xml:space="preserve">I-123</t>
  </si>
  <si>
    <t xml:space="preserve">S-143</t>
  </si>
  <si>
    <t xml:space="preserve">SN-124</t>
  </si>
  <si>
    <t xml:space="preserve">I-124</t>
  </si>
  <si>
    <t xml:space="preserve">S-144</t>
  </si>
  <si>
    <t xml:space="preserve">SN-125</t>
  </si>
  <si>
    <t xml:space="preserve">I-125</t>
  </si>
  <si>
    <t xml:space="preserve">S-145</t>
  </si>
  <si>
    <t xml:space="preserve">SN-126</t>
  </si>
  <si>
    <t xml:space="preserve">I-126</t>
  </si>
  <si>
    <t xml:space="preserve">S-146</t>
  </si>
  <si>
    <t xml:space="preserve">SN-127</t>
  </si>
  <si>
    <t xml:space="preserve">I-127</t>
  </si>
  <si>
    <t xml:space="preserve">V-51</t>
  </si>
  <si>
    <t xml:space="preserve">S-147</t>
  </si>
  <si>
    <t xml:space="preserve">SN-128</t>
  </si>
  <si>
    <t xml:space="preserve">I-128</t>
  </si>
  <si>
    <t xml:space="preserve">V-52</t>
  </si>
  <si>
    <t xml:space="preserve">S-148</t>
  </si>
  <si>
    <t xml:space="preserve">SN-129</t>
  </si>
  <si>
    <t xml:space="preserve">I-129</t>
  </si>
  <si>
    <t xml:space="preserve">V-54</t>
  </si>
  <si>
    <t xml:space="preserve">S-149</t>
  </si>
  <si>
    <t xml:space="preserve">SN-130</t>
  </si>
  <si>
    <t xml:space="preserve">I-130</t>
  </si>
  <si>
    <t xml:space="preserve">V-53</t>
  </si>
  <si>
    <t xml:space="preserve">S-150</t>
  </si>
  <si>
    <t xml:space="preserve">SN-131</t>
  </si>
  <si>
    <t xml:space="preserve">I-131</t>
  </si>
  <si>
    <t xml:space="preserve">V-55</t>
  </si>
  <si>
    <t xml:space="preserve">S-151</t>
  </si>
  <si>
    <t xml:space="preserve">SN-132</t>
  </si>
  <si>
    <t xml:space="preserve">I-132</t>
  </si>
  <si>
    <t xml:space="preserve">V-56</t>
  </si>
  <si>
    <t xml:space="preserve">S-152</t>
  </si>
  <si>
    <t xml:space="preserve">SN-133</t>
  </si>
  <si>
    <t xml:space="preserve">I-133</t>
  </si>
  <si>
    <t xml:space="preserve">V-49</t>
  </si>
  <si>
    <t xml:space="preserve">S-153</t>
  </si>
  <si>
    <t xml:space="preserve">SN-134</t>
  </si>
  <si>
    <t xml:space="preserve">I-134</t>
  </si>
  <si>
    <t xml:space="preserve">V-42</t>
  </si>
  <si>
    <t xml:space="preserve">S-154</t>
  </si>
  <si>
    <t xml:space="preserve">SN-135</t>
  </si>
  <si>
    <t xml:space="preserve">I-135</t>
  </si>
  <si>
    <t xml:space="preserve">S-155</t>
  </si>
  <si>
    <t xml:space="preserve">SN-136</t>
  </si>
  <si>
    <t xml:space="preserve">I-136</t>
  </si>
  <si>
    <t xml:space="preserve">S-156</t>
  </si>
  <si>
    <t xml:space="preserve">SN-137</t>
  </si>
  <si>
    <t xml:space="preserve">I-137</t>
  </si>
  <si>
    <t xml:space="preserve">S-157</t>
  </si>
  <si>
    <t xml:space="preserve">SN-138</t>
  </si>
  <si>
    <t xml:space="preserve">I-138</t>
  </si>
  <si>
    <t xml:space="preserve">S-158</t>
  </si>
  <si>
    <t xml:space="preserve">SN-139</t>
  </si>
  <si>
    <t xml:space="preserve">I-139</t>
  </si>
  <si>
    <t xml:space="preserve">S-159</t>
  </si>
  <si>
    <t xml:space="preserve">SN-140</t>
  </si>
  <si>
    <t xml:space="preserve">I-140</t>
  </si>
  <si>
    <t xml:space="preserve">S-160</t>
  </si>
  <si>
    <t xml:space="preserve">SN-141</t>
  </si>
  <si>
    <t xml:space="preserve">I-141</t>
  </si>
  <si>
    <t xml:space="preserve">S-161</t>
  </si>
  <si>
    <t xml:space="preserve">SN-142</t>
  </si>
  <si>
    <t xml:space="preserve">I-142</t>
  </si>
  <si>
    <t xml:space="preserve">S-162</t>
  </si>
  <si>
    <t xml:space="preserve">SN-143</t>
  </si>
  <si>
    <t xml:space="preserve">I-143</t>
  </si>
  <si>
    <t xml:space="preserve">S-163</t>
  </si>
  <si>
    <t xml:space="preserve">SN-144</t>
  </si>
  <si>
    <t xml:space="preserve">I-144</t>
  </si>
  <si>
    <t xml:space="preserve">V-62</t>
  </si>
  <si>
    <t xml:space="preserve">S-164</t>
  </si>
  <si>
    <t xml:space="preserve">SN-145</t>
  </si>
  <si>
    <t xml:space="preserve">I-145</t>
  </si>
  <si>
    <t xml:space="preserve">V-43</t>
  </si>
  <si>
    <t xml:space="preserve">S-165</t>
  </si>
  <si>
    <t xml:space="preserve">SN-146</t>
  </si>
  <si>
    <t xml:space="preserve">I-146</t>
  </si>
  <si>
    <t xml:space="preserve">S-233</t>
  </si>
  <si>
    <t xml:space="preserve">SN-147</t>
  </si>
  <si>
    <t xml:space="preserve">I-147</t>
  </si>
  <si>
    <t xml:space="preserve">S-166</t>
  </si>
  <si>
    <t xml:space="preserve">SN-148</t>
  </si>
  <si>
    <t xml:space="preserve">I-148</t>
  </si>
  <si>
    <t xml:space="preserve">S-167</t>
  </si>
  <si>
    <t xml:space="preserve">SN-149</t>
  </si>
  <si>
    <t xml:space="preserve">I-149</t>
  </si>
  <si>
    <t xml:space="preserve">S-168</t>
  </si>
  <si>
    <t xml:space="preserve">SN-150</t>
  </si>
  <si>
    <t xml:space="preserve">I-150</t>
  </si>
  <si>
    <t xml:space="preserve">S-169</t>
  </si>
  <si>
    <t xml:space="preserve">SN-151</t>
  </si>
  <si>
    <t xml:space="preserve">I-151</t>
  </si>
  <si>
    <t xml:space="preserve">S-170</t>
  </si>
  <si>
    <t xml:space="preserve">SN-152</t>
  </si>
  <si>
    <t xml:space="preserve">I-152</t>
  </si>
  <si>
    <t xml:space="preserve">S-171</t>
  </si>
  <si>
    <t xml:space="preserve">SN-153</t>
  </si>
  <si>
    <t xml:space="preserve">I-153</t>
  </si>
  <si>
    <t xml:space="preserve">V-59</t>
  </si>
  <si>
    <t xml:space="preserve">S-172</t>
  </si>
  <si>
    <t xml:space="preserve">SN-154</t>
  </si>
  <si>
    <t xml:space="preserve">I-154</t>
  </si>
  <si>
    <t xml:space="preserve">S-173</t>
  </si>
  <si>
    <t xml:space="preserve">SN-155</t>
  </si>
  <si>
    <t xml:space="preserve">I-155</t>
  </si>
  <si>
    <t xml:space="preserve">S-174</t>
  </si>
  <si>
    <t xml:space="preserve">SN-156</t>
  </si>
  <si>
    <t xml:space="preserve">I-156</t>
  </si>
  <si>
    <t xml:space="preserve">S-175</t>
  </si>
  <si>
    <t xml:space="preserve">SN-157</t>
  </si>
  <si>
    <t xml:space="preserve">I-157</t>
  </si>
  <si>
    <t xml:space="preserve">S-176</t>
  </si>
  <si>
    <t xml:space="preserve">SN-158</t>
  </si>
  <si>
    <t xml:space="preserve">I-158</t>
  </si>
  <si>
    <t xml:space="preserve">V-44</t>
  </si>
  <si>
    <t xml:space="preserve">S-237</t>
  </si>
  <si>
    <t xml:space="preserve">SN-159</t>
  </si>
  <si>
    <t xml:space="preserve">I-159</t>
  </si>
  <si>
    <t xml:space="preserve">S-178</t>
  </si>
  <si>
    <t xml:space="preserve">SN-160</t>
  </si>
  <si>
    <t xml:space="preserve">I-160</t>
  </si>
  <si>
    <t xml:space="preserve">V-50</t>
  </si>
  <si>
    <t xml:space="preserve">S-179</t>
  </si>
  <si>
    <t xml:space="preserve">SN-161</t>
  </si>
  <si>
    <t xml:space="preserve">I-161</t>
  </si>
  <si>
    <t xml:space="preserve">S-180</t>
  </si>
  <si>
    <t xml:space="preserve">SN-162</t>
  </si>
  <si>
    <t xml:space="preserve">I-162</t>
  </si>
  <si>
    <t xml:space="preserve">S-181</t>
  </si>
  <si>
    <t xml:space="preserve">SN-163</t>
  </si>
  <si>
    <t xml:space="preserve">I-163</t>
  </si>
  <si>
    <t xml:space="preserve">S-182</t>
  </si>
  <si>
    <t xml:space="preserve">SN-164</t>
  </si>
  <si>
    <t xml:space="preserve">I-164</t>
  </si>
  <si>
    <t xml:space="preserve">S-183</t>
  </si>
  <si>
    <t xml:space="preserve">SN-165</t>
  </si>
  <si>
    <t xml:space="preserve">I-165</t>
  </si>
  <si>
    <t xml:space="preserve">S-184</t>
  </si>
  <si>
    <t xml:space="preserve">SN-166</t>
  </si>
  <si>
    <t xml:space="preserve">I-166</t>
  </si>
  <si>
    <t xml:space="preserve">S-185</t>
  </si>
  <si>
    <t xml:space="preserve">SN-167</t>
  </si>
  <si>
    <t xml:space="preserve">I-167</t>
  </si>
  <si>
    <t xml:space="preserve">S-186</t>
  </si>
  <si>
    <t xml:space="preserve">SN-168</t>
  </si>
  <si>
    <t xml:space="preserve">I-168</t>
  </si>
  <si>
    <t xml:space="preserve">S-187</t>
  </si>
  <si>
    <t xml:space="preserve">SN-169</t>
  </si>
  <si>
    <t xml:space="preserve">I-169</t>
  </si>
  <si>
    <t xml:space="preserve">S-188</t>
  </si>
  <si>
    <t xml:space="preserve">SN-170</t>
  </si>
  <si>
    <t xml:space="preserve">I-170</t>
  </si>
  <si>
    <t xml:space="preserve">S-189</t>
  </si>
  <si>
    <t xml:space="preserve">SN-171</t>
  </si>
  <si>
    <t xml:space="preserve">I-171</t>
  </si>
  <si>
    <t xml:space="preserve">S-190</t>
  </si>
  <si>
    <t xml:space="preserve">SN-172</t>
  </si>
  <si>
    <t xml:space="preserve">I-172</t>
  </si>
  <si>
    <t xml:space="preserve">S-191</t>
  </si>
  <si>
    <t xml:space="preserve">SN-173</t>
  </si>
  <si>
    <t xml:space="preserve">I-173</t>
  </si>
  <si>
    <t xml:space="preserve">S-192</t>
  </si>
  <si>
    <t xml:space="preserve">SN-174</t>
  </si>
  <si>
    <t xml:space="preserve">I-174</t>
  </si>
  <si>
    <t xml:space="preserve">S-193</t>
  </si>
  <si>
    <t xml:space="preserve">SN-175</t>
  </si>
  <si>
    <t xml:space="preserve">I-175</t>
  </si>
  <si>
    <t xml:space="preserve">S-194</t>
  </si>
  <si>
    <t xml:space="preserve">SN-176</t>
  </si>
  <si>
    <t xml:space="preserve">I-176</t>
  </si>
  <si>
    <t xml:space="preserve">S-195</t>
  </si>
  <si>
    <t xml:space="preserve">SN-177</t>
  </si>
  <si>
    <t xml:space="preserve">I-177</t>
  </si>
  <si>
    <t xml:space="preserve">S-196</t>
  </si>
  <si>
    <t xml:space="preserve">SN-178</t>
  </si>
  <si>
    <t xml:space="preserve">I-178</t>
  </si>
  <si>
    <t xml:space="preserve">S-197</t>
  </si>
  <si>
    <t xml:space="preserve">SN-179</t>
  </si>
  <si>
    <t xml:space="preserve">I-179</t>
  </si>
  <si>
    <t xml:space="preserve">SN-180</t>
  </si>
  <si>
    <t xml:space="preserve">I-180</t>
  </si>
  <si>
    <t xml:space="preserve">SN-181</t>
  </si>
  <si>
    <t xml:space="preserve">I-181</t>
  </si>
  <si>
    <t xml:space="preserve">SN-182</t>
  </si>
  <si>
    <t xml:space="preserve">I-182</t>
  </si>
  <si>
    <t xml:space="preserve">SN-183</t>
  </si>
  <si>
    <t xml:space="preserve">I-183</t>
  </si>
  <si>
    <t xml:space="preserve">SN-184</t>
  </si>
  <si>
    <t xml:space="preserve">I-184</t>
  </si>
  <si>
    <t xml:space="preserve">S-198</t>
  </si>
  <si>
    <t xml:space="preserve">SN-185</t>
  </si>
  <si>
    <t xml:space="preserve">I-185</t>
  </si>
  <si>
    <t xml:space="preserve">S-199</t>
  </si>
  <si>
    <t xml:space="preserve">SN-186</t>
  </si>
  <si>
    <t xml:space="preserve">I-186</t>
  </si>
  <si>
    <t xml:space="preserve">SN-187</t>
  </si>
  <si>
    <t xml:space="preserve">I-187</t>
  </si>
  <si>
    <t xml:space="preserve">V-45</t>
  </si>
  <si>
    <t xml:space="preserve">SN-188</t>
  </si>
  <si>
    <t xml:space="preserve">I-188</t>
  </si>
  <si>
    <t xml:space="preserve">S-202</t>
  </si>
  <si>
    <t xml:space="preserve">SN-189</t>
  </si>
  <si>
    <t xml:space="preserve">I-189</t>
  </si>
  <si>
    <t xml:space="preserve">SN-190</t>
  </si>
  <si>
    <t xml:space="preserve">I-190</t>
  </si>
  <si>
    <t xml:space="preserve">S-27</t>
  </si>
  <si>
    <t xml:space="preserve">SN-191</t>
  </si>
  <si>
    <t xml:space="preserve">I-191</t>
  </si>
  <si>
    <t xml:space="preserve">S-57</t>
  </si>
  <si>
    <t xml:space="preserve">SN-192</t>
  </si>
  <si>
    <t xml:space="preserve">I-192</t>
  </si>
  <si>
    <t xml:space="preserve">S-207</t>
  </si>
  <si>
    <t xml:space="preserve">SN-193</t>
  </si>
  <si>
    <t xml:space="preserve">I-193</t>
  </si>
  <si>
    <t xml:space="preserve">S-208</t>
  </si>
  <si>
    <t xml:space="preserve">SN-194</t>
  </si>
  <si>
    <t xml:space="preserve">I-194</t>
  </si>
  <si>
    <t xml:space="preserve">NEW</t>
  </si>
  <si>
    <t xml:space="preserve">S-209</t>
  </si>
  <si>
    <t xml:space="preserve">SN-195</t>
  </si>
  <si>
    <t xml:space="preserve">I-195</t>
  </si>
  <si>
    <t xml:space="preserve">S-210</t>
  </si>
  <si>
    <t xml:space="preserve">SN-196</t>
  </si>
  <si>
    <t xml:space="preserve">I-196</t>
  </si>
  <si>
    <t xml:space="preserve">S-211</t>
  </si>
  <si>
    <t xml:space="preserve">SN-197</t>
  </si>
  <si>
    <t xml:space="preserve">I-197</t>
  </si>
  <si>
    <t xml:space="preserve">S-212</t>
  </si>
  <si>
    <t xml:space="preserve">SN-198</t>
  </si>
  <si>
    <t xml:space="preserve">I-198</t>
  </si>
  <si>
    <t xml:space="preserve">SN-199</t>
  </si>
  <si>
    <t xml:space="preserve">I-199</t>
  </si>
  <si>
    <t xml:space="preserve">SN-200</t>
  </si>
  <si>
    <t xml:space="preserve">I-200</t>
  </si>
  <si>
    <t xml:space="preserve">S-213</t>
  </si>
  <si>
    <t xml:space="preserve">SN-201</t>
  </si>
  <si>
    <t xml:space="preserve">I-201</t>
  </si>
  <si>
    <t xml:space="preserve">S-214</t>
  </si>
  <si>
    <t xml:space="preserve">SN-202</t>
  </si>
  <si>
    <t xml:space="preserve">I-202</t>
  </si>
  <si>
    <t xml:space="preserve">Child malnutrition under 6 months</t>
  </si>
  <si>
    <t xml:space="preserve">S-215</t>
  </si>
  <si>
    <t xml:space="preserve">SN-203</t>
  </si>
  <si>
    <t xml:space="preserve">I-203</t>
  </si>
  <si>
    <t xml:space="preserve">Consumer protection monitoring body</t>
  </si>
  <si>
    <t xml:space="preserve">V-61</t>
  </si>
  <si>
    <t xml:space="preserve">S-238</t>
  </si>
  <si>
    <t xml:space="preserve">SN-204</t>
  </si>
  <si>
    <t xml:space="preserve">I-204</t>
  </si>
  <si>
    <t xml:space="preserve">National policy on sustainable consumption and production</t>
  </si>
  <si>
    <t xml:space="preserve">V-46</t>
  </si>
  <si>
    <t xml:space="preserve">S-216</t>
  </si>
  <si>
    <t xml:space="preserve">SN-205</t>
  </si>
  <si>
    <t xml:space="preserve">I-205</t>
  </si>
  <si>
    <t xml:space="preserve">Electronic waste recycling</t>
  </si>
  <si>
    <t xml:space="preserve">S-217</t>
  </si>
  <si>
    <t xml:space="preserve">SN-206</t>
  </si>
  <si>
    <t xml:space="preserve">I-206</t>
  </si>
  <si>
    <t xml:space="preserve">National action plan on sustainable consumption and production</t>
  </si>
  <si>
    <t xml:space="preserve">S-218</t>
  </si>
  <si>
    <t xml:space="preserve">SN-207</t>
  </si>
  <si>
    <t xml:space="preserve">I-207</t>
  </si>
  <si>
    <t xml:space="preserve">Regulatory quality</t>
  </si>
  <si>
    <t xml:space="preserve">S-219</t>
  </si>
  <si>
    <t xml:space="preserve">SN-208</t>
  </si>
  <si>
    <t xml:space="preserve">I-208</t>
  </si>
  <si>
    <t xml:space="preserve">Rule of law</t>
  </si>
  <si>
    <t xml:space="preserve">S-220</t>
  </si>
  <si>
    <t xml:space="preserve">SN-209</t>
  </si>
  <si>
    <t xml:space="preserve">I-209</t>
  </si>
  <si>
    <t xml:space="preserve">Food insecurity</t>
  </si>
  <si>
    <t xml:space="preserve">S-222</t>
  </si>
  <si>
    <t xml:space="preserve">SN-210</t>
  </si>
  <si>
    <t xml:space="preserve">I-210</t>
  </si>
  <si>
    <t xml:space="preserve">Voice and Accountability</t>
  </si>
  <si>
    <t xml:space="preserve">S-223</t>
  </si>
  <si>
    <t xml:space="preserve">SN-211</t>
  </si>
  <si>
    <t xml:space="preserve">I-211</t>
  </si>
  <si>
    <t xml:space="preserve">Reporting on hazardous waste commitments: Basel convention </t>
  </si>
  <si>
    <t xml:space="preserve">S-224</t>
  </si>
  <si>
    <t xml:space="preserve">SN-212</t>
  </si>
  <si>
    <t xml:space="preserve">I-212</t>
  </si>
  <si>
    <t xml:space="preserve">Reporting on hazardous waste commitments: Stockholm convention</t>
  </si>
  <si>
    <t xml:space="preserve">S-225</t>
  </si>
  <si>
    <t xml:space="preserve">SN-213</t>
  </si>
  <si>
    <t xml:space="preserve">I-213</t>
  </si>
  <si>
    <t xml:space="preserve">Political Stability and Absence of Violence</t>
  </si>
  <si>
    <t xml:space="preserve">S-226</t>
  </si>
  <si>
    <t xml:space="preserve">SN-214</t>
  </si>
  <si>
    <t xml:space="preserve">I-214</t>
  </si>
  <si>
    <t xml:space="preserve">National strategy aligned with Sendai Framework</t>
  </si>
  <si>
    <t xml:space="preserve">S-227</t>
  </si>
  <si>
    <t xml:space="preserve">SN-215</t>
  </si>
  <si>
    <t xml:space="preserve">I-215</t>
  </si>
  <si>
    <t xml:space="preserve">Criminalisation of possession of CSAM</t>
  </si>
  <si>
    <t xml:space="preserve">S-228</t>
  </si>
  <si>
    <t xml:space="preserve">SN-216</t>
  </si>
  <si>
    <t xml:space="preserve">I-216</t>
  </si>
  <si>
    <t xml:space="preserve">S-229</t>
  </si>
  <si>
    <t xml:space="preserve">SN-217</t>
  </si>
  <si>
    <t xml:space="preserve">I-217</t>
  </si>
  <si>
    <t xml:space="preserve">S-230</t>
  </si>
  <si>
    <t xml:space="preserve">SN-218</t>
  </si>
  <si>
    <t xml:space="preserve">I-218</t>
  </si>
  <si>
    <t xml:space="preserve">V-47</t>
  </si>
  <si>
    <t xml:space="preserve">S-231</t>
  </si>
  <si>
    <t xml:space="preserve">SN-219</t>
  </si>
  <si>
    <t xml:space="preserve">I-219</t>
  </si>
  <si>
    <t xml:space="preserve">V-48</t>
  </si>
  <si>
    <t xml:space="preserve">S-232</t>
  </si>
  <si>
    <t xml:space="preserve">SN-220</t>
  </si>
  <si>
    <t xml:space="preserve">I-220</t>
  </si>
  <si>
    <t xml:space="preserve">S-239</t>
  </si>
  <si>
    <t xml:space="preserve">PROJECT</t>
  </si>
  <si>
    <t xml:space="preserve">INDEX</t>
  </si>
  <si>
    <t xml:space="preserve">ISSUE</t>
  </si>
  <si>
    <t xml:space="preserve">CATEGORY</t>
  </si>
  <si>
    <t xml:space="preserve">INDICATOR_DESCRIPTION</t>
  </si>
  <si>
    <t xml:space="preserve">INDICATOR_EXPLANATION</t>
  </si>
  <si>
    <t xml:space="preserve">STATUS</t>
  </si>
  <si>
    <t xml:space="preserve">COMMENTS</t>
  </si>
  <si>
    <t xml:space="preserve">EFFECTIVE_OF</t>
  </si>
  <si>
    <t xml:space="preserve">CURRENT</t>
  </si>
  <si>
    <t xml:space="preserve">CALCULATION_TYPE</t>
  </si>
  <si>
    <t xml:space="preserve">LEGACY_DATA_FROM</t>
  </si>
  <si>
    <t xml:space="preserve">REPLACES_IND_ID</t>
  </si>
  <si>
    <t xml:space="preserve">INVERT_NORMALIZATION</t>
  </si>
  <si>
    <t xml:space="preserve">DIMENSION_VALUES_NORMALIZATION</t>
  </si>
  <si>
    <t xml:space="preserve">UNIT_MEASURE</t>
  </si>
  <si>
    <t xml:space="preserve">CORRESPONDING_SOURCE</t>
  </si>
  <si>
    <t xml:space="preserve">CORRESPONDING_VALUE_TYPE</t>
  </si>
  <si>
    <t xml:space="preserve">SORTING_COLUMN</t>
  </si>
  <si>
    <t xml:space="preserve">CRBA</t>
  </si>
  <si>
    <t xml:space="preserve">Workplace</t>
  </si>
  <si>
    <t xml:space="preserve">Child labour</t>
  </si>
  <si>
    <t xml:space="preserve">Legal framework international</t>
  </si>
  <si>
    <t xml:space="preserve">1.1.1.1</t>
  </si>
  <si>
    <t xml:space="preserve">Minimum Age Convention</t>
  </si>
  <si>
    <t xml:space="preserve">Ratification of ILO convention No. 138. Minimum Age Convention</t>
  </si>
  <si>
    <t xml:space="preserve">This indicator assesses whether a country has made an international commitment to establish a minimum age for work that is no less than 15 years of age for regular work and no less than 18 for hazardous work. Exceptions are permitted for countries with an economy, or educational facilities, that are insufficiently developed.</t>
  </si>
  <si>
    <t xml:space="preserve">Created</t>
  </si>
  <si>
    <t xml:space="preserve">research</t>
  </si>
  <si>
    <t xml:space="preserve">1.1.3.1</t>
  </si>
  <si>
    <t xml:space="preserve">Worst Forms of Child Labour Convention</t>
  </si>
  <si>
    <t xml:space="preserve">Ratification of ILO convention No. 182. Worst Forms of Child Labour Convention</t>
  </si>
  <si>
    <t xml:space="preserve">This indicator assesses whether a country has made an international commitment to prohibit and eliminate the worst forms of child labor which include all forms of slavery or practices similar to slavery such as the sale and trafficking of children, debt bondage, forced labor, recruitment of children into armed conflict, child prostitution and pornography, drugs, and any hazardous work which is likely to harm the health, safety or morals of children.</t>
  </si>
  <si>
    <t xml:space="preserve">1.1.2.1</t>
  </si>
  <si>
    <t xml:space="preserve">Optional Protocol to CRC on the Sale of Children, Child Prostitution and Child Pornography</t>
  </si>
  <si>
    <t xml:space="preserve">Ratification of Optional Protocol to the Convention on the Rights of the Child on the Sale of Children, Child Prostitution and Child Pornography</t>
  </si>
  <si>
    <t xml:space="preserve">This indicator assesses whether a country has made an international commitment to criminalize the sexual exploitation and abuse of children, as well as the sale of children for non-sexual purposes – such as other forms of forced labour, illegal adoption and organ donation. The Protocol also requires governments to protect the rights and interests of child victims.</t>
  </si>
  <si>
    <t xml:space="preserve">1.1.2.4</t>
  </si>
  <si>
    <t xml:space="preserve">UN Protocol to Prevent, Suppress and Punish Trafficking</t>
  </si>
  <si>
    <t xml:space="preserve">Ratification of UN Protocol to Prevent, Suppress and Punish Trafficking in Persons, Especially Women and Children</t>
  </si>
  <si>
    <t xml:space="preserve">This indicator assesses whether a country has made an international commitment to prevent and combat trafficking in persons, paying particular attention to women and children, as well as to protect and assist the victims of such trafficking, with full respect for their human rights.</t>
  </si>
  <si>
    <t xml:space="preserve">1.1.2.5</t>
  </si>
  <si>
    <t xml:space="preserve">Forced Labour Convention</t>
  </si>
  <si>
    <t xml:space="preserve">Ratification of ILO Convention No. 29. Forced Labour Convention</t>
  </si>
  <si>
    <t xml:space="preserve">This indicator assesses whether a country has made an international commitment to suppress the use of forced or compulsory labour, defined as all work or service which is exacted from any person under the menace of any penalty and for which the said person has not offered himself voluntarily.</t>
  </si>
  <si>
    <t xml:space="preserve">1.1.2.6</t>
  </si>
  <si>
    <t xml:space="preserve">Abolition of Forced Labour Convention</t>
  </si>
  <si>
    <t xml:space="preserve">Ratification of ILO Convention No. 105. Abolition of Forced Labour Convention</t>
  </si>
  <si>
    <t xml:space="preserve">This indicator assesses whether a country has made an international commitment to suppress the use of forced or compulsory labour in all its forms, with a particular focus on forced labor imposed by state authorities e.g. as punishment for the expression of political views, for the purposes of economic development, for participation in strikes, as a means of racial or other discrimination or as labour discipline.</t>
  </si>
  <si>
    <t xml:space="preserve">1.1.2.7</t>
  </si>
  <si>
    <t xml:space="preserve">Protocol to the Forced Labour Convention</t>
  </si>
  <si>
    <t xml:space="preserve">Ratification of Protocol P029 to the Forced Labour Convention</t>
  </si>
  <si>
    <t xml:space="preserve">This indicator assesses whether a country has made an international commitment to take measures of prevention, protection and remedy in efforts to suppress forced labour after ratifying ILO Convention No. 29 on Forced Labor.</t>
  </si>
  <si>
    <t xml:space="preserve">Legal framework national</t>
  </si>
  <si>
    <t xml:space="preserve">1.2.1.1</t>
  </si>
  <si>
    <t xml:space="preserve">Minimum age for employment</t>
  </si>
  <si>
    <t xml:space="preserve">What is the country's minimum age for admission into full time employment?</t>
  </si>
  <si>
    <t xml:space="preserve">Updated</t>
  </si>
  <si>
    <t xml:space="preserve">manual</t>
  </si>
  <si>
    <t xml:space="preserve">1.2.1.2 </t>
  </si>
  <si>
    <t xml:space="preserve">Minimum age for light work</t>
  </si>
  <si>
    <t xml:space="preserve">What is the country's minimum age for light work?</t>
  </si>
  <si>
    <t xml:space="preserve">1.2.1.3 </t>
  </si>
  <si>
    <t xml:space="preserve">Compulsory schooling</t>
  </si>
  <si>
    <t xml:space="preserve">Does the country have compulsory schooling until secondary education?</t>
  </si>
  <si>
    <t xml:space="preserve">1.2.2.1</t>
  </si>
  <si>
    <t xml:space="preserve">Child sexual abuse and exploitation. Legal framework</t>
  </si>
  <si>
    <t xml:space="preserve">Degree to which a country’s legal framework provide protections for children from sexual violence (Out of the Shadows Index)</t>
  </si>
  <si>
    <t xml:space="preserve">automated</t>
  </si>
  <si>
    <t xml:space="preserve">not inverted</t>
  </si>
  <si>
    <t xml:space="preserve">IDX</t>
  </si>
  <si>
    <t xml:space="preserve">1.2.2.2 </t>
  </si>
  <si>
    <t xml:space="preserve">All forms of trafficking in persons</t>
  </si>
  <si>
    <t xml:space="preserve">Does national legislation cover all forms of trafficking in persons as indicated in the UN Trafficking in Persons Protocol?</t>
  </si>
  <si>
    <t xml:space="preserve">1.2.3.1  </t>
  </si>
  <si>
    <t xml:space="preserve">Minimum age for hazardous work</t>
  </si>
  <si>
    <t xml:space="preserve">What is the minimum age for hazardous work?</t>
  </si>
  <si>
    <t xml:space="preserve">Outcome</t>
  </si>
  <si>
    <t xml:space="preserve">3.1.1</t>
  </si>
  <si>
    <t xml:space="preserve">Child labour rate (5-17) </t>
  </si>
  <si>
    <t xml:space="preserve">Proportion of children aged 5-17 years engaged in child labour</t>
  </si>
  <si>
    <t xml:space="preserve">inverted</t>
  </si>
  <si>
    <t xml:space="preserve">DIM_SEX=="BOTH_SEXES"</t>
  </si>
  <si>
    <t xml:space="preserve">PCNT</t>
  </si>
  <si>
    <t xml:space="preserve">3.1.3</t>
  </si>
  <si>
    <t xml:space="preserve">Out-of-school adolescents (lower secondary)</t>
  </si>
  <si>
    <t xml:space="preserve">Percentage of out-of-school adolescents of lower secondary school age</t>
  </si>
  <si>
    <t xml:space="preserve">DIM_SEX=="BOTH_SEXES" &amp;  DIM_EDU_LEVEL=="LOWER SECONDARY EDUCATION" &amp; DIM_AGE_GROUP=="SCHOOL_AGE_POPULATION"</t>
  </si>
  <si>
    <t xml:space="preserve">3.1.4</t>
  </si>
  <si>
    <t xml:space="preserve">Out-of-school adolescents (upper secondary)</t>
  </si>
  <si>
    <t xml:space="preserve">Percentage of out-of-school adolescents of upper secondary school age</t>
  </si>
  <si>
    <t xml:space="preserve">DIM_SEX=="BOTH_SEXES"&amp; DIM_EDU_LEVEL=="UPPER SECONDARY EDUCATION"&amp; DIM_AGE_GROUP=="SCHOOL_AGE_POPULATION"</t>
  </si>
  <si>
    <t xml:space="preserve">Decent working conditions</t>
  </si>
  <si>
    <t xml:space="preserve">Enforcement</t>
  </si>
  <si>
    <t xml:space="preserve">3.1.5</t>
  </si>
  <si>
    <t xml:space="preserve">Informal employment</t>
  </si>
  <si>
    <t xml:space="preserve">Informal employment (% of total non-agricultural employment)</t>
  </si>
  <si>
    <t xml:space="preserve">DIM_SEX=="BOTH_SEXES"&amp; DIM_SECTOR=="Non-agriculture"</t>
  </si>
  <si>
    <t xml:space="preserve">3.2.1 </t>
  </si>
  <si>
    <t xml:space="preserve">Prevalence of modern slavery</t>
  </si>
  <si>
    <t xml:space="preserve">Global Slavery Index - Prevalence score</t>
  </si>
  <si>
    <t xml:space="preserve">3.2.2  </t>
  </si>
  <si>
    <t xml:space="preserve">Prevalence of human trafficking</t>
  </si>
  <si>
    <t xml:space="preserve">Number of victims of human trafficking per 100,000 population, by sex, age and form of exploitation</t>
  </si>
  <si>
    <t xml:space="preserve">DIM_SEX=="BOTH_SEXES" &amp; DIM_AGE_GROUP=="ALL AGES"</t>
  </si>
  <si>
    <t xml:space="preserve">NUMBER</t>
  </si>
  <si>
    <t xml:space="preserve">3.2.3</t>
  </si>
  <si>
    <t xml:space="preserve">Poverty rates</t>
  </si>
  <si>
    <t xml:space="preserve">Proportion of population below the international poverty line (%)</t>
  </si>
  <si>
    <t xml:space="preserve">3.3.1</t>
  </si>
  <si>
    <t xml:space="preserve">Prevalence of hazardous work by adolescents</t>
  </si>
  <si>
    <t xml:space="preserve">Prevalence (%) of hazardous work among adolescents aged 15-17</t>
  </si>
  <si>
    <t xml:space="preserve">1.1.4.1</t>
  </si>
  <si>
    <t xml:space="preserve">Protection of Wages Convention</t>
  </si>
  <si>
    <t xml:space="preserve">Ratification of ILO Convention No. 95. Protection of Wages Convention</t>
  </si>
  <si>
    <t xml:space="preserve">This indicator assesses whether a country has made an international commitment to ensure the regular payment of wages and the protection of wages in the event of the insolvency of the employer.</t>
  </si>
  <si>
    <t xml:space="preserve">1.1.4.10 </t>
  </si>
  <si>
    <t xml:space="preserve">Forty-Hour Week Convention</t>
  </si>
  <si>
    <t xml:space="preserve">Ratification of ILO Convention No. 47. Forty-Hour Week Convention</t>
  </si>
  <si>
    <t xml:space="preserve">This indicator assesses whether a country has made an international commitment to the principle of a 40-hour work-week.</t>
  </si>
  <si>
    <t xml:space="preserve">No. 1.1.4.2</t>
  </si>
  <si>
    <t xml:space="preserve">Minimum Wage Fixing Convention</t>
  </si>
  <si>
    <t xml:space="preserve">Ratification of ILO Convention No. 131. Minimum Wage Fixing Convention</t>
  </si>
  <si>
    <t xml:space="preserve">This indicator assesses whether a country has made an international commitment to establish a system to fix and periodically review minimum wage rates.</t>
  </si>
  <si>
    <t xml:space="preserve">No. 1.1.4.3</t>
  </si>
  <si>
    <t xml:space="preserve">Equal Remuneration Convention</t>
  </si>
  <si>
    <t xml:space="preserve">Ratification of ILO Convention No. 100. Equal Remuneration Convention.</t>
  </si>
  <si>
    <t xml:space="preserve">This indicator assesses whether a country has made an international commitment to promote and ensure the application of the principle of equal remuneration for men and women workers for work of equal value.</t>
  </si>
  <si>
    <t xml:space="preserve">No. 1.1.4.5</t>
  </si>
  <si>
    <t xml:space="preserve">Labour Inspection Convention</t>
  </si>
  <si>
    <t xml:space="preserve">Ratification of ILO Convention No. 81. Labour Inspection Convention</t>
  </si>
  <si>
    <t xml:space="preserve">This indicator assesses whether a country has made an international commitment to maintain a system of labour inspection for workplaces in industry and commerce (with exceptions possible for mining and transport). </t>
  </si>
  <si>
    <t xml:space="preserve">No. 1.1.4.6</t>
  </si>
  <si>
    <t xml:space="preserve">Migrant Workers and their Families Convention</t>
  </si>
  <si>
    <t xml:space="preserve">Ratification of United Nations International Convention on the Protection of the Rights of All Migrant Workers and Members of their Families</t>
  </si>
  <si>
    <t xml:space="preserve">This indicator assesses whether a country has made an international commitment to respect and ensure the rights applicable to migrant workers and members of their families during the migration process.</t>
  </si>
  <si>
    <t xml:space="preserve">No. 1.1.4.7</t>
  </si>
  <si>
    <t xml:space="preserve">Discrimination in Employment Convention</t>
  </si>
  <si>
    <t xml:space="preserve">Ratification of ILO Convention No. 111. Discrimination in Respect to Employment and Occupation Convention</t>
  </si>
  <si>
    <t xml:space="preserve">This indicator assesses whether a country has made an international commitment to promote equality of opportunity and treatment in respect of employment and occupation, with a view to eliminating any discrimination. The Convention defines discrimination as “any distinction, exclusion or preference made on the basis of race, colour, sex, religion, political opinion, national extraction or social origin, which has the effect of nullifying or impairing equality of opportunity or treatment in employment or occupation”.</t>
  </si>
  <si>
    <t xml:space="preserve">No. 1.1.4.8</t>
  </si>
  <si>
    <t xml:space="preserve">Freedom of Association Convention</t>
  </si>
  <si>
    <t xml:space="preserve">Ratification of ILO Convention No. 87 (Freedom of Association and Protection of the Right to Organise Convention)</t>
  </si>
  <si>
    <t xml:space="preserve">This indicator assesses whether a country has made an international commitment to respect and ensure the right for workers and employers to establish and join organizations of their own choosing without previous authorization.</t>
  </si>
  <si>
    <t xml:space="preserve">No. 1.1.4.9</t>
  </si>
  <si>
    <t xml:space="preserve">Right to Organise and Collective Bargaining Convention</t>
  </si>
  <si>
    <t xml:space="preserve">Ratification of ILO Convention No. 98 (Right to Organise and Collective Bargaining Convention)</t>
  </si>
  <si>
    <t xml:space="preserve">This indicator assesses whether a country has made an international commitment to respect workers right to collective bargaining and to ensure that workers shall enjoy adequate protection against acts of anti-union discrimination, including requirements that a worker not join a union or relinquish trade union membership for employment, or dismissal of a worker because of union membership or participation in union activities.</t>
  </si>
  <si>
    <t xml:space="preserve">No. 1.1.3.2</t>
  </si>
  <si>
    <t xml:space="preserve">Occupational Safety and Health Convention</t>
  </si>
  <si>
    <t xml:space="preserve">Ratification of ILO Convention No. 155 (Occupational Safety and Health Convention)</t>
  </si>
  <si>
    <t xml:space="preserve">This indicator assesses whether a country has made an international commitment to adopt a coherent national occupational safety and health policy, as well as taking action to promote occupational safety and health and to improve working conditions, including recording and publishing data on occupational accidents and diseases.</t>
  </si>
  <si>
    <t xml:space="preserve">1.2.4.1 </t>
  </si>
  <si>
    <t xml:space="preserve">Minimum wage</t>
  </si>
  <si>
    <t xml:space="preserve">Is there a legally mandated minimum wage (established by law or by collective bargaining)?</t>
  </si>
  <si>
    <t xml:space="preserve">1.2.4.2 </t>
  </si>
  <si>
    <t xml:space="preserve">Standard working hours</t>
  </si>
  <si>
    <t xml:space="preserve">What are standard working hours?</t>
  </si>
  <si>
    <t xml:space="preserve">Deleted</t>
  </si>
  <si>
    <t xml:space="preserve">1.2.4.3 </t>
  </si>
  <si>
    <t xml:space="preserve">Maximum working hours</t>
  </si>
  <si>
    <t xml:space="preserve">What are maximum working hours?</t>
  </si>
  <si>
    <t xml:space="preserve">Overtime</t>
  </si>
  <si>
    <t xml:space="preserve">What is the premium for overtime work?</t>
  </si>
  <si>
    <t xml:space="preserve">Paid annual leave</t>
  </si>
  <si>
    <t xml:space="preserve">Is paid annual leave available to workers?</t>
  </si>
  <si>
    <t xml:space="preserve">Sick leave</t>
  </si>
  <si>
    <t xml:space="preserve">For how long are workers guaranteed paid sick leave?</t>
  </si>
  <si>
    <t xml:space="preserve">Gender discrimination</t>
  </si>
  <si>
    <t xml:space="preserve">Are women protected from discrimination in promotions and/or demotions?</t>
  </si>
  <si>
    <t xml:space="preserve">Equal pay</t>
  </si>
  <si>
    <t xml:space="preserve">Is equal pay guaranteed for men and women?</t>
  </si>
  <si>
    <t xml:space="preserve">Sexual harassment</t>
  </si>
  <si>
    <t xml:space="preserve">Is sexual harassment explicitly prohibited in the workplace?</t>
  </si>
  <si>
    <t xml:space="preserve">Maternity and paternity protection</t>
  </si>
  <si>
    <t xml:space="preserve">Support for childcare</t>
  </si>
  <si>
    <t xml:space="preserve">Do families receive benefits for childcare or school costs?</t>
  </si>
  <si>
    <t xml:space="preserve">Freedom of association</t>
  </si>
  <si>
    <t xml:space="preserve">Labour rights in law (Centre for Global Workers' Rights Labour Rights Indicators)</t>
  </si>
  <si>
    <t xml:space="preserve">3.4.1 </t>
  </si>
  <si>
    <t xml:space="preserve">Average earnings</t>
  </si>
  <si>
    <t xml:space="preserve">Average hourly earnings of employees by sex (Local currency) - Annual</t>
  </si>
  <si>
    <t xml:space="preserve">DIM_SEX=="BOTH_SEXES" &amp; DIM_OCU_TYPE=="All occupations (isco-08)"</t>
  </si>
  <si>
    <t xml:space="preserve">Working poverty rate</t>
  </si>
  <si>
    <t xml:space="preserve">Working poverty rate (percentage of employed living below US$1.90 PPP)</t>
  </si>
  <si>
    <t xml:space="preserve">DIM_AGE_GROUP=="15+ YEARS" &amp; DIM_SEX=="BOTH_SEXES"</t>
  </si>
  <si>
    <t xml:space="preserve">Minimum wages</t>
  </si>
  <si>
    <t xml:space="preserve">At what level are minimum wages set per day?</t>
  </si>
  <si>
    <t xml:space="preserve">Gender pay gap</t>
  </si>
  <si>
    <t xml:space="preserve">Factor-weighted gender pay gaps using monthly earnings</t>
  </si>
  <si>
    <t xml:space="preserve">DIM_OCU_TYPE=="All occupations (isco-08)"</t>
  </si>
  <si>
    <t xml:space="preserve">3.4.2</t>
  </si>
  <si>
    <t xml:space="preserve">Average working hours</t>
  </si>
  <si>
    <t xml:space="preserve">Mean weekly hours actually worked per employed person</t>
  </si>
  <si>
    <t xml:space="preserve">HRS_WK</t>
  </si>
  <si>
    <t xml:space="preserve">3.4.4 </t>
  </si>
  <si>
    <t xml:space="preserve">Access to pre-primary education</t>
  </si>
  <si>
    <t xml:space="preserve">Gross early childhood education enrolment ratio</t>
  </si>
  <si>
    <t xml:space="preserve">DIM_SEX=="BOTH_SEXES"&amp; DIM_EDU_LEVEL=="PRE-PRIMARY EDUCATION"</t>
  </si>
  <si>
    <t xml:space="preserve">Women in management</t>
  </si>
  <si>
    <t xml:space="preserve">Proportion of women in managerial positions (%)</t>
  </si>
  <si>
    <t xml:space="preserve">DIM_MANAGEMENT_LEVEL=="OCU_MGMT_TOTAL"</t>
  </si>
  <si>
    <t xml:space="preserve">Trade union representation</t>
  </si>
  <si>
    <t xml:space="preserve">Trade union density rate (%)</t>
  </si>
  <si>
    <t xml:space="preserve">Labour rights in practice (Centre for Global Workers' Rights Labour Rights Indicators)</t>
  </si>
  <si>
    <t xml:space="preserve">1.1.5.1</t>
  </si>
  <si>
    <t xml:space="preserve">Convention No. 103 Maternity Protection Revised</t>
  </si>
  <si>
    <t xml:space="preserve">Ratification of ILO Convention No. 103 (Maternity Protection Convention (Revised))</t>
  </si>
  <si>
    <t xml:space="preserve">This indicator assesses whether a country has made an international commitment to adopt basic principles of maternity protection including the right to maternity leave (12 weeks), medical and cash benefits, protection from dismissal, and breastfeeding breaks. Convention No. 103 is no longer open to ratification, but remains in force for those member States that have ratified it, unless they have subsequently ratified Convention No. 183 (in which case, only the latter Convention remains in force).</t>
  </si>
  <si>
    <t xml:space="preserve">1.1.5.2</t>
  </si>
  <si>
    <t xml:space="preserve">Convention on Elimination of Discrimination against Women</t>
  </si>
  <si>
    <t xml:space="preserve">Ratification of CEDAW (Convention on the Elimination of All Forms of Discrimination against Women)</t>
  </si>
  <si>
    <t xml:space="preserve">This indicator assesses whether a country has made an international commitment to eliminate all forms of discrimination against women in all areas of life, and to ensure women’s full development and advancement in order that they can exercise and enjoy their human rights and fundamental freedoms in the same way as men.</t>
  </si>
  <si>
    <t xml:space="preserve">1.2.5.1</t>
  </si>
  <si>
    <t xml:space="preserve">Job protection for maternity leave</t>
  </si>
  <si>
    <t xml:space="preserve">Is job protection guaranteed for mothers throughout paid maternity leave?</t>
  </si>
  <si>
    <t xml:space="preserve">1.2.5.2</t>
  </si>
  <si>
    <t xml:space="preserve">Job protection for paternity leave</t>
  </si>
  <si>
    <t xml:space="preserve">Is job protection guaranteed for fathers throughout paid paternity leave?</t>
  </si>
  <si>
    <t xml:space="preserve">1.2.5.3 </t>
  </si>
  <si>
    <t xml:space="preserve">Duration of maternity leave</t>
  </si>
  <si>
    <t xml:space="preserve">What is the duration of paid leave available to mothers of infants?</t>
  </si>
  <si>
    <t xml:space="preserve">1.2.5.4 </t>
  </si>
  <si>
    <t xml:space="preserve">Maternity benefits</t>
  </si>
  <si>
    <t xml:space="preserve">What is the minimum wage replacement rate of paid leave for mothers?</t>
  </si>
  <si>
    <t xml:space="preserve">1.2.5.5 </t>
  </si>
  <si>
    <t xml:space="preserve">Duration of paternity leave</t>
  </si>
  <si>
    <t xml:space="preserve">What is the duration of paid leave available to fathers of infants?</t>
  </si>
  <si>
    <t xml:space="preserve">Breastfeeding protections</t>
  </si>
  <si>
    <t xml:space="preserve">Are mothers of infants guaranteed breastfeeding breaks at work?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</si>
  <si>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3.5.2</t>
  </si>
  <si>
    <t xml:space="preserve">Coverage of maternity leave</t>
  </si>
  <si>
    <t xml:space="preserve">Percentage of women workers entitled to maternity leave</t>
  </si>
  <si>
    <t xml:space="preserve">Maternity cash benefits</t>
  </si>
  <si>
    <t xml:space="preserve">Percentage of women workers entitled to maternity leave cash benefits, including voluntary coverage</t>
  </si>
  <si>
    <t xml:space="preserve">Mothers receiving maternity cash benefits</t>
  </si>
  <si>
    <t xml:space="preserve">Proportion of mothers with newborns receiving maternity cash benefit</t>
  </si>
  <si>
    <t xml:space="preserve">DIM_SEX=="FEMALE"</t>
  </si>
  <si>
    <t xml:space="preserve">Enabling environment for child rights fulfilment</t>
  </si>
  <si>
    <t xml:space="preserve">KidsRights Index - Child Rights Environment score</t>
  </si>
  <si>
    <t xml:space="preserve">2.2.1</t>
  </si>
  <si>
    <t xml:space="preserve">Government effectiveness</t>
  </si>
  <si>
    <t xml:space="preserve">World Bank Government Effectiveness Index score</t>
  </si>
  <si>
    <t xml:space="preserve">2.2.2</t>
  </si>
  <si>
    <t xml:space="preserve">Government corruption</t>
  </si>
  <si>
    <t xml:space="preserve">World Bank Government Corruption Index score</t>
  </si>
  <si>
    <t xml:space="preserve">National Action Plan on Business and Human Rights</t>
  </si>
  <si>
    <t xml:space="preserve">Child sexual abuse and exploitation. Government commitment and capacity</t>
  </si>
  <si>
    <t xml:space="preserve">Degree to which government invests in institutions, personnel and data collection to respond to child sexual abuse and exploitation (Out of the Shadows Index)</t>
  </si>
  <si>
    <t xml:space="preserve">2.2.2 </t>
  </si>
  <si>
    <t xml:space="preserve">Social insurance coverage</t>
  </si>
  <si>
    <t xml:space="preserve">Proportion of population covered by social insurance programmes</t>
  </si>
  <si>
    <t xml:space="preserve">DIM_QUANTILE=="_T"</t>
  </si>
  <si>
    <t xml:space="preserve">2.2.3  </t>
  </si>
  <si>
    <t xml:space="preserve">Poorest covered by social insurance</t>
  </si>
  <si>
    <t xml:space="preserve">Poorest quintile covered by social insurance programmes</t>
  </si>
  <si>
    <t xml:space="preserve">DIM_QUANTILE=="First quantile (Q1)"</t>
  </si>
  <si>
    <t xml:space="preserve">Coverage of labour market programmes</t>
  </si>
  <si>
    <t xml:space="preserve">Proportion of population covered by labour market programmes</t>
  </si>
  <si>
    <t xml:space="preserve">Poorest covered by labour market programmes</t>
  </si>
  <si>
    <t xml:space="preserve">Poorest Quintile covered by labour market programmes</t>
  </si>
  <si>
    <t xml:space="preserve">2.2.6</t>
  </si>
  <si>
    <t xml:space="preserve">Child protection services</t>
  </si>
  <si>
    <t xml:space="preserve">Extent of implementation of child protection services</t>
  </si>
  <si>
    <t xml:space="preserve">2.2.7</t>
  </si>
  <si>
    <t xml:space="preserve">Life skills and social development programmes</t>
  </si>
  <si>
    <t xml:space="preserve">Extent of implementation of life skills and social development programmes</t>
  </si>
  <si>
    <t xml:space="preserve">Marketplace</t>
  </si>
  <si>
    <t xml:space="preserve">Marketing and Advertising</t>
  </si>
  <si>
    <t xml:space="preserve">Framework Convention on Tobacco Control</t>
  </si>
  <si>
    <t xml:space="preserve">Ratification of World Health Organization Framework Convention on Tobacco Control (WHO FCTC)</t>
  </si>
  <si>
    <t xml:space="preserve">1.2.1.1.1</t>
  </si>
  <si>
    <t xml:space="preserve">Marketing and advertising self-regulation</t>
  </si>
  <si>
    <t xml:space="preserve">Is there evidence of marketing and advertising self-regulation?</t>
  </si>
  <si>
    <t xml:space="preserve">1.2.1.2.1</t>
  </si>
  <si>
    <t xml:space="preserve">Regulation on marketing to children</t>
  </si>
  <si>
    <t xml:space="preserve">Is there national legislation regulating marketing and advertising to children?</t>
  </si>
  <si>
    <t xml:space="preserve">1.2.1.3.10</t>
  </si>
  <si>
    <t xml:space="preserve">Policies on marketing foods to children</t>
  </si>
  <si>
    <t xml:space="preserve">Existence of any policies on marketing of foods to children</t>
  </si>
  <si>
    <t xml:space="preserve">1.2.1.3.1</t>
  </si>
  <si>
    <t xml:space="preserve">Age limits for purchasing tobacco</t>
  </si>
  <si>
    <t xml:space="preserve">What are the legal age limits for purchasing tobacco?</t>
  </si>
  <si>
    <t xml:space="preserve">1.2.1.3.2</t>
  </si>
  <si>
    <t xml:space="preserve">Ban on tobacco advertising</t>
  </si>
  <si>
    <t xml:space="preserve">Is there a ban on tobacco advertising?</t>
  </si>
  <si>
    <t xml:space="preserve">1.2.1.3.3</t>
  </si>
  <si>
    <t xml:space="preserve">Warning about the dangers of tobacco</t>
  </si>
  <si>
    <t xml:space="preserve">Are there warnings about the dangers of tobacco? 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 </t>
  </si>
  <si>
    <t xml:space="preserve">1.2.1.3.5</t>
  </si>
  <si>
    <t xml:space="preserve">On-premise alcohol service age limits</t>
  </si>
  <si>
    <t xml:space="preserve">Age limits on alcohol service on premises (spirits)</t>
  </si>
  <si>
    <t xml:space="preserve">DIM_ALCOHOL_TYPE=="SA_SPIRITS"</t>
  </si>
  <si>
    <t xml:space="preserve">1.2.1.3.6</t>
  </si>
  <si>
    <t xml:space="preserve">Ban on alcohol advertising on national TV</t>
  </si>
  <si>
    <t xml:space="preserve">Ban on alcohol (spirits) advertising on national TV</t>
  </si>
  <si>
    <t xml:space="preserve">DIM_ALCOHOL_TYPE=="SA_SPIRITS_ADS"</t>
  </si>
  <si>
    <t xml:space="preserve">1.2.1.3.8</t>
  </si>
  <si>
    <t xml:space="preserve">Alcohol health warning labels</t>
  </si>
  <si>
    <t xml:space="preserve">Health warning labels on alcohol containers or advertising</t>
  </si>
  <si>
    <t xml:space="preserve">1.2.1.3.9</t>
  </si>
  <si>
    <t xml:space="preserve">Implementation of the International Code of Marketing of Breast-Milk Substitutes</t>
  </si>
  <si>
    <t xml:space="preserve">Implementation of the International Code of Marketing of Breast-Milk Substitutes in the national law</t>
  </si>
  <si>
    <t xml:space="preserve">Youth smoking rate</t>
  </si>
  <si>
    <t xml:space="preserve">Smoking rate for youth aged 13 to 15 years (current tobacco use)</t>
  </si>
  <si>
    <t xml:space="preserve">3.1.2</t>
  </si>
  <si>
    <t xml:space="preserve">Use of alcohol </t>
  </si>
  <si>
    <t xml:space="preserve">15-19 years old, current drinkers (%); 13-15 years old first drink before age 14 (%); 13-15 years old any alcoholic beverage in the past 30 days (%)</t>
  </si>
  <si>
    <t xml:space="preserve">Young children overweight</t>
  </si>
  <si>
    <t xml:space="preserve">Children aged &lt;5 years overweight</t>
  </si>
  <si>
    <t xml:space="preserve">Older children and teenagers overweight</t>
  </si>
  <si>
    <t xml:space="preserve">Children and adolescents aged 5-19 years overweight</t>
  </si>
  <si>
    <t xml:space="preserve">DIM_SEX=="BOTH_SEXES"&amp; DIM_AGE_GROUP=="5-19 YEARS"</t>
  </si>
  <si>
    <t xml:space="preserve">Exclusive breastfeeding	</t>
  </si>
  <si>
    <t xml:space="preserve">Exclusive breastfeeding under 6 months</t>
  </si>
  <si>
    <t xml:space="preserve">Product Safety</t>
  </si>
  <si>
    <t xml:space="preserve">WHO Constitution</t>
  </si>
  <si>
    <t xml:space="preserve">Has the country ratified the Constitution of the World Health Organization (WHO)?</t>
  </si>
  <si>
    <t xml:space="preserve">Existence of a consumer protection framework law </t>
  </si>
  <si>
    <t xml:space="preserve">Online consumer protection</t>
  </si>
  <si>
    <t xml:space="preserve">Does the country have online consumer protection legislation?</t>
  </si>
  <si>
    <t xml:space="preserve">National standards body</t>
  </si>
  <si>
    <t xml:space="preserve">Does the country have a National Standards Body (NSB)?</t>
  </si>
  <si>
    <t xml:space="preserve">3.2.1</t>
  </si>
  <si>
    <t xml:space="preserve">Death rates from injuries</t>
  </si>
  <si>
    <t xml:space="preserve">Death rate from injuries among children under 5</t>
  </si>
  <si>
    <t xml:space="preserve">DIM_CAUSE_TYPE=="CH17: Injuries"&amp; DIM_AGE_GROUP=="0-5 YEARS" &amp; DIM_SEX =="BOTH_SEXES" </t>
  </si>
  <si>
    <t xml:space="preserve">PER1000LIVEBIRTHS</t>
  </si>
  <si>
    <t xml:space="preserve">3.2.2</t>
  </si>
  <si>
    <t xml:space="preserve">Mortality rates due to poisoning</t>
  </si>
  <si>
    <t xml:space="preserve">Mortality rates due to poisoning per 100,000 children and young people (under 29 years of age)</t>
  </si>
  <si>
    <t xml:space="preserve">RATE_100000</t>
  </si>
  <si>
    <t xml:space="preserve">Online Abuse and exploitation</t>
  </si>
  <si>
    <t xml:space="preserve">Optional Protocol to the CRC on the Sale of Children, Child Prostitution and Child Pornography</t>
  </si>
  <si>
    <t xml:space="preserve">Has the country ratified the Optional Protocol to the Convention on the Rights of the Child on the Sale of Children, Child Prostitution and Child Pornography?</t>
  </si>
  <si>
    <t xml:space="preserve">1.1.3.2</t>
  </si>
  <si>
    <t xml:space="preserve">We Protect Global Alliance</t>
  </si>
  <si>
    <t xml:space="preserve">Has the country signed in to the ‘We Protect Global Alliance’?</t>
  </si>
  <si>
    <t xml:space="preserve">1.2.3.1 </t>
  </si>
  <si>
    <t xml:space="preserve">Legislation prohibiting CSAM</t>
  </si>
  <si>
    <t xml:space="preserve">Do national laws prohibit child sexual abuse material (CSAM), and is CSAM defined?</t>
  </si>
  <si>
    <t xml:space="preserve">Legislation prohibiting technology facilitated CSAM offences</t>
  </si>
  <si>
    <t xml:space="preserve">Do national laws prohibit technology-facilitated child sexual abuse material (CSAM) offences?</t>
  </si>
  <si>
    <t xml:space="preserve">ISP Reporting of CSAM</t>
  </si>
  <si>
    <t xml:space="preserve">Do national laws require internet service providers (ISPs) to report suspected child sexual abuse materials (CSAM) to law enforcement?</t>
  </si>
  <si>
    <t xml:space="preserve">Online exploitation and abuse</t>
  </si>
  <si>
    <t xml:space="preserve">Has the country adopted cybercrime legislation?</t>
  </si>
  <si>
    <t xml:space="preserve">Data protection and privacy</t>
  </si>
  <si>
    <t xml:space="preserve">Has the country adopted data protection and privacy legislation?</t>
  </si>
  <si>
    <t xml:space="preserve">Reports of suspected missing or exploited children</t>
  </si>
  <si>
    <t xml:space="preserve">Number of NCMEC reports by country</t>
  </si>
  <si>
    <t xml:space="preserve">Child sexual abuse and exploitation. Environment.</t>
  </si>
  <si>
    <t xml:space="preserve"> The environment in which child sexual abuse and exploitation occurs and is addressed (Out of the Shadows Index)</t>
  </si>
  <si>
    <t xml:space="preserve">Prevalence of sexual violence</t>
  </si>
  <si>
    <t xml:space="preserve">Proportion of female population aged 18-29 years who experienced sexual violence by age 18</t>
  </si>
  <si>
    <t xml:space="preserve">DIM_SEX=="FEMALE"&amp; DIM_AGE_GROUP=="18-29 YEARS"</t>
  </si>
  <si>
    <t xml:space="preserve">3.3.2</t>
  </si>
  <si>
    <t xml:space="preserve">Frequency of bullying</t>
  </si>
  <si>
    <t xml:space="preserve">Proportion of students (13-15 years) who reported being bullied on 1 or more days in past 30 days. NB: Some countries reported data for a slightly different age group, e.g. 15 years, or 13-17 years</t>
  </si>
  <si>
    <t xml:space="preserve">3.3.3</t>
  </si>
  <si>
    <t xml:space="preserve">Relative bullying risk</t>
  </si>
  <si>
    <t xml:space="preserve">What is the relative bullying risk?</t>
  </si>
  <si>
    <t xml:space="preserve">2.1.1</t>
  </si>
  <si>
    <t xml:space="preserve">2.3.1</t>
  </si>
  <si>
    <t xml:space="preserve">Effectiveness of the justice system</t>
  </si>
  <si>
    <t xml:space="preserve">Does the national justice system guarantee the children’s right to access to justice?</t>
  </si>
  <si>
    <t xml:space="preserve">Temporary issue 2</t>
  </si>
  <si>
    <t xml:space="preserve">Enforcement government capacity and effectiveness</t>
  </si>
  <si>
    <t xml:space="preserve">Operational policy on tobacco use</t>
  </si>
  <si>
    <t xml:space="preserve">Existence of operational policy/strategy/action plan to decrease tobacco use</t>
  </si>
  <si>
    <t xml:space="preserve">2.1.3</t>
  </si>
  <si>
    <t xml:space="preserve">Operational policy on alcohol use</t>
  </si>
  <si>
    <t xml:space="preserve">Existence of operational policy/strategy/action plan to reduce the harmful use of alcohol</t>
  </si>
  <si>
    <t xml:space="preserve">2.1.5</t>
  </si>
  <si>
    <t xml:space="preserve">Operational policy on unhealthy diets</t>
  </si>
  <si>
    <t xml:space="preserve">Existence of operational policy/strategy/action plan to reduce unhealthy diet</t>
  </si>
  <si>
    <t xml:space="preserve">2.1.6</t>
  </si>
  <si>
    <t xml:space="preserve">Restrictions on marketing breastmilk substitutes	</t>
  </si>
  <si>
    <t xml:space="preserve">Existence of a formal monitoring mechanism for the implementation of the International Code of Marketing of Breast-milk Substitutes</t>
  </si>
  <si>
    <t xml:space="preserve">National strategy on child online protection</t>
  </si>
  <si>
    <t xml:space="preserve">Does the country have a national strategy or policy on child online protection?</t>
  </si>
  <si>
    <t xml:space="preserve">2.3.2 </t>
  </si>
  <si>
    <t xml:space="preserve">Child helpline	</t>
  </si>
  <si>
    <t xml:space="preserve">Does the country have a child helpline linked to the Child Helpline Network?</t>
  </si>
  <si>
    <t xml:space="preserve">Community and Environment</t>
  </si>
  <si>
    <t xml:space="preserve">Resource use and damage to the environment</t>
  </si>
  <si>
    <t xml:space="preserve">1.1.1.1  </t>
  </si>
  <si>
    <t xml:space="preserve">Convention on Climate Change	</t>
  </si>
  <si>
    <t xml:space="preserve">Ratification of UN Framework Convention on Climate Change (UNFCCC)</t>
  </si>
  <si>
    <t xml:space="preserve">1.1.1.2</t>
  </si>
  <si>
    <t xml:space="preserve">Paris Climate Agreement. </t>
  </si>
  <si>
    <t xml:space="preserve">Ratification of Paris Climate Agreement</t>
  </si>
  <si>
    <t xml:space="preserve">1.1.1.3</t>
  </si>
  <si>
    <t xml:space="preserve">Basel Convention	</t>
  </si>
  <si>
    <t xml:space="preserve">Ratification of Convention on the Control of Transboundary Movements of Hazardous Wastes and their Disposal (Basel Convention)</t>
  </si>
  <si>
    <t xml:space="preserve">1.1.1.4</t>
  </si>
  <si>
    <t xml:space="preserve">Stockholm Convention	</t>
  </si>
  <si>
    <t xml:space="preserve">Ratification of Stockholm Convention on Persistent Organic Pollutants (Stockholm Conven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</si>
  <si>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1.1.1.5</t>
  </si>
  <si>
    <t xml:space="preserve">Water Convention	</t>
  </si>
  <si>
    <t xml:space="preserve">Ratification of Convention on the Protection and Use of Transboundary Watercourses and International Lakes (Water Convention)</t>
  </si>
  <si>
    <t xml:space="preserve">EITI Standard	</t>
  </si>
  <si>
    <t xml:space="preserve">Whether the country is an implementing country of the Extractives Industries Transparency Initiative</t>
  </si>
  <si>
    <t xml:space="preserve">Environmental protection</t>
  </si>
  <si>
    <t xml:space="preserve">Does the country have a national environmental framework law?</t>
  </si>
  <si>
    <t xml:space="preserve">Pollutant register	</t>
  </si>
  <si>
    <t xml:space="preserve">Does the country have a law requiring pollutant release and transfer registers?</t>
  </si>
  <si>
    <t xml:space="preserve">Environmental impact assessment</t>
  </si>
  <si>
    <t xml:space="preserve">Does the country have an environmental impact assessment law?</t>
  </si>
  <si>
    <t xml:space="preserve">1.2.1.2</t>
  </si>
  <si>
    <t xml:space="preserve">Access to information	</t>
  </si>
  <si>
    <t xml:space="preserve">Does the country have laws protecting access to information?</t>
  </si>
  <si>
    <t xml:space="preserve">1.2.1.3</t>
  </si>
  <si>
    <t xml:space="preserve">Participation	</t>
  </si>
  <si>
    <t xml:space="preserve">Do national laws guarantee public participation?</t>
  </si>
  <si>
    <t xml:space="preserve">1.2.1.4</t>
  </si>
  <si>
    <t xml:space="preserve">Right to enforcement and compensation</t>
  </si>
  <si>
    <t xml:space="preserve">Do national laws allow for civil suits?</t>
  </si>
  <si>
    <t xml:space="preserve">Climate change contributions	</t>
  </si>
  <si>
    <t xml:space="preserve">Whether the country has submitted an Intended Nationally Determined Contribution (INDC) under the Paris Agreement</t>
  </si>
  <si>
    <t xml:space="preserve">Compliance with EITI standard	</t>
  </si>
  <si>
    <t xml:space="preserve">Is the country making progress towards implementing the Extractives Industry Transparency Initiative standard?</t>
  </si>
  <si>
    <t xml:space="preserve">Resource governance extractives mining	</t>
  </si>
  <si>
    <t xml:space="preserve">Quality of resource governance in mining countries</t>
  </si>
  <si>
    <t xml:space="preserve">DIM_SECTOR == "Mining" &amp; DIM_ELEMENT_TYPE=="2017 RESOURCE GOVERNANCE INDEX"</t>
  </si>
  <si>
    <t xml:space="preserve">Resource governance extractives oil and gas</t>
  </si>
  <si>
    <t xml:space="preserve">Quality of resource governance in oil and gas countries</t>
  </si>
  <si>
    <t xml:space="preserve">DIM_SECTOR == "Oil and gas" &amp; DIM_ELEMENT_TYPE=="2017 RESOURCE GOVERNANCE INDEX"</t>
  </si>
  <si>
    <t xml:space="preserve">Child deaths linked to air pollution </t>
  </si>
  <si>
    <t xml:space="preserve">Deaths in children under 5 attributable to ambient air pollution (per 100,000 children)</t>
  </si>
  <si>
    <t xml:space="preserve">Exposure to air pollution</t>
  </si>
  <si>
    <t xml:space="preserve">Concentrations of fine particulate matter (PM 2.5)</t>
  </si>
  <si>
    <t xml:space="preserve">DIM_AREA_TYPE=="TOTAL"</t>
  </si>
  <si>
    <t xml:space="preserve">PM2.5</t>
  </si>
  <si>
    <t xml:space="preserve">Greenhouse gas emissions	</t>
  </si>
  <si>
    <t xml:space="preserve">Total GHG emissions with LULUCF</t>
  </si>
  <si>
    <t xml:space="preserve">tCO2e_PER_CAPITA</t>
  </si>
  <si>
    <t xml:space="preserve">Deaths linked to poor WASH	</t>
  </si>
  <si>
    <t xml:space="preserve">Mortality rate attributed to unsafe water, unsafe sanitation and lack of hygiene (per 100,000 population)</t>
  </si>
  <si>
    <t xml:space="preserve">Land affected by desertification, drought and floods</t>
  </si>
  <si>
    <t xml:space="preserve">Proportion of land that is degraded over total land area (%)</t>
  </si>
  <si>
    <t xml:space="preserve">Land rights</t>
  </si>
  <si>
    <t xml:space="preserve">Covenant on Social, Economic and Cultural Rights	</t>
  </si>
  <si>
    <t xml:space="preserve">Ratification of International Covenant on Economic, Social and Cultural Rights (ICESCR)</t>
  </si>
  <si>
    <t xml:space="preserve">1.1.2.2</t>
  </si>
  <si>
    <t xml:space="preserve">Convention on the Rights of Indigenous Peoples	</t>
  </si>
  <si>
    <t xml:space="preserve">Ratification of ILO Convention No.169 on the Rights of Indigenous and Tribal Peoples in Independent Countries OR ILO Convention No. 107 on Indigenous and Tribal Populations Convention</t>
  </si>
  <si>
    <t xml:space="preserve">1.1.2.3</t>
  </si>
  <si>
    <t xml:space="preserve">Declaration on Rights of Indigenous Peoples	</t>
  </si>
  <si>
    <t xml:space="preserve">Ratification of UN Declaration on the Rights of Indigenous Peoples (UN DRIP)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</si>
  <si>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Indigenous land tenure	</t>
  </si>
  <si>
    <t xml:space="preserve">Do national laws recognise indigenous land tenure?</t>
  </si>
  <si>
    <t xml:space="preserve">Community land tenure	</t>
  </si>
  <si>
    <t xml:space="preserve">Do national laws recognise community land tenure?</t>
  </si>
  <si>
    <t xml:space="preserve">Quality of land administration	</t>
  </si>
  <si>
    <t xml:space="preserve">Does the country have a good land administration system?</t>
  </si>
  <si>
    <t xml:space="preserve">Proportion of indigenous and community lands formally recognised</t>
  </si>
  <si>
    <t xml:space="preserve">Percentage of Indigenous and Community Lands formally recognised</t>
  </si>
  <si>
    <t xml:space="preserve">Security arrangements</t>
  </si>
  <si>
    <t xml:space="preserve">Geneva Convention	</t>
  </si>
  <si>
    <t xml:space="preserve">Ratification of Geneva Convention (I-IV)</t>
  </si>
  <si>
    <t xml:space="preserve">Protection of Victims of International Armed Conflicts (Geneva Convention Protocol I)	</t>
  </si>
  <si>
    <t xml:space="preserve">Ratification of Geneva Convention Protocol I (1977) relating to the Protection of Victims of International Armed Conflicts</t>
  </si>
  <si>
    <t xml:space="preserve">1.1.3.3</t>
  </si>
  <si>
    <t xml:space="preserve">Protection of Victims of Non-International Armed Conflicts(Geneva Convention Protocol II)	</t>
  </si>
  <si>
    <t xml:space="preserve">Ratification of Geneva Convention Protocol II (1977) relating to the Protection of Victims of Non-International Armed Conflicts</t>
  </si>
  <si>
    <t xml:space="preserve">Convention Against the Recruitment, Use, Financing and Training of Mercenaries</t>
  </si>
  <si>
    <t xml:space="preserve">Ratification of International Convention Against the Recruitment, Use, Financing and Training of Mercenaries</t>
  </si>
  <si>
    <t xml:space="preserve">Montreaux Document	</t>
  </si>
  <si>
    <t xml:space="preserve">Has the country signed the Montreaux Document?</t>
  </si>
  <si>
    <t xml:space="preserve">1.1.3.4</t>
  </si>
  <si>
    <t xml:space="preserve">CRC Optional Protocol on Children in Armed Conflict	</t>
  </si>
  <si>
    <t xml:space="preserve">Ratification of CRC Optional Protocol on the Involvement of Children in Armed Conflict</t>
  </si>
  <si>
    <t xml:space="preserve">1.1.3.5</t>
  </si>
  <si>
    <t xml:space="preserve">Ratification of ILO Convention No. 182 On the Worst forms of Child Labour</t>
  </si>
  <si>
    <t xml:space="preserve">1.2.3.1</t>
  </si>
  <si>
    <t xml:space="preserve">Unlawful recruitment of children prohibited</t>
  </si>
  <si>
    <t xml:space="preserve">Is unlawful recruitment of children criminalised?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</si>
  <si>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Use of children in hostilities prohibited</t>
  </si>
  <si>
    <t xml:space="preserve">Is the use of children to participate in hostilities criminalised?</t>
  </si>
  <si>
    <t xml:space="preserve">1.2.3.2</t>
  </si>
  <si>
    <t xml:space="preserve">Regulation of private military and security companies	</t>
  </si>
  <si>
    <t xml:space="preserve">Does the country regulate activities of private military and security companies (PMSCs)</t>
  </si>
  <si>
    <t xml:space="preserve">1.2.3.3.</t>
  </si>
  <si>
    <t xml:space="preserve">Voluntary Principles on Security and Human Rights	</t>
  </si>
  <si>
    <t xml:space="preserve">Government participation in the Voluntary Principles on Security and Human Rights</t>
  </si>
  <si>
    <t xml:space="preserve">3.3.1 </t>
  </si>
  <si>
    <t xml:space="preserve">Recruitment and use of children in hostilities</t>
  </si>
  <si>
    <t xml:space="preserve">Whether there are reports of use of children in hostilities by state or non-state groups</t>
  </si>
  <si>
    <t xml:space="preserve">Number of people internally displaced by conflict and violence</t>
  </si>
  <si>
    <t xml:space="preserve">Number of internally displaced persons (IDPs) (conflict and violence) per 100,000 population</t>
  </si>
  <si>
    <t xml:space="preserve">3.3.4</t>
  </si>
  <si>
    <t xml:space="preserve">New displacements of people by conflict and violence</t>
  </si>
  <si>
    <t xml:space="preserve">New displacements (conflict and violence) per 100,000 population</t>
  </si>
  <si>
    <t xml:space="preserve">Natural disasters</t>
  </si>
  <si>
    <t xml:space="preserve">Telecommunication Resources for Disaster Mitigation	</t>
  </si>
  <si>
    <t xml:space="preserve">Ratification of Tampere Convention on the Provision of Telecommunication Resources for Disaster Mitigation and Relief Operations</t>
  </si>
  <si>
    <t xml:space="preserve">National disaster risk reduction strategies</t>
  </si>
  <si>
    <t xml:space="preserve">Proportion of local governments that adopt and implement local disaster risk reduction strategies in line with national disaster risk reduction strategies</t>
  </si>
  <si>
    <t xml:space="preserve">DIM_SDG_INDICATOR=="1.5.4"</t>
  </si>
  <si>
    <t xml:space="preserve">Deaths associated with disasters	</t>
  </si>
  <si>
    <t xml:space="preserve">Number of deaths and missing persons attributed to disaster per 100,000 population</t>
  </si>
  <si>
    <t xml:space="preserve">DIM_SDG_INDICATOR=="1.5.1"</t>
  </si>
  <si>
    <t xml:space="preserve">Damaged livelihoods associated with disasters	</t>
  </si>
  <si>
    <t xml:space="preserve">Number of people whose livelihoods were disrupted and destroyed due to disaster
</t>
  </si>
  <si>
    <t xml:space="preserve">Disruption to education services	</t>
  </si>
  <si>
    <t xml:space="preserve">Number of disruptions to educational services attributed to disasters</t>
  </si>
  <si>
    <t xml:space="preserve">DIM_SDG_INDICATOR=="11.5.2"</t>
  </si>
  <si>
    <t xml:space="preserve">Disruption to health services	</t>
  </si>
  <si>
    <t xml:space="preserve">Number of disruptions to health services attributed to disasters</t>
  </si>
  <si>
    <t xml:space="preserve">Disruption to basic services	</t>
  </si>
  <si>
    <t xml:space="preserve">Number of disruptions to other basic services attributed to disasters</t>
  </si>
  <si>
    <t xml:space="preserve">3.4.2 </t>
  </si>
  <si>
    <t xml:space="preserve">New displacements of people by natural disasters</t>
  </si>
  <si>
    <t xml:space="preserve">New displacements (natural disasters) per per 100,000 population </t>
  </si>
  <si>
    <t xml:space="preserve">3.4.3 </t>
  </si>
  <si>
    <t xml:space="preserve">Risk of humanitarian crises and disasters</t>
  </si>
  <si>
    <t xml:space="preserve">INFORM (Index for Risk Management) country risk score</t>
  </si>
  <si>
    <t xml:space="preserve">Fulfillment of children’s rights</t>
  </si>
  <si>
    <t xml:space="preserve">Convention on the Rights of the Child (CRC)	</t>
  </si>
  <si>
    <t xml:space="preserve">Ratification of Convention on the Rights of the Child</t>
  </si>
  <si>
    <t xml:space="preserve">CRC Optional Protocol on Communications Procedure	</t>
  </si>
  <si>
    <t xml:space="preserve">Ratification of the Optional Protocol on the Rights of the Child on a Communications Procedure</t>
  </si>
  <si>
    <t xml:space="preserve">Legal status of CRC	</t>
  </si>
  <si>
    <t xml:space="preserve">Access to Justice Country Ranking: Legal Status of the Convention on the Rights of the Child (CRC)</t>
  </si>
  <si>
    <t xml:space="preserve">3.5.1</t>
  </si>
  <si>
    <t xml:space="preserve">Right to education fulfilment	</t>
  </si>
  <si>
    <t xml:space="preserve">KidsRights Index Education score or, if unavailable, net primary enrolment and gross secondary enrolment</t>
  </si>
  <si>
    <t xml:space="preserve">3.6.1</t>
  </si>
  <si>
    <t xml:space="preserve">Right to health fulfilment	</t>
  </si>
  <si>
    <t xml:space="preserve">KidsRights Index Health score </t>
  </si>
  <si>
    <t xml:space="preserve">3.7.1</t>
  </si>
  <si>
    <t xml:space="preserve">Right to protection fulfilment	</t>
  </si>
  <si>
    <t xml:space="preserve">KidsRights Index Protection score </t>
  </si>
  <si>
    <t xml:space="preserve">Right to life fulfilment	</t>
  </si>
  <si>
    <t xml:space="preserve">KidsRights Index Life scor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</si>
  <si>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Temporary issue 3</t>
  </si>
  <si>
    <t xml:space="preserve">Education spending	</t>
  </si>
  <si>
    <t xml:space="preserve">Proportion of total government spending on essential services, education</t>
  </si>
  <si>
    <t xml:space="preserve">2.1.4</t>
  </si>
  <si>
    <t xml:space="preserve">Health expenditure	</t>
  </si>
  <si>
    <t xml:space="preserve">Current health expenditure per capita, PPP (current international $)</t>
  </si>
  <si>
    <t xml:space="preserve">PPP_CURRENT_INTERNATIONAL_$</t>
  </si>
  <si>
    <t xml:space="preserve">Child protection services	</t>
  </si>
  <si>
    <t xml:space="preserve">Life skills and social development programmes 	</t>
  </si>
  <si>
    <t xml:space="preserve">2.1.7</t>
  </si>
  <si>
    <t xml:space="preserve">Social protection coverage	</t>
  </si>
  <si>
    <t xml:space="preserve">Hours of Work Convention</t>
  </si>
  <si>
    <t xml:space="preserve">Ratification of ILO Convention No. 1. Hours of Work (Industry)</t>
  </si>
  <si>
    <t xml:space="preserve">This indicator assesses whether a country has made an international commitment to set the general standard at 48 regular hours of work per week, with a maximum of eight hours per day.</t>
  </si>
  <si>
    <t xml:space="preserve">Convention No. 183 Maternity Protection</t>
  </si>
  <si>
    <t xml:space="preserve">No. 183 (Maternity Protection Convention)</t>
  </si>
  <si>
    <t xml:space="preserve">This indicator assesses whether a country has made an international commitment to adopt basic principles of maternity protection for all employed women, including the right to maternity leave (14 weeks), additional leave in case of illness, medical and cash benefits, protection from dismissal, breastfeeding breaks, and the right of pregnant or nursing women not to perform work prejudicial to their health or that of their child.</t>
  </si>
  <si>
    <t xml:space="preserve">Age limits off-premise alcohol sale</t>
  </si>
  <si>
    <t xml:space="preserve">Age limits on alcohol sale off premises (spirits)</t>
  </si>
  <si>
    <t xml:space="preserve">Out-of-school adolescents (primary school)</t>
  </si>
  <si>
    <t xml:space="preserve">Percentage of out-of-school adolescents of primary school age</t>
  </si>
  <si>
    <t xml:space="preserve">DIM_SEX=="BOTH_SEXES" &amp;  DIM_EDU_LEVEL=="PRIMARY EDUCATION" &amp; DIM_AGE_GROUP=="SCHOOL_AGE_POPULATION"</t>
  </si>
  <si>
    <t xml:space="preserve">Ban on alcohol advertising on national radio</t>
  </si>
  <si>
    <t xml:space="preserve">Ban on alcohol (spirits) advertising on national radio</t>
  </si>
  <si>
    <t xml:space="preserve">Ban on alcohol advertising on print media</t>
  </si>
  <si>
    <t xml:space="preserve">Ban on alcohol (spirits) advertising on print media</t>
  </si>
  <si>
    <t xml:space="preserve">Collective bargaining coverage</t>
  </si>
  <si>
    <t xml:space="preserve">Rate of collective bargaining coverage in a country</t>
  </si>
  <si>
    <t xml:space="preserve">Pre-primary education spending</t>
  </si>
  <si>
    <t xml:space="preserve">Expenditure on pre-primary as % of government expenditure on education (%)(UIS.XPUBP.0)</t>
  </si>
  <si>
    <t xml:space="preserve">Originally from UNESCO but available here: https://databank.worldbank.org/source/education-statistics:-education-expenditure. Note the title matches the indicator e.g. it is not current or capital expenditure</t>
  </si>
  <si>
    <t xml:space="preserve">Women in informal employment </t>
  </si>
  <si>
    <t xml:space="preserve">Informal employment of women (% of total employment)</t>
  </si>
  <si>
    <t xml:space="preserve">DIM_SEX=="FEMALE"&amp; DIM_SECTOR=="NO BREAKDOWN"</t>
  </si>
  <si>
    <t xml:space="preserve">Maternity leave cash benefits</t>
  </si>
  <si>
    <t xml:space="preserve">Coverage in practice of maternity leave cash benefits (%)</t>
  </si>
  <si>
    <t xml:space="preserve">This indicators measures coverage in practice (as opposed to law) of maternity leave cash benefits</t>
  </si>
  <si>
    <t xml:space="preserve">Birth registration under 5 years of age</t>
  </si>
  <si>
    <t xml:space="preserve">Proportion of children under 5 years of age whose births have been registered with a civil authority</t>
  </si>
  <si>
    <t xml:space="preserve">If the state is effective at registering births, children are more likely to go to school and receive state protections. Children who do not attend school are more likely to work.</t>
  </si>
  <si>
    <t xml:space="preserve">Consumer protection enforcement authority</t>
  </si>
  <si>
    <t xml:space="preserve">Existence of a national authority responsible for consumer protection</t>
  </si>
  <si>
    <t xml:space="preserve">UNICEF/WHO/World Bank joint child malnutrition estimates</t>
  </si>
  <si>
    <t xml:space="preserve">DIM_SEX=="BOTH_SEXES" &amp; DIM_AGE_GROUP == "0-5 YEARS" &amp; DIM_QUANTILE == "_T" &amp; DIM_AREA_TYPE == "TOTAL" &amp; DIM_MATERNAL_EDU_LVL == "_T: Total"</t>
  </si>
  <si>
    <t xml:space="preserve">National policy instruments on sustainable consumption and production</t>
  </si>
  <si>
    <t xml:space="preserve">SDG database 12.1.1 Countries with policy instrument for sustainable consumption and production (1 = YES; 0 = NO) SG_SCP_POLINS INDICATOR </t>
  </si>
  <si>
    <t xml:space="preserve">Indicates degree to which state is committed to UN Guidelines on Consumer Protection  - to encourage countries to educate consumers about sustainable consumption</t>
  </si>
  <si>
    <t xml:space="preserve">DIM_POLICY_TYPE=="_T"</t>
  </si>
  <si>
    <t xml:space="preserve">SDG Database 12.4.2, 12.5.1,  Series:  Electronic waste recycling, per capita (Kg) EN_EWT_RCYPCAP</t>
  </si>
  <si>
    <t xml:space="preserve">DIM_SDG_INDICATOR=="12.4.2"</t>
  </si>
  <si>
    <t xml:space="preserve">KG_PER_CAPITA</t>
  </si>
  <si>
    <t xml:space="preserve">SDG database 12.1.1 Countries with sustainable consumption and production (SCP) national action plans or SCP mainstreamed as a priority or target into national policies (1 = YES; 0 = NO) SG_SCP_CNTRY</t>
  </si>
  <si>
    <t xml:space="preserve">Ability of the government to formulate and implement sound policies and regulations that
permit and promote private sector development</t>
  </si>
  <si>
    <t xml:space="preserve">Indicates quality of regulation in general and thus a proxy</t>
  </si>
  <si>
    <t xml:space="preserve">Rule of law, quality of contract enforcement, property rights, the police, and the courts, and likelihood of crime and violence</t>
  </si>
  <si>
    <t xml:space="preserve">A proxy for access to dispute resolution and justice </t>
  </si>
  <si>
    <t xml:space="preserve">Population in food insecurity. Total population in moderate or severe food insecurity (thousands of people)  AG_PRD_FIESMSIN</t>
  </si>
  <si>
    <t xml:space="preserve">An proxy for access to land for subsistence farming (indigenous or community land tenure)</t>
  </si>
  <si>
    <t xml:space="preserve">DIM_AGE_GROUP=="ALL AGES" &amp; DIM_SEX=="BOTH_SEXES"</t>
  </si>
  <si>
    <t xml:space="preserve">ADD</t>
  </si>
  <si>
    <t xml:space="preserve">Participation in elections, freedom of expression, freedom of association, and a free media. </t>
  </si>
  <si>
    <t xml:space="preserve">Proxy for degree of public participation and consultation in decision-making</t>
  </si>
  <si>
    <t xml:space="preserve">Reporting on hazardous waste commitments (Basel convention)</t>
  </si>
  <si>
    <t xml:space="preserve">Parties meeting their commitments and obligations in transmitting information as required by Basel Convention on hazardous waste, and other chemicals SG_HAZ_CMRBASEL</t>
  </si>
  <si>
    <t xml:space="preserve">indicator of implementation of conventions on hazardous waste etc</t>
  </si>
  <si>
    <t xml:space="preserve">Reporting on hazardous waste commitments (Stockholm convention)</t>
  </si>
  <si>
    <t xml:space="preserve">Reporting on hazardous waste commitments. Parties meeting their commitments and obligations in transmitting information as required by Stockholm Convention on hazardous waste, and other chemicals SG_HAZ_CMRSTHOLM</t>
  </si>
  <si>
    <t xml:space="preserve">Perceptions of the likelihood of political instability and/or politicallymotivated violence, including terrorism.</t>
  </si>
  <si>
    <t xml:space="preserve">Indicator for ability of government to maintain stability and peace</t>
  </si>
  <si>
    <t xml:space="preserve">Number of countries that reported having a National DRR Strategy which is aligned to the Sendai Framework  SG_DSR_SFDRR</t>
  </si>
  <si>
    <t xml:space="preserve">SDG database</t>
  </si>
  <si>
    <t xml:space="preserve">DIM_SDG_INDICATOR=="1.5.3"</t>
  </si>
  <si>
    <t xml:space="preserve">Legislation criminalises knowing possession of CSAM, regardless of intent to distribute</t>
  </si>
  <si>
    <t xml:space="preserve">Child sexual abuse and exploitation. Engagement.</t>
  </si>
  <si>
    <t xml:space="preserve">Degree of engagement of industry, civil society and media to tackle child sexual abuse and exploitation (Out of the Shadows Index)</t>
  </si>
  <si>
    <t xml:space="preserve">Number of people internally displaced by natural disasters</t>
  </si>
  <si>
    <t xml:space="preserve">Number of internally displaced persons (IDPs) (natural disasters) per 100,000 population</t>
  </si>
  <si>
    <t xml:space="preserve">Weekly rest</t>
  </si>
  <si>
    <t xml:space="preserve">Are workers guaranteed a weekly day of rest?</t>
  </si>
  <si>
    <t xml:space="preserve">Wage premium for nightwork</t>
  </si>
  <si>
    <t xml:space="preserve">Is there a wage premium for night work?</t>
  </si>
  <si>
    <t xml:space="preserve">Quality of pre-primary teaching</t>
  </si>
  <si>
    <t xml:space="preserve">Trained teachers in preprimary education (% of total teachers)</t>
  </si>
  <si>
    <t xml:space="preserve">SOURCE_TYPE</t>
  </si>
  <si>
    <t xml:space="preserve">SOURCE_BODY</t>
  </si>
  <si>
    <t xml:space="preserve">SOURCE_TITLE</t>
  </si>
  <si>
    <t xml:space="preserve">ADDRESS</t>
  </si>
  <si>
    <t xml:space="preserve">LAST_UPDATED</t>
  </si>
  <si>
    <t xml:space="preserve">EXTRACTION_TYPE</t>
  </si>
  <si>
    <t xml:space="preserve">UPDATES_SOURCE_ID</t>
  </si>
  <si>
    <t xml:space="preserve">ENDPOINT_AVAILABLE</t>
  </si>
  <si>
    <t xml:space="preserve">ENDPOINT_URL</t>
  </si>
  <si>
    <t xml:space="preserve">CONTENT_TYPE</t>
  </si>
  <si>
    <t xml:space="preserve">Check with Alex</t>
  </si>
  <si>
    <t xml:space="preserve">COMMENTS_MICHAEL</t>
  </si>
  <si>
    <t xml:space="preserve">EXTRACTION_METHODOLOGY</t>
  </si>
  <si>
    <t xml:space="preserve">DATA_GENERATION_TYPE</t>
  </si>
  <si>
    <t xml:space="preserve">REQUIRE_STAGING</t>
  </si>
  <si>
    <t xml:space="preserve">DATA_EXTRACTION</t>
  </si>
  <si>
    <t xml:space="preserve">DATA_CLEANSING</t>
  </si>
  <si>
    <t xml:space="preserve">DATA_NORMALIZATION</t>
  </si>
  <si>
    <t xml:space="preserve">un_treaty_data_col</t>
  </si>
  <si>
    <t xml:space="preserve">WPA_OBS_RAW_COL</t>
  </si>
  <si>
    <t xml:space="preserve">WPA_YEAR_COL</t>
  </si>
  <si>
    <t xml:space="preserve">SORT_COLUMN</t>
  </si>
  <si>
    <t xml:space="preserve">TEMP_SORTING</t>
  </si>
  <si>
    <t xml:space="preserve">SOME_COLUMN_NAME</t>
  </si>
  <si>
    <t xml:space="preserve">RAW_OBS_VALUE_COLUMN_NAME</t>
  </si>
  <si>
    <t xml:space="preserve">COUNTRY_NAME_COLUMN_NAME</t>
  </si>
  <si>
    <t xml:space="preserve">RAW_OBS_VALUE_TYPE</t>
  </si>
  <si>
    <t xml:space="preserve">ATTR_RATIFICATION_DATE_COLUMN_NAME</t>
  </si>
  <si>
    <t xml:space="preserve">ATTR_UNIT_MEASURE</t>
  </si>
  <si>
    <t xml:space="preserve">EXTRACTOR_CLASS</t>
  </si>
  <si>
    <t xml:space="preserve">Website (static html)</t>
  </si>
  <si>
    <t xml:space="preserve">ILO NORMLEX</t>
  </si>
  <si>
    <t xml:space="preserve">Ratification by Convention.  Ratifications of C138 - Minimum Age Convention, 1973 (No. 138).</t>
  </si>
  <si>
    <t xml:space="preserve">https://www.ilo.org/dyn/normlex/en/f?p=NORMLEXPUB:11300:0::NO:11300:P11300_INSTRUMENT_ID:312283:NO</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</si>
  <si>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Compare with current ‘not ratified list’ in the online source. In the 2020 update there were 172 ratifications and 0 denounced.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</si>
  <si>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No </t>
  </si>
  <si>
    <t xml:space="preserve">I have checked out the API and SDMX warehouse of ILO, and this data is not feature in there</t>
  </si>
  <si>
    <t xml:space="preserve">Indicator has been extracted programatically through web scraping from the website directly. </t>
  </si>
  <si>
    <t xml:space="preserve">Machine generated</t>
  </si>
  <si>
    <t xml:space="preserve">No</t>
  </si>
  <si>
    <t xml:space="preserve">Python </t>
  </si>
  <si>
    <t xml:space="preserve">crba_project.extractor.ilo.ILO_Extractor</t>
  </si>
  <si>
    <t xml:space="preserve">Ratification by Convention. Ratifications of C182 - Worst Forms of Child Labour Convention, 1999 (No. 182). </t>
  </si>
  <si>
    <t xml:space="preserve">https://www.ilo.org/dyn/normlex/en/f?p=NORMLEXPUB:11300:0::NO::P11300_INSTRUMENT_ID:312327</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</si>
  <si>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186 ratifications and 0 denounced. Only one country has not ratified – Tonga.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</si>
  <si>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I have checked out the API and SDMX warehouse of ILO, and this data is not feature in there; but there are several other indicators that might potentially ALL_SDG_A871_SEX_AGE_RT</t>
  </si>
  <si>
    <t xml:space="preserve">UN Treaties</t>
  </si>
  <si>
    <t xml:space="preserve">11. c Optional Protocol to the Convention on the Rights of the Child on the sale of children, child prostitution and child pornography</t>
  </si>
  <si>
    <t xml:space="preserve">https://treaties.un.org/Pages/ViewDetails.aspx?src=TREATY&amp;mtdsg_no=IV-11-c&amp;chapter=4&amp;clang=_en</t>
  </si>
  <si>
    <t xml:space="preserve">Filter column in the scoring spreadsheet to check all countries scored with a ‘1’ or ‘0’ in the last update of the index to see whether they have ratified since the update.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Note: a country may have signed, but if it has not ratified that is counted as 1=No.
</t>
  </si>
  <si>
    <t xml:space="preserve">Link provided pointed to UN OHCHR, but I found the data in the UN Treaties database and changed the link to that to include in UN Treaty loop</t>
  </si>
  <si>
    <t xml:space="preserve">crba_project.extractor.un.UnTreaties</t>
  </si>
  <si>
    <t xml:space="preserve">UN Protocol to Prevent, Suppress and Punish Trafficking in Persons, Especially Women and Children</t>
  </si>
  <si>
    <t xml:space="preserve">https://treaties.un.org/pages/ViewDetails.aspx?src=TREATY&amp;mtdsg_no=XVIII-12-a&amp;chapter=18&amp;clang=_en</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</si>
  <si>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Scroll down the page to find the list of countries.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Signatories : 117. Parties : 176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</si>
  <si>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Data is provided in a table on the website, but there is no downladble Excel file provided. Data must be entered somewhere manually</t>
  </si>
  <si>
    <t xml:space="preserve">Ratification by Convention. Ratifications of C029 - Forced Labour Convention, 1930 (No. 29). </t>
  </si>
  <si>
    <t xml:space="preserve">https://www.ilo.org/dyn/normlex/en/f?p=NORMLEXPUB:11300:0::NO:11300:P11300_INSTRUMENT_ID:312174:NO</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</si>
  <si>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Compare with the list of countries that have not ratified.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last update there were 178 ratification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</si>
  <si>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I have checked out the API and SDMX warehouse of ILO, and this data is not feature in there, so it must be retrieved from that source</t>
  </si>
  <si>
    <t xml:space="preserve">Ratification by Convention. Ratifications of C105 - Abolition of Forced Labour Convention, 1957 (No. 105). </t>
  </si>
  <si>
    <t xml:space="preserve">https://www.ilo.org/dyn/normlex/en/f?p=NORMLEXPUB:11300:0::NO:11300:P11300_INSTRUMENT_ID:312250:NO</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</si>
  <si>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Compare with the list of countries that have not ratified.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last update there were 175 ratification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</si>
  <si>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by Convention. Ratifications of P029 - Protocol of 2014 to the Forced Labour Convention, 1930. </t>
  </si>
  <si>
    <t xml:space="preserve">https://www.ilo.org/dyn/normlex/en/f?p=NORMLEXPUB:11300:0::NO:11300:P11300_INSTRUMENT_ID:3174672:NO</t>
  </si>
  <si>
    <t xml:space="preserve">Filter column in the scoring spreadsheet to check all countries scored with a ‘2 = Yes’ (use the Yes group as smaller) in the last update of the index.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Compare with the list of countries that have ratified.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last update there were 45 ratifications, of which 15 come into force between 2020-2021.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</si>
  <si>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Excel (no URL)</t>
  </si>
  <si>
    <t xml:space="preserve">World Policy Analysis Centre</t>
  </si>
  <si>
    <t xml:space="preserve">What is the minimum age for admission to employment? (Without taking legal loopholes into account) </t>
  </si>
  <si>
    <t xml:space="preserve">https://www.worldpolicycenter.org/policies/what-is-the-minimum-age-for-admission-to-employment/what-is-the-minimum-age-for-admission-to-employment-with-exceptions</t>
  </si>
  <si>
    <t xml:space="preserve">Select the right option on the drop-down button “without taking legal loopholes into accou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The data is available in a download button at the top of the web page. The date given is October 2016.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</si>
  <si>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Excel - no endpoint</t>
  </si>
  <si>
    <t xml:space="preserve">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</si>
  <si>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 xml:space="preserve">Data has been extracted manually from the primary source provided and transformed programatically</t>
  </si>
  <si>
    <t xml:space="preserve">Manual</t>
  </si>
  <si>
    <t xml:space="preserve">Python</t>
  </si>
  <si>
    <t xml:space="preserve">admiss_age</t>
  </si>
  <si>
    <t xml:space="preserve">crba_project.extractor.wpa.WPA_Extractor</t>
  </si>
  <si>
    <t xml:space="preserve">What is the minimum age for light work? </t>
  </si>
  <si>
    <t xml:space="preserve">https://www.worldpolicycenter.org/policies/what-is-the-minimum-age-for-light-work</t>
  </si>
  <si>
    <t xml:space="preserve">The data is available in a download button at the top of the web page. The date given is October 2016.</t>
  </si>
  <si>
    <t xml:space="preserve">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</si>
  <si>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 xml:space="preserve">light_age</t>
  </si>
  <si>
    <t xml:space="preserve">Is education compulsory? (Beginning secondary education) </t>
  </si>
  <si>
    <t xml:space="preserve">https://worldpolicycenter.org/policies/is-education-compulsory/is-beginning-secondary-education-compulsory</t>
  </si>
  <si>
    <t xml:space="preserve">Select the right option on the drop-down button “beginning secondary educ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The data is available in a download button at the top of the web page. The date given is June 2014.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</si>
  <si>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edu_comp_begsec</t>
  </si>
  <si>
    <t xml:space="preserve">edu_comp_begsec</t>
  </si>
  <si>
    <t xml:space="preserve">Excel (with URL endpoint)</t>
  </si>
  <si>
    <t xml:space="preserve">Economist Intelligence Unit</t>
  </si>
  <si>
    <t xml:space="preserve">Out of the Shadows Index. Legal Framework score</t>
  </si>
  <si>
    <t xml:space="preserve">https://outoftheshadows.eiu.com/data-visualisation/?country1=GB</t>
  </si>
  <si>
    <t xml:space="preserve">The EIU Out of the Shadows Index has 4 components: Environment, Legal Framework, Government capacity, and Engagement. This indicator uses only the Legal Framework score, given out of 100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Scroll down the page to download the data in Exc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</si>
  <si>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Excel - endpoint</t>
  </si>
  <si>
    <t xml:space="preserve">The data is also contained in the Excel which is downloadable, but to retrieve the data from there in automated way is very difficult (because it is a very nested Ecel with many restrictions and macros). So I would retrieve the data manually here</t>
  </si>
  <si>
    <t xml:space="preserve">Yes</t>
  </si>
  <si>
    <t xml:space="preserve">Score.2</t>
  </si>
  <si>
    <t xml:space="preserve">Unnamed: 29</t>
  </si>
  <si>
    <t xml:space="preserve">crba_project.extractor.manual.Economist_Intelligence_Unit</t>
  </si>
  <si>
    <t xml:space="preserve">PDF</t>
  </si>
  <si>
    <t xml:space="preserve">UNODC</t>
  </si>
  <si>
    <t xml:space="preserve">2018 Global Report on Trafficking in Persons. See Country Profiles at bottom of the web page. See Excel created by research.</t>
  </si>
  <si>
    <t xml:space="preserve">https://www.unodc.org/unodc/data-and-analysis/glotip.html</t>
  </si>
  <si>
    <t xml:space="preserve">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</si>
  <si>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 xml:space="preserve"> </t>
  </si>
  <si>
    <t xml:space="preserve">file:data_in/data_raw_manually_extracted/human_entered/S_12.xlsx</t>
  </si>
  <si>
    <t xml:space="preserve">I have clicked on the button "Data" &gt; but under the "trafficking in persons category" there is no indicator that would capture the same information. It must be retrieved manually by going through all the PDF files</t>
  </si>
  <si>
    <t xml:space="preserve">Data has been extracted and entered manually from the primary source provided</t>
  </si>
  <si>
    <t xml:space="preserve">Human generated</t>
  </si>
  <si>
    <t xml:space="preserve">categorical</t>
  </si>
  <si>
    <t xml:space="preserve">crba_project.extractor.manual.HumanEnteredExtractor</t>
  </si>
  <si>
    <t xml:space="preserve">What is the minimum age for hazardous work? Use 'without legal loopholes' </t>
  </si>
  <si>
    <t xml:space="preserve">https://www.worldpolicycenter.org/policies/what-is-the-minimum-age-for-hazardous-work/what-is-the-minimum-age-for-hazardous-work</t>
  </si>
  <si>
    <t xml:space="preserve">The data download option is at the top of the page. Select the option of ‘without legal loopholes’. The date given is October 2016.</t>
  </si>
  <si>
    <t xml:space="preserve">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cl_haz_minage</t>
  </si>
  <si>
    <t xml:space="preserve">cl_haz_minage</t>
  </si>
  <si>
    <t xml:space="preserve">S-14</t>
  </si>
  <si>
    <t xml:space="preserve">UN</t>
  </si>
  <si>
    <t xml:space="preserve">SDG Indicator 8.7.1. Proportion of children aged 5-17 years engaged in child labour</t>
  </si>
  <si>
    <t xml:space="preserve">https://unstats.un.org/sdgs/indicators/database/?indicator=8.7.1</t>
  </si>
  <si>
    <t xml:space="preserve">Download the data from the SDG databas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An option to fill data gaps are regional proxies available in the ILO/8.7 Alliance report, Global Trends 2012-2016: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https://www.ilo.org/wcmsp5/groups/public/@dgreports/@dcomm/documents/publication/wcms_575499.pdf.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</si>
  <si>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Deprecated - migrated to S-24</t>
  </si>
  <si>
    <t xml:space="preserve">The data can be downlaoded as Excel there, but it can also be retrieved via the API from the SDG API. so I am depreciating this source and updating it with soure S-24</t>
  </si>
  <si>
    <t xml:space="preserve">Migrated</t>
  </si>
  <si>
    <t xml:space="preserve">crba_project.extractor.EmptyExtractor</t>
  </si>
  <si>
    <t xml:space="preserve">S-15</t>
  </si>
  <si>
    <t xml:space="preserve">Excel (URL)</t>
  </si>
  <si>
    <t xml:space="preserve">UNESCO</t>
  </si>
  <si>
    <t xml:space="preserve">Percentage of out-of-school adolescents of lower secondary school age. </t>
  </si>
  <si>
    <t xml:space="preserve">https://tellmaps.com/uis/oosc/#!/tellmap/-1522571971/0</t>
  </si>
  <si>
    <t xml:space="preserve">Click on the Excel option to access the data. Dates given for the data vary.</t>
  </si>
  <si>
    <t xml:space="preserve">Deprecated - migrated to S-55</t>
  </si>
  <si>
    <t xml:space="preserve">Data can also be access through API, I am depreciating this source and updating it with S-55</t>
  </si>
  <si>
    <t xml:space="preserve">S-16</t>
  </si>
  <si>
    <t xml:space="preserve">Percentage of out-of-school adolescents of upper secondary school age. </t>
  </si>
  <si>
    <t xml:space="preserve">https://tellmaps.com/uis/oosc/#!/tellmap/406451723</t>
  </si>
  <si>
    <t xml:space="preserve">Deprecated - migrated to S-56</t>
  </si>
  <si>
    <t xml:space="preserve">Data can also be access through API, I am depreciating this source and updating it with S-56</t>
  </si>
  <si>
    <t xml:space="preserve">S-17</t>
  </si>
  <si>
    <t xml:space="preserve">Website</t>
  </si>
  <si>
    <t xml:space="preserve">ILO STAT Informal Employment (% of total non-agricultural employment)  </t>
  </si>
  <si>
    <t xml:space="preserve">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</si>
  <si>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The indicator is the percentage, but the source also includes data by absolute number (thousand).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</si>
  <si>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Deprecated - migrated to S-23</t>
  </si>
  <si>
    <t xml:space="preserve">The data can be downlaoded as Excel there, but it can also be retrieved via the API from the SDG API. so I am depreciating this source and updating it with soure S-23</t>
  </si>
  <si>
    <t xml:space="preserve">S-18</t>
  </si>
  <si>
    <t xml:space="preserve">Walk Free Foundation</t>
  </si>
  <si>
    <t xml:space="preserve">Walk Free Foundation.Global Slavery Index. Prevalence of Modern Slavery. Prevalence score only.</t>
  </si>
  <si>
    <t xml:space="preserve">https://www.globalslaveryindex.org/2018/data/maps/#prevalence</t>
  </si>
  <si>
    <t xml:space="preserve">Download the data by request. https://www.globalslaveryindex.org/resources/downloads/Only use the prevalence score, not the government response or vulnerability assessments</t>
  </si>
  <si>
    <t xml:space="preserve">Deprecated - migrated to S-60</t>
  </si>
  <si>
    <t xml:space="preserve">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</si>
  <si>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 xml:space="preserve">S-19</t>
  </si>
  <si>
    <t xml:space="preserve">UN SDG</t>
  </si>
  <si>
    <t xml:space="preserve">SDG Indicator 16.2.2 Detected victims of human trafficking, by age and sex (number)  VC_HTF_DETV </t>
  </si>
  <si>
    <t xml:space="preserve">https://unstats.un.org/sdgs/indicators/database?indicator=16.2.2</t>
  </si>
  <si>
    <t xml:space="preserve">Select and download the data from the SDG data base.</t>
  </si>
  <si>
    <t xml:space="preserve">Deprecated - migrated to S-61</t>
  </si>
  <si>
    <t xml:space="preserve">The data can be downlaoded as Excel there, but it can also be retrieved via the API from the SDG API. so I am depreciating this source and updating it with soure S-61</t>
  </si>
  <si>
    <t xml:space="preserve">S-20</t>
  </si>
  <si>
    <t xml:space="preserve">SDG Indicator 1.1.1. Proportion of population below international poverty line (%)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SI_POV_DAY1 </t>
  </si>
  <si>
    <t xml:space="preserve">https://unstats.un.org/sdgs/indicators/database/?indicator=1.1.1</t>
  </si>
  <si>
    <t xml:space="preserve">Deprecated - migrated to S-62</t>
  </si>
  <si>
    <t xml:space="preserve">The data can be downlaoded as Excel there, but it can also be retrieved via the API from the SDG API. so I am depreciating this source and updating it with soure S-62</t>
  </si>
  <si>
    <t xml:space="preserve">UCW Project</t>
  </si>
  <si>
    <t xml:space="preserve">UCW Project. Understanding Children’s Work. Info by Country. Hazardous work (15-17 year old) </t>
  </si>
  <si>
    <t xml:space="preserve">http://www.ucw-project.org/info-country.aspx </t>
  </si>
  <si>
    <t xml:space="preserve">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</si>
  <si>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 xml:space="preserve">I have checked if the data is available on some other source, e.g. ILO API or SG API. But this is not the case. So, Excel must be created and downloaded, can not be automated</t>
  </si>
  <si>
    <t xml:space="preserve">crba_project.extractor.manual.UCW_Data</t>
  </si>
  <si>
    <t xml:space="preserve">S-22</t>
  </si>
  <si>
    <t xml:space="preserve">Global Estimates of Child Labour, 2012- 2016</t>
  </si>
  <si>
    <t xml:space="preserve">https://www.ilo.org/wcmsp5/groups/public/@dgreports/@dcomm/documents/publication/wcms_575499.pdf</t>
  </si>
  <si>
    <t xml:space="preserve">I have checked and had thought that the data can be drawn from the ILO API like so: Data can be drawn from API. Use age 5-17, both sexes. The indicator code is: DF_SDG_ALL_SDG_B871_SEX_AGE_RT. Check the query builder: https://ilostat.ilo.org/data/sdmx-query-builder/ is this the same as the indicator from this site under Category = "Child Labour". This would have been the API URL https://www.ilo.org/sdmx/rest/data/ILO,DF_SDG_ALL_SDG_B871_SEX_AGE_RT/?format=csv&amp;startPeriod=2010-01-01&amp;endPeriod=2020-12-31  &gt; Either of the two dataflows. However, I was wrong, and after double-checking with Alex, the indicator from the API is not correspnding to what it was supposed to. This sources was meant as a back-up source anyways and pertaind to an indicator with two sources (i.e. I-21, which used to raw aon S-21 and S-22). After consultation with Alex, we have decided to delete this sources and only stick to Source S-21</t>
  </si>
  <si>
    <t xml:space="preserve">API (SDG)</t>
  </si>
  <si>
    <t xml:space="preserve">SDG Indicator 8.3.1. Informal Employment (% of total non-agricultural employment)  </t>
  </si>
  <si>
    <t xml:space="preserve">https://unstats.un.org/sdgs/indicators/database/</t>
  </si>
  <si>
    <t xml:space="preserve">API which updates S-17, in order to automate the process</t>
  </si>
  <si>
    <t xml:space="preserve">API</t>
  </si>
  <si>
    <t xml:space="preserve">https://unstats.un.org/SDGAPI/v1/sdg/Series/Data?seriesCode=SL_ISV_IFEM&amp;pageSize=999999999</t>
  </si>
  <si>
    <t xml:space="preserve">json</t>
  </si>
  <si>
    <t xml:space="preserve">Data drawn from the SDG API (Rather than the ILO API after discussion with Alex and Tomás)</t>
  </si>
  <si>
    <t xml:space="preserve">Indicator has been researched and identified through the primary source manually, but the actual data extraction and transformation has been done programmatically through the API of the source body.</t>
  </si>
  <si>
    <t xml:space="preserve">crba_project.extractor.json.DefaultJsonExtractor</t>
  </si>
  <si>
    <t xml:space="preserve">https://unstats.un.org/SDGAPI/swagger/#!/Indicator/V1SdgIndicatorByIndicatorCodeSeriesListGet</t>
  </si>
  <si>
    <t xml:space="preserve">Download the data of the API, the indicator code is ______</t>
  </si>
  <si>
    <t xml:space="preserve">https://unstats.un.org/SDGAPI/v1/sdg/Series/Data?seriesCode=SL_TLF_CHLDEC&amp;pageSize=999999999</t>
  </si>
  <si>
    <t xml:space="preserve">Data drawn from SDG API</t>
  </si>
  <si>
    <t xml:space="preserve">Indicator has been researched and identified through the primary source manually, but the actual data and transformation has been done programmatically through the API of the source body.</t>
  </si>
  <si>
    <t xml:space="preserve">Ratification by Convention. Ratifications of C095 - Protection of Wages Convention, 1949 (No. 95). </t>
  </si>
  <si>
    <t xml:space="preserve">https://www.ilo.org/dyn/normlex/en/f?p=NORMLEXPUB:11300:0::NO:11300:P11300_INSTRUMENT_ID:312240:NO</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</si>
  <si>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Compare with current ‘not ratified list’ in the online source. In the 2020 update there were 98 ratifications and 0 denounced.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</si>
  <si>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I have checked the ILO API, but no data on ratifications of countries is available</t>
  </si>
  <si>
    <t xml:space="preserve">Ratification by Convention. Ratifications of C047 - Forty-Hour Week Convention, 1935 (No. 47). </t>
  </si>
  <si>
    <t xml:space="preserve">https://www.ilo.org/dyn/normlex/en/f?p=NORMLEXPUB:11300:0::NO:11300:P11300_INSTRUMENT_ID:312192: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</si>
  <si>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</si>
  <si>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by Convention. Ratifications of C001 – Hours of Work (Industry) Convention, 1919 (No. 1) </t>
  </si>
  <si>
    <t xml:space="preserve">https://www.ilo.org/dyn/normlex/en/f?p=NORMLEXPUB:11300:0::NO:11300:P11300_INSTRUMENT_ID:312146:NO</t>
  </si>
  <si>
    <t xml:space="preserve">Ratification by Convention. Ratifications of C131 - Minimum Wage Fixing Convention, 1970 (No. 131). </t>
  </si>
  <si>
    <t xml:space="preserve">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</si>
  <si>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</si>
  <si>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by Convention. Ratifications of C100 - Equal Remuneration Convention, 1951 (No. 100). </t>
  </si>
  <si>
    <t xml:space="preserve">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</si>
  <si>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</si>
  <si>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by Convention. Ratifications of C081 - Labour Inspection Convention, 1947 (No. 81). </t>
  </si>
  <si>
    <t xml:space="preserve">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</si>
  <si>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</si>
  <si>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nternational Convention on the Protection of the Rights of All Migrant Workers and Members of their Families</t>
  </si>
  <si>
    <t xml:space="preserve">https://treaties.un.org/pages/ViewDetails.aspx?src=TREATY&amp;mtdsg_no=IV-13&amp;chapter=4</t>
  </si>
  <si>
    <t xml:space="preserve">Filter column in the scoring spreadsheet to check all countries scored with a ‘1’ or ‘0’, and then check if this has altered since the last update. In the 2020 update there were Signatories : 39. Parties : 55.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</si>
  <si>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I have checked and this data is not downloadable. Must be extracted manually or scraped</t>
  </si>
  <si>
    <t xml:space="preserve">Ratification, Accession(a), Succession(d)</t>
  </si>
  <si>
    <t xml:space="preserve">Ratification by Convention. Ratifications of C111 - Discrimination (Employment and Occupation) Convention, 1958 (No. 111). </t>
  </si>
  <si>
    <t xml:space="preserve">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</si>
  <si>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</si>
  <si>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by Convention. Ratifications of C087 - Freedom of Association and Protection of the Right to Organise Convention, 1948 (No. 87). </t>
  </si>
  <si>
    <t xml:space="preserve">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</si>
  <si>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</si>
  <si>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by Convention. Ratifications of C098 - Right to Organise and Collective Bargaining Convention, 1949 (No. 98). </t>
  </si>
  <si>
    <t xml:space="preserve">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</si>
  <si>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</si>
  <si>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by Convention. Ratifications of C155 - Occupational Safety and Health Convention, 1981 (No. 155).  </t>
  </si>
  <si>
    <t xml:space="preserve">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</si>
  <si>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</si>
  <si>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How is minimum wage established? </t>
  </si>
  <si>
    <t xml:space="preserve">https://www.worldpolicycenter.org/policies/how-is-minimum-wage-established</t>
  </si>
  <si>
    <t xml:space="preserve">Use the data download option. Date given for data is 2012.</t>
  </si>
  <si>
    <t xml:space="preserve">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minwage_leg</t>
  </si>
  <si>
    <t xml:space="preserve">minwage_leg</t>
  </si>
  <si>
    <t xml:space="preserve">World Bank</t>
  </si>
  <si>
    <t xml:space="preserve">Employing Workers. Working Hours. Standard workday. </t>
  </si>
  <si>
    <t xml:space="preserve">https://www.doingbusiness.org/en/data/exploretopics/labor-market-regulation</t>
  </si>
  <si>
    <t xml:space="preserve">Scroll across the table to find the indicator ‘standard workday’</t>
  </si>
  <si>
    <t xml:space="preserve">Source deleted, because the world bank has deprecated the data due to irregularities: https://www.worldbank.org/en/news/statement/2020/08/27/doing-business---data-irregularities-statement </t>
  </si>
  <si>
    <t xml:space="preserve">Employing Workers. Working Hours. Maximum number of working days per week </t>
  </si>
  <si>
    <t xml:space="preserve">Scroll across the table to find the indicator ‘maximum number of working days per week’</t>
  </si>
  <si>
    <t xml:space="preserve">Employing Workers. Working Hours. Premium for overtime work (% of hourly pay) </t>
  </si>
  <si>
    <t xml:space="preserve">Scroll across the table to find the indicator ‘premium for overtime work (% of hourly pay)’</t>
  </si>
  <si>
    <t xml:space="preserve">Is paid annual leave available to workers? </t>
  </si>
  <si>
    <t xml:space="preserve">https://www.worldpolicycenter.org/policies/is-paid-annual-leave-available-to-workers</t>
  </si>
  <si>
    <t xml:space="preserve">Use the download data option. Date given for data is April 2015.</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</si>
  <si>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</si>
  <si>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 xml:space="preserve">paid_anlv</t>
  </si>
  <si>
    <t xml:space="preserve">https://www.worldpolicycenter.org/policies/for-how-long-are-workers-guaranteed-paid-sick-leave</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</si>
  <si>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</si>
  <si>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 xml:space="preserve">sickleave_duration</t>
  </si>
  <si>
    <t xml:space="preserve">Are women protected from discrimination at work? (In promotion and/or demotions) </t>
  </si>
  <si>
    <t xml:space="preserve">https://www.worldpolicycenter.org/policies/are-women-protected-from-discrimination-at-work/are-women-protected-from-discrimination-in-promotions-and-or-demotions</t>
  </si>
  <si>
    <t xml:space="preserve">Use the download data option. Date given for data is August 2016.</t>
  </si>
  <si>
    <t xml:space="preserve">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</si>
  <si>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 xml:space="preserve">promdemo_sex</t>
  </si>
  <si>
    <t xml:space="preserve">Is equal pay guaranteed for men and women? </t>
  </si>
  <si>
    <t xml:space="preserve">https://www.worldpolicycenter.org/policies/is-equal-pay-guaranteed-for-men-and-women</t>
  </si>
  <si>
    <t xml:space="preserve">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</si>
  <si>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 xml:space="preserve">pay_sex</t>
  </si>
  <si>
    <t xml:space="preserve">Is sexual harassment explicitly prohibited in the workplace? </t>
  </si>
  <si>
    <t xml:space="preserve">https://www.worldpolicycenter.org/policies/is-sexual-harassment-explicitly-prohibited-in-the-workplace</t>
  </si>
  <si>
    <t xml:space="preserve">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</si>
  <si>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 xml:space="preserve">sh_covered</t>
  </si>
  <si>
    <t xml:space="preserve">Do families receive benefits for childcare or school costs? </t>
  </si>
  <si>
    <t xml:space="preserve">https://www.worldpolicycenter.org/policies/do-families-receive-benefits-for-child-care-or-school-costs</t>
  </si>
  <si>
    <t xml:space="preserve">Use the download data option. Date given for data is March 2012.</t>
  </si>
  <si>
    <t xml:space="preserve">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</si>
  <si>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 xml:space="preserve">fb_ccschsupp</t>
  </si>
  <si>
    <t xml:space="preserve">Website (dynamic interactive)</t>
  </si>
  <si>
    <t xml:space="preserve">Center for Global Workers’ Rights</t>
  </si>
  <si>
    <t xml:space="preserve">(2017). Labour Rights Indicators. “In Law’ Retrieved from </t>
  </si>
  <si>
    <t xml:space="preserve">http://labour-rights-indicators.la.psu.edu/.</t>
  </si>
  <si>
    <t xml:space="preserve">Use the data for ‘in law’ rather than ‘in practice’. It looks like it is updated every three years.</t>
  </si>
  <si>
    <t xml:space="preserve">file:data_in/data_raw_manually_extracted/human_entered/S_46.xlsx</t>
  </si>
  <si>
    <t xml:space="preserve">I have checked and the data is neither downloadable, nor is there an API. So i must be retreived with beautiful soup or manually. However, also it is not clear whether to extract "in law" or "overall"</t>
  </si>
  <si>
    <t xml:space="preserve">continuous</t>
  </si>
  <si>
    <t xml:space="preserve">S-47</t>
  </si>
  <si>
    <t xml:space="preserve">SDG Indicator 8.5.1, ILO Stat: Average hourly earnings of employees by sex and occupation (local currency) SL_EMP_AEARN</t>
  </si>
  <si>
    <t xml:space="preserve">https://www.ilo.org/shinyapps/bulkexplorer16/?lang=en&amp;segment=indicator&amp;id=SDG_0111_SEX_AGE_RT_A</t>
  </si>
  <si>
    <t xml:space="preserve">Use the download option from the SDG database.</t>
  </si>
  <si>
    <t xml:space="preserve">Deprecated - migrated to S-203</t>
  </si>
  <si>
    <t xml:space="preserve">The data can be downlaoded as Excel there, but it can also be retrieved via the API from the SDG API. so I am depreciating this source and updating it with soure S-203</t>
  </si>
  <si>
    <t xml:space="preserve">S-48</t>
  </si>
  <si>
    <t xml:space="preserve">SDG Indicator 1.1.1, ILO Stat: Employed population below international poverty line, by sex and age (%) SI_POV_EMP1</t>
  </si>
  <si>
    <t xml:space="preserve">Deprecated - migrated to S-204</t>
  </si>
  <si>
    <t xml:space="preserve">The data can be downlaoded as Excel there, but it can also be retrieved via the API from the SDG API. so I am depreciating this source and updating it with soure S-205</t>
  </si>
  <si>
    <t xml:space="preserve">At what level are minimum wages set per day? </t>
  </si>
  <si>
    <t xml:space="preserve">https://www.worldpolicycenter.org/policies/at-what-level-are-minimum-wages-set-per-day</t>
  </si>
  <si>
    <t xml:space="preserve">Use the download option. Date given for data is March 2012.</t>
  </si>
  <si>
    <t xml:space="preserve">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</si>
  <si>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 xml:space="preserve">minwage_ppp</t>
  </si>
  <si>
    <t xml:space="preserve">API (ILO)</t>
  </si>
  <si>
    <t xml:space="preserve">Gender wge gap by occupation (%) - annual </t>
  </si>
  <si>
    <t xml:space="preserve">https://www.ilo.org/global/about-the-ilo/multimedia/maps-and-charts/enhanced/WCMS_650829/lang--en/index.htm OR https://www.ilo.org/travail/areasofwork/wages-and-income/WCMS_142568/lang--en/index.htm</t>
  </si>
  <si>
    <t xml:space="preserve">Use the data download option</t>
  </si>
  <si>
    <t xml:space="preserve">https://www.ilo.org/sdmx/rest/data/ILO,DF_YI_ALL_EAR_GGAP_OCU_RT/?format=csv&amp;startPeriod=2010-01-01&amp;endPeriod=2020-12-31</t>
  </si>
  <si>
    <t xml:space="preserve">csv</t>
  </si>
  <si>
    <t xml:space="preserve">Data taken from API, code: DF_YI_ALL_EAR_GGAP_OCU_RT. Use TOTAL as dimension for occupation type. This was the original source title: 2018 Global Wage Report. Figure 20: Factor-weighted gender pay gaps using monthly earnings: https://www.ilo.org/wcmsp5/groups/public/---dgreports/---dcomm/---publ/documents/publication/wcms_650553.pdf Data is available for download here:</t>
  </si>
  <si>
    <t xml:space="preserve">crba_project.extractor.csv.DefaultCSVExtractor</t>
  </si>
  <si>
    <t xml:space="preserve">Mean weekly hours actually worked per employed person: </t>
  </si>
  <si>
    <t xml:space="preserve">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</si>
  <si>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 xml:space="preserve">https://www.ilo.org/sdmx/rest/data/ILO,DF_YI_ALL_HOW_UEMP_SEX_NB/?format=csv&amp;startPeriod=2010-01-01&amp;endPeriod=2020-12-31</t>
  </si>
  <si>
    <t xml:space="preserve">Data can be extracted via ILO API, see Python Code</t>
  </si>
  <si>
    <t xml:space="preserve">API (UNESCO)</t>
  </si>
  <si>
    <t xml:space="preserve">Gross early childhood education enrolment ratio in (a) pre-primary education and (b) early childhood educational development (SDG Indicator 4.2.4) </t>
  </si>
  <si>
    <t xml:space="preserve">http://data.uis.unesco.org/Index.aspx?DataSetCode=edulit_ds</t>
  </si>
  <si>
    <t xml:space="preserve">https://api.uis.unesco.org/sdmx/data/UNESCO,EDU_NON_FINANCE,3.0/GECER.PT.L02._T._T+F+M._T._T.INST_T._Z._Z._T._T._T._Z._Z._Z._Z._Z.W00.W00._Z.?startPeriod=2010&amp;endPeriod=2020&amp;format=csv-sdmx&amp;locale=en&amp;subscription-key=460ab272abdd43c892bb59c218c22c09</t>
  </si>
  <si>
    <t xml:space="preserve">Data can be extracted via UNESCO API, see Python Code</t>
  </si>
  <si>
    <t xml:space="preserve">Female share of employment in senior and middle management (%)</t>
  </si>
  <si>
    <t xml:space="preserve">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</si>
  <si>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 xml:space="preserve">https://www.ilo.org/sdmx/rest/data/ILO,DF_SDG_ALL_SDG_0552_OCU_RT/?format=csv&amp;startPeriod=2010-01-01&amp;endPeriod=2020-12-31</t>
  </si>
  <si>
    <t xml:space="preserve">(2017). Labour Rights Indicators. "in Practise" retrieved from</t>
  </si>
  <si>
    <t xml:space="preserve">http://labour-rights-indicators.la.psu.edu/docs/Scores_2000-2017.xlsx for download. Or to see the visualisation: http://labour-rights-indicators.la.psu.edu/.</t>
  </si>
  <si>
    <t xml:space="preserve">Use the "In Practise" data. Use the data download option under about: http://labour-rights-indicators.la.psu.edu/docs/Scores_2000-2017.xlsx</t>
  </si>
  <si>
    <t xml:space="preserve">file:data_in/data_raw_manually_extracted/human_entered/S_54.xlsx</t>
  </si>
  <si>
    <t xml:space="preserve">https://api.uis.unesco.org/sdmx/data/UNESCO,SDG4,2.0/ROFST.PT.L2._T._T+F+M.SCH_AGE_GROUP._T.INST_T._Z._T._Z._Z._Z._T._T._Z._Z._Z.?startPeriod=2017&amp;endPeriod=2018&amp;format=csv-sdmx&amp;locale=en&amp;subscription-key=460ab272abdd43c892bb59c218c22c09</t>
  </si>
  <si>
    <t xml:space="preserve">s. Python Script</t>
  </si>
  <si>
    <t xml:space="preserve">https://api.uis.unesco.org/sdmx/data/UNESCO,SDG4,2.0/ROFST.PT.L3._T._T+F+M.SCH_AGE_GROUP._T.INST_T._Z._T._Z._Z._Z._T._T._Z._Z._Z.?startPeriod=2017&amp;endPeriod=2018&amp;format=csv-sdmx&amp;locale=en&amp;subscription-key=460ab272abdd43c892bb59c218c22c09</t>
  </si>
  <si>
    <t xml:space="preserve">Ratification by Convention. Ratifications of C183 - Maternity Protection Convention, 2000 (No. 183). </t>
  </si>
  <si>
    <t xml:space="preserve">https://www.ilo.org/dyn/normlex/en/f?p=NORMLEXPUB:11300:0::NO:11300:P11300_INSTRUMENT_ID:312328:NO</t>
  </si>
  <si>
    <t xml:space="preserve">Filter column in the scoring spreadsheet to check all countries scored with a ‘1’ or ‘0’, and then check if this has altered since the last updat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2020 there were 38 ratifications of No. 183, and 41 ratifications of No. 103. Note there are also 17 denunciations of No. 103 as this happens automatically when they ratify No. 183.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</si>
  <si>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by Convention. Ratifications of C103 - Maternity Protection Convention (Revised), 1952 (No. 103). ILO. NORMLEX. Ratification by Convention. Ratifications of C103 - Maternity Protection Convention (Revised), 1952 (No. 103). </t>
  </si>
  <si>
    <t xml:space="preserve">https://www.ilo.org/dyn/normlex/en/f?p=NORMLEXPUB:11300:0::NO:11300:P11300_INSTRUMENT_ID:312248:NO</t>
  </si>
  <si>
    <t xml:space="preserve">8. Convention on the Elimination of All Forms of Discrimination against Women</t>
  </si>
  <si>
    <t xml:space="preserve">https://treaties.un.org/Pages/ViewDetails.aspx?src=IND&amp;mtdsg_no=IV-8&amp;chapter=4&amp;lang=en</t>
  </si>
  <si>
    <t xml:space="preserve">Filter column in the scoring spreadsheet to check all countries scored with a ‘1’ or ‘0’, and then check if this has altered since the last update.
Select CEDAW in the drop-down on the online source. Compare to the list of countries.
Note: a country may have signed, but if it has not ratified that is counted as 1=No.
</t>
  </si>
  <si>
    <t xml:space="preserve">Global Slavery Index. Prevalence of Modern Slavery. Prevalence score only.</t>
  </si>
  <si>
    <t xml:space="preserve">http://downloads.globalslaveryindex.org/ephemeral/FINAL-GSI-2018-DATA-G20-AND-FISHING-1597151668.xlsx</t>
  </si>
  <si>
    <t xml:space="preserve">You have to sign up to the newsletter (follow link in S-18). One you have done that, you will be provided with the URL to the Excel. However, this URL expires after a few days. That is why I have classified as Excel - no endpoint</t>
  </si>
  <si>
    <t xml:space="preserve">crba_project.extractor.manual.Global_Slavery_Index</t>
  </si>
  <si>
    <t xml:space="preserve">https://unstats.un.org/SDGAPI/v1/sdg/Series/Data?seriesCode=VC_HTF_DETV&amp;pageSize=999999999</t>
  </si>
  <si>
    <t xml:space="preserve">SDG Indicator 1.1.1. Proportion of population below international poverty line (%) SI_POV_DAY1 </t>
  </si>
  <si>
    <t xml:space="preserve">https://unstats.un.org/SDGAPI/v1/sdg/Series/Data?seriesCode=SI_POV_DAY1&amp;pageSize=999999999</t>
  </si>
  <si>
    <t xml:space="preserve">Is job protection guaranteed for parents throughout paid parental leave? (Mothers) </t>
  </si>
  <si>
    <t xml:space="preserve">https://www.worldpolicycenter.org/policies/is-job-protection-guaranteed-for-parents-throughout-paid-parental-leave/is-job-protection-guaranteed-for-mothers-throughout-paid-maternal-leave</t>
  </si>
  <si>
    <t xml:space="preserve">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</si>
  <si>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</si>
  <si>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 xml:space="preserve">mtlv_job_protect</t>
  </si>
  <si>
    <t xml:space="preserve">Is job protection guaranteed for parents throughout paid parental leave? (Fathers) </t>
  </si>
  <si>
    <t xml:space="preserve">https://www.worldpolicycenter.org/policies/is-job-protection-guaranteed-for-parents-throughout-paid-parental-leave/is-job-protection-guaranteed-for-fathers-throughout-paid-paternal-leave</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</si>
  <si>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</si>
  <si>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 xml:space="preserve">ptlv_job_protect</t>
  </si>
  <si>
    <t xml:space="preserve">Is paid leave available to mothers and fathers of infants (mothers)? </t>
  </si>
  <si>
    <t xml:space="preserve">https://www.worldpolicycenter.org/policies/is-paid-leave-available-to-mothers-and-fathers-of-infants/is-paid-leave-available-for-both-parents-of-infants </t>
  </si>
  <si>
    <t xml:space="preserve">Select ‘mother’. 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</si>
  <si>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</si>
  <si>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maternal_leave</t>
  </si>
  <si>
    <t xml:space="preserve">https://www.worldpolicycenter.org/policies/what-is-the-wage-replacement-rate-of-paid-leave-for-mothers/what-is-the-maximum-wage-replacement-rate-of-paid-leave-for-mothers</t>
  </si>
  <si>
    <t xml:space="preserve">Select ‘maximum’. 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</si>
  <si>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</si>
  <si>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 xml:space="preserve">maternal_min_wrr_ilo</t>
  </si>
  <si>
    <t xml:space="preserve">Is paid leave available to mothers and fathers of infants (fathers)? </t>
  </si>
  <si>
    <t xml:space="preserve">Select ‘fathers’. 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</si>
  <si>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</si>
  <si>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paternal_leave</t>
  </si>
  <si>
    <t xml:space="preserve">Are mothers of infants guaranteed breastfeeding breaks at work? </t>
  </si>
  <si>
    <t xml:space="preserve">https://www.worldpolicycenter.org/policies/are-mothers-of-infants-guaranteed-breastfeeding-breaks-at-work</t>
  </si>
  <si>
    <t xml:space="preserve">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</si>
  <si>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</si>
  <si>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 xml:space="preserve">breastfeed_duration</t>
  </si>
  <si>
    <t xml:space="preserve">Maternity and Paternity at Work, 2014: https://www.ilo.org/wcmsp5/groups/public/---dgreports/---dcomm/---publ/documents/publication/wcms_242615.pdfP.144 Appendix 3, column 1</t>
  </si>
  <si>
    <t xml:space="preserve">https://www.ilo.org/wcmsp5/groups/public/---dgreports/---dcomm/---publ/documents/publication/wcms_242615.pdf</t>
  </si>
  <si>
    <t xml:space="preserve">Go to P. 144 Appendix 3, column 1. Same as S-70 but different columns.</t>
  </si>
  <si>
    <t xml:space="preserve">file:data_in/data_raw_manually_extracted/human_entered/S_69.xlsx</t>
  </si>
  <si>
    <t xml:space="preserve">I have checked in the API of ILO and googled the indicator, but it is not available anywhere. Must be read from this pdf</t>
  </si>
  <si>
    <t xml:space="preserve">Go to P. 144 Appendix 3, column 3. Same as S-69 but different columns.</t>
  </si>
  <si>
    <t xml:space="preserve">file:data_in/data_raw_manually_extracted/human_entered/S_70.xlsx</t>
  </si>
  <si>
    <t xml:space="preserve">SDG Indicator 1.3.1. Proportion of mothers with newborns receiving maternity cash benefit. SI_COV_MATNL </t>
  </si>
  <si>
    <t xml:space="preserve">Use SDG database download option</t>
  </si>
  <si>
    <t xml:space="preserve">https://unstats.un.org/SDGAPI/v1/sdg/Series/Data?seriesCode=SI_COV_MATNL&amp;pageSize=999999999</t>
  </si>
  <si>
    <t xml:space="preserve">Data retrieved via the SDG API</t>
  </si>
  <si>
    <t xml:space="preserve">S-72</t>
  </si>
  <si>
    <t xml:space="preserve">Other</t>
  </si>
  <si>
    <t xml:space="preserve">Kids Rights Index</t>
  </si>
  <si>
    <t xml:space="preserve">KidsRights Index 2020 Environment Score: </t>
  </si>
  <si>
    <t xml:space="preserve">https://www.kidsrightsindex.org/</t>
  </si>
  <si>
    <t xml:space="preserve">Use only the Enabling Environment for Child Rights scor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The KidsRights Index exists of 5 domains: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1. Right to Lif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2. Right to Health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3. Right to Educ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4. Right to Protec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5. Enabling Environment for Child Right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</si>
  <si>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Deleted, because it is a duplicate</t>
  </si>
  <si>
    <t xml:space="preserve">S-73</t>
  </si>
  <si>
    <t xml:space="preserve">API (WB)</t>
  </si>
  <si>
    <t xml:space="preserve">World governance indicators: Government Effectiveness Index </t>
  </si>
  <si>
    <t xml:space="preserve">https://info.worldbank.org/governance/wgi/</t>
  </si>
  <si>
    <t xml:space="preserve">Download option</t>
  </si>
  <si>
    <t xml:space="preserve">S-74</t>
  </si>
  <si>
    <t xml:space="preserve">World governance indicators: Control of Corruption Index</t>
  </si>
  <si>
    <t xml:space="preserve">S-75</t>
  </si>
  <si>
    <t xml:space="preserve">Danish Institute for Business and Human Rights</t>
  </si>
  <si>
    <t xml:space="preserve">National Action Plans on Business and Human Rights. </t>
  </si>
  <si>
    <t xml:space="preserve">https://globalnaps.org/issue/childrens-rights/</t>
  </si>
  <si>
    <t xml:space="preserve">Check both sources provided. In future updates, update only countries scoring 3 or under. DATA ALREADY COLLECTED IN EXCEL SHEET</t>
  </si>
  <si>
    <t xml:space="preserve">SDG Indicator 1.3.1 . World Bank – Proportion of population covered by social insurance programmes. SI_COV_SOCINS</t>
  </si>
  <si>
    <t xml:space="preserve">Use download option from SDG database</t>
  </si>
  <si>
    <t xml:space="preserve">https://unstats.un.org/SDGAPI/v1/sdg/Series/Data?seriesCode=SI_COV_SOCINS&amp;pageSize=999999999</t>
  </si>
  <si>
    <t xml:space="preserve">Data retrieved from the SDG API</t>
  </si>
  <si>
    <t xml:space="preserve">Out of the Shadows Index. Government commitment and capacity score. </t>
  </si>
  <si>
    <t xml:space="preserve">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</si>
  <si>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Scroll down the page to download the data in Exc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</si>
  <si>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SDG Indicator 1.3.1 World Bank – Poorest quintile covered by social insurance programmes SI_COV_SOCINSPQ </t>
  </si>
  <si>
    <t xml:space="preserve">Indicator code as provided doesn't exist, but I believ ist included in the previous indicator as dimension - confirm this with alex</t>
  </si>
  <si>
    <t xml:space="preserve">SDG Indicator 1.3.1 World Bank – Proportion of population covered by labour market programmes SI_COV_LMKT </t>
  </si>
  <si>
    <t xml:space="preserve">https://unstats.un.org/SDGAPI/v1/sdg/Series/Data?seriesCode=SI_COV_LMKT&amp;pageSize=999999999</t>
  </si>
  <si>
    <t xml:space="preserve">SDG Indicator 1.3.1 -World Bank – Poorest Quintile covered by labour market programmes SI_COV_LMKTPQ </t>
  </si>
  <si>
    <t xml:space="preserve">API (WHO)</t>
  </si>
  <si>
    <t xml:space="preserve">WHO</t>
  </si>
  <si>
    <t xml:space="preserve">Global Health Observatory, Extent of implementation of child protection services: </t>
  </si>
  <si>
    <t xml:space="preserve">http://apps.who.int/gho/data/node.main.VIOLENCESERVICESFORVICTIMS?lang=en</t>
  </si>
  <si>
    <t xml:space="preserve">See column 2 and the download option. Dates given are 2012-2014.</t>
  </si>
  <si>
    <t xml:space="preserve">http://apps.who.int/gho/athena/api/GHO/VIOLENCE_EXTENTIMP_CHILDPROTECTION.csv</t>
  </si>
  <si>
    <t xml:space="preserve">I have not taken the data from the link provided, but instead from the WHO API. See Python code</t>
  </si>
  <si>
    <t xml:space="preserve">Global Health Observatory, Youth Violence: Extent of implementation of life skills and social development programmes: </t>
  </si>
  <si>
    <t xml:space="preserve">http://apps.who.int/gho/data/node.main.VIOLENCEPREVENTIONPROGRAMMES?lang=en</t>
  </si>
  <si>
    <t xml:space="preserve">http://apps.who.int/gho/athena/api/GHO/VIOLENCE_EXTENTIMP_YOUTHLIFESKILLS.csv</t>
  </si>
  <si>
    <t xml:space="preserve">WHO Framework Convention on Tobacco Control: </t>
  </si>
  <si>
    <t xml:space="preserve">https://treaties.un.org/pages/ViewDetails.aspx?src=TREATY&amp;mtdsg_no=IX-4&amp;chapter=9&amp;clang=_en</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</si>
  <si>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</si>
  <si>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 xml:space="preserve">Ratification, Acceptance(A), Approval(AA), Formal confirmation(c), Accession(a), Succession(d)</t>
  </si>
  <si>
    <t xml:space="preserve">S-85</t>
  </si>
  <si>
    <t xml:space="preserve">DLA Piper</t>
  </si>
  <si>
    <t xml:space="preserve">Advertising and Marketing to Children Global Report: </t>
  </si>
  <si>
    <t xml:space="preserve">https://www.dlapiper.com/en/uk/insights/publications/2016/12/advertising-and-marketing-to-children/</t>
  </si>
  <si>
    <t xml:space="preserve">Score 2 if there is evidence of SRO or an industry code; data from DLA piper is second row in summary chart; ICAS global factbook use Chart 2 on Use of ICC marketing code worldwide and Annex of SROs . This indicator was produced by human research. SEE EXCEL FILE.</t>
  </si>
  <si>
    <t xml:space="preserve">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</si>
  <si>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 xml:space="preserve">S-86</t>
  </si>
  <si>
    <t xml:space="preserve">ICAS</t>
  </si>
  <si>
    <t xml:space="preserve">Global SRO Factbook 2019</t>
  </si>
  <si>
    <t xml:space="preserve">https://icas.global/srodatabase/; ICAS, Global Factbook of SROs: https://icas.global/wp-content/uploads/2018_Global_SRO_Factbook.pdf</t>
  </si>
  <si>
    <t xml:space="preserve">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</si>
  <si>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</si>
  <si>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Currently many data gaps but this is an important indicator; in futur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It would be good to explore whether DLA Piper or others can support with ongoing data collec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</si>
  <si>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file:data_in/data_raw_manually_extracted/human_entered/S_87.xlsx</t>
  </si>
  <si>
    <t xml:space="preserve">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</si>
  <si>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Global Health Observatory, Existence of any policies on marketing of foods to children: </t>
  </si>
  <si>
    <t xml:space="preserve">http://apps.who.int/gho/data/view.main.2473</t>
  </si>
  <si>
    <t xml:space="preserve">Date given for data is 2019</t>
  </si>
  <si>
    <t xml:space="preserve">http://apps.who.int/gho/athena/api/GHO/NCD_CCS_Mkting.csv</t>
  </si>
  <si>
    <t xml:space="preserve">FCTC</t>
  </si>
  <si>
    <t xml:space="preserve">Framework Convention on Tobacco Control, Article 16: Supply Reduction Measures, C321a Sales of tobacco products to minors prohibited from age: </t>
  </si>
  <si>
    <t xml:space="preserve">https://untobaccocontrol.org/impldb/indicator-report/?wpdtvar=3.3.2.1.a</t>
  </si>
  <si>
    <t xml:space="preserve">There is an Excel download option.</t>
  </si>
  <si>
    <t xml:space="preserve">I have downloaded the data as excel sheet from the link providedby Alex</t>
  </si>
  <si>
    <t xml:space="preserve">crba_project.extractor.manual.FCTC_Data</t>
  </si>
  <si>
    <t xml:space="preserve">Global Health Observatory, Ban on direct advertising: </t>
  </si>
  <si>
    <t xml:space="preserve">https://apps.who.int/gho/data/node.main.TOBENFORCEBANS?lang=en</t>
  </si>
  <si>
    <t xml:space="preserve">CROSS-CHECKING REQUIRED. Use all three indicators to score: ban on national TV and radio, ban on international TV and radio, ban on local magazines and newspapersDate given for data is 2015</t>
  </si>
  <si>
    <t xml:space="preserve">http://apps.who.int/gho/athena/api/GHO/E_Group.csv</t>
  </si>
  <si>
    <t xml:space="preserve">Look at the encoding here: https://apps.who.int/gho/indicators/indicator/373.xml </t>
  </si>
  <si>
    <t xml:space="preserve">Global Health Observatory, Warn about the dangers of tobacco: </t>
  </si>
  <si>
    <t xml:space="preserve">http://apps.who.int/gho/data/node.main.1241?lang=en</t>
  </si>
  <si>
    <t xml:space="preserve">See column 4 titled ‘warning about the dangers of tobacc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Date given for data is 2015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</si>
  <si>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http://apps.who.int/gho/athena/api/GHO/W_Group.csv</t>
  </si>
  <si>
    <t xml:space="preserve">There are two indicators in the API : Code label "TOBACCO_0000000189" and also "W_Group". They are identical (after consultaiton with Alex) and I chose to draw data from W_Group</t>
  </si>
  <si>
    <t xml:space="preserve">Global Health Observatory, Age limits - Alcohol service/sales: on premises </t>
  </si>
  <si>
    <t xml:space="preserve">http://apps.who.int/gho/data/view.main.54500</t>
  </si>
  <si>
    <t xml:space="preserve">Date given for data is 2018 Use on premises</t>
  </si>
  <si>
    <t xml:space="preserve">http://apps.who.int/gho/athena/api/GHO/SA_0000001518.csv</t>
  </si>
  <si>
    <t xml:space="preserve">I extracted data from the API (NB: This source as researched by Alex actually contained twodatasource, on-premise service age limits and off-premise sales. We have split it up into this source and S-207</t>
  </si>
  <si>
    <t xml:space="preserve">Global Health Observatory, Advertising restrictions on national TV</t>
  </si>
  <si>
    <t xml:space="preserve">https://apps.who.int/gho/data/node.main.A1132?lang=en</t>
  </si>
  <si>
    <t xml:space="preserve">Use spirits for normalization</t>
  </si>
  <si>
    <t xml:space="preserve">http://apps.who.int/gho/athena/api/GHO/SA_0000001507.csv</t>
  </si>
  <si>
    <t xml:space="preserve">Global Health Observatory, Health warning labels on alcohol containers: </t>
  </si>
  <si>
    <t xml:space="preserve">http://apps.who.int/gho/data/node.main.A1193?lang=en</t>
  </si>
  <si>
    <t xml:space="preserve">Use both data sources to score (advertising and alcohol containers)</t>
  </si>
  <si>
    <t xml:space="preserve">http://apps.who.int/gho/athena/api/GHO/SA_0000001555.csv</t>
  </si>
  <si>
    <t xml:space="preserve">How to aggregate these two values? Consier it as numeric or categorical variable? Also what is the name of the variale in the API?</t>
  </si>
  <si>
    <t xml:space="preserve">S-94</t>
  </si>
  <si>
    <t xml:space="preserve">WHO, Global Health Observatory, Health warning labels on alcohol advertising: 
</t>
  </si>
  <si>
    <t xml:space="preserve">http://apps.who.int/gho/data/node.main.A1192?lang=en; WHO, </t>
  </si>
  <si>
    <t xml:space="preserve">http://apps.who.int/gho/athena/api/GHO/SA_0000001554.csv</t>
  </si>
  <si>
    <t xml:space="preserve">After consultaiton with Alex this source has been deleted. The reason is that the indicator to which it was initially mapped to (I-83) was dependend on two source (this one and S-95), which would have complicated things a lot. We decided to go with this source in the end 28.10.20</t>
  </si>
  <si>
    <t xml:space="preserve">WHO &amp; UNICEF</t>
  </si>
  <si>
    <t xml:space="preserve">Marketing of Breast‑milk Substitutes:National Implementation ofthe International Code— STATUS REPORT 2020 —</t>
  </si>
  <si>
    <t xml:space="preserve">https://www.unicef.org/sites/default/files/2020-05/Marketing-of-breast-milk-substitutes-status-report-2020.pdf</t>
  </si>
  <si>
    <t xml:space="preserve">Annex II on Page 33. See table and categorization of alignment with the code. This is a PDF that is updated every couple of years (last done 2018). This version 2020. I have tagged as updated 2020 because the source is a new PDF.</t>
  </si>
  <si>
    <t xml:space="preserve">file:data_in/data_raw_manually_extracted/human_entered/S_96.xlsx</t>
  </si>
  <si>
    <t xml:space="preserve">Global Health Observatory, Prevalence of current tobacco use among adolescents (5)- most recent youth survey: Use Youth indicator 1 rate in column 5</t>
  </si>
  <si>
    <t xml:space="preserve">http://apps.who.int/gho/data/node.main.TOB1257?lang=en</t>
  </si>
  <si>
    <t xml:space="preserve">Date given for data is 2015.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Use the column for both sexes in Youth Indicator 1 rate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</si>
  <si>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http://apps.who.int/gho/athena/api/GHO/Yth_curr_tob_use.csv</t>
  </si>
  <si>
    <t xml:space="preserve">Global Health Observatory, 13-15 years old any alcoholic beverage in the past 30 days (%): </t>
  </si>
  <si>
    <t xml:space="preserve">http://apps.who.int/gho/data/node.main.A1219?lang=en</t>
  </si>
  <si>
    <t xml:space="preserve">COMBINE 3 DATA SOURCES to produce this indciator - there are three sets of data for each age group, all given in percentages. Take average as resul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Dates given for the data 2018.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</si>
  <si>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http://apps.who.int/gho/athena/api/GHO/SA_0000001786.csv</t>
  </si>
  <si>
    <t xml:space="preserve">I have extracted the data from the API with code WHOSIS_000013 but the dataseems quite old and we must discuss how to aggregate the indicators</t>
  </si>
  <si>
    <t xml:space="preserve">S-98</t>
  </si>
  <si>
    <t xml:space="preserve">Global Health Observatory, 15-19 years old, current drinkers (%): </t>
  </si>
  <si>
    <t xml:space="preserve">http://apps.who.int/gho/data/node.main.A1214?lang=en </t>
  </si>
  <si>
    <t xml:space="preserve">http://apps.who.int/gho/athena/api/GHO/SA_0000001759.csv</t>
  </si>
  <si>
    <t xml:space="preserve">After consultaiton with Alex this source has been deleted. The reason is that the indicator to which it was initially mapped to (I-86) was dependend on two source (this one and S-99, S-100), which would have complicated things a lot. We decided to go with this source in the end 28.10.20</t>
  </si>
  <si>
    <t xml:space="preserve">S-99</t>
  </si>
  <si>
    <t xml:space="preserve">Global Health Observatory, 13-15 years old first drink before age 14 (%): </t>
  </si>
  <si>
    <t xml:space="preserve">http://apps.who.int/gho/data/node.main.A1221?lang=en</t>
  </si>
  <si>
    <t xml:space="preserve">http://apps.who.int/gho/athena/api/GHO/SA_0000001787.csv</t>
  </si>
  <si>
    <t xml:space="preserve">After consultaiton with Alex this source has been deleted. The reason is that the indicator to which it was initially mapped to (I-86) was dependend on two source (this one and S-98, S-100), which would have complicated things a lot. We decided to go with this source in the end 28.10.20</t>
  </si>
  <si>
    <t xml:space="preserve">Global Health Observatory, Children aged &lt;5 years overweight: </t>
  </si>
  <si>
    <t xml:space="preserve">http://apps.who.int/gho/data/view.main.CHILDOVERWEIGHTv</t>
  </si>
  <si>
    <t xml:space="preserve">Two sources in case there are data gaps. Use most up to date data</t>
  </si>
  <si>
    <t xml:space="preserve">http://apps.who.int/gho/athena/api/GHO/WHOSIS_000009.csv</t>
  </si>
  <si>
    <t xml:space="preserve">I extracted data from the API</t>
  </si>
  <si>
    <t xml:space="preserve">Global Health Observatory, Prevalence of overweight among children and adolescents, BMI&gt;+1 standard deviation above the median, crude, Estimates by country, among children aged 5-19 years: </t>
  </si>
  <si>
    <t xml:space="preserve">http://apps.who.int/gho/athena/api/GHO/NCD_BMI_PLUS1C.csv</t>
  </si>
  <si>
    <t xml:space="preserve">S-102</t>
  </si>
  <si>
    <t xml:space="preserve">SDG indicator 2.2.2. Children moderately or severely overweight (millions) - use by % if data coverage is good enough: </t>
  </si>
  <si>
    <t xml:space="preserve">https://unstats.un.org/SDGAPI/v1/sdg/Series/Data?seriesCode=SH_STA_OVRWGT&amp;pageSize=999999999</t>
  </si>
  <si>
    <t xml:space="preserve">After consultaiton with Alex this source has been deleted. The reason is that the indicator to which it was initially mapped to (I-87) was dependend on two source (this one and S-101), which would have complicated things a lot. We decided to go with this source in the end 28.10.20</t>
  </si>
  <si>
    <t xml:space="preserve">Global Health Observatory, Infants exclusively breastfed for the first six months of life (%)</t>
  </si>
  <si>
    <t xml:space="preserve">http://apps.who.int/gho/data/node.main.1100?lang=en</t>
  </si>
  <si>
    <t xml:space="preserve">http://apps.who.int/gho/athena/api/GHO/WHOSIS_000006.csv</t>
  </si>
  <si>
    <t xml:space="preserve">Constitution of the World Health Organization</t>
  </si>
  <si>
    <t xml:space="preserve">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</si>
  <si>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Scroll down the page to find the list of countries.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Signatories : 59. Parties : 193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</si>
  <si>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Definitive signature(s), Acceptance(A)</t>
  </si>
  <si>
    <t xml:space="preserve">UNCTAD</t>
  </si>
  <si>
    <t xml:space="preserve">Consumer Protection Legislation Worldwide</t>
  </si>
  <si>
    <t xml:space="preserve">http://unctad.org/en/Docs/Cyberlaw/CP.xlsx</t>
  </si>
  <si>
    <t xml:space="preserve">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</si>
  <si>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 xml:space="preserve">file:data_in/data_raw_manually_extracted/human_entered/S_106.xlsx</t>
  </si>
  <si>
    <t xml:space="preserve">DOWNLOAD LINK NO LONGER VALID (as of 19.11.20)--&gt; Must retrieve manually</t>
  </si>
  <si>
    <t xml:space="preserve">S-107</t>
  </si>
  <si>
    <t xml:space="preserve">FTC</t>
  </si>
  <si>
    <t xml:space="preserve">Competition &amp; Consumer Protection Authorities Worldwide: </t>
  </si>
  <si>
    <t xml:space="preserve">https://www.ftc.gov/policy/international/competition-consumer-protection-authorities-worldwide#c</t>
  </si>
  <si>
    <t xml:space="preserve">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</si>
  <si>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 xml:space="preserve">Data is provided in a table on the website, but there is no downladble Excel file provided. Data must be retrieved manually or with beautiful soup</t>
  </si>
  <si>
    <t xml:space="preserve">S-108</t>
  </si>
  <si>
    <t xml:space="preserve">ICPEN</t>
  </si>
  <si>
    <t xml:space="preserve">Member Organisations: </t>
  </si>
  <si>
    <t xml:space="preserve">https://www.icpen.org/who-we-are</t>
  </si>
  <si>
    <t xml:space="preserve">E-transaction Legislation Worldwide</t>
  </si>
  <si>
    <t xml:space="preserve">https://unctad.org/en/Pages/DTL/STI_and_ICTs/ICT4D-Legislation/eCom-Consumer-Protection-Laws.aspx</t>
  </si>
  <si>
    <t xml:space="preserve">There is an option to download the data</t>
  </si>
  <si>
    <t xml:space="preserve">file:data_in/data_raw_manually_extracted/human_entered/S_109.xlsx</t>
  </si>
  <si>
    <t xml:space="preserve">S-110</t>
  </si>
  <si>
    <t xml:space="preserve">ISO</t>
  </si>
  <si>
    <t xml:space="preserve">ISO members</t>
  </si>
  <si>
    <t xml:space="preserve">https://www.iso.org/members.html</t>
  </si>
  <si>
    <t xml:space="preserve">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</si>
  <si>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 xml:space="preserve">S-111</t>
  </si>
  <si>
    <t xml:space="preserve">IEC</t>
  </si>
  <si>
    <t xml:space="preserve">IEC members</t>
  </si>
  <si>
    <t xml:space="preserve">https://www.iec.ch/dyn/www/f?p=103:5:0</t>
  </si>
  <si>
    <t xml:space="preserve">On the website there is a button to download data as Excel sheet. Downloaded data manually</t>
  </si>
  <si>
    <t xml:space="preserve">Mortality rate attributed to unintentional poisoning (per 100 000 population)</t>
  </si>
  <si>
    <t xml:space="preserve">https://apps.who.int/gho/data/view.main.SDGPOISON393v</t>
  </si>
  <si>
    <t xml:space="preserve">Mortality rate data for all ages (see other indicator with regional rates)</t>
  </si>
  <si>
    <t xml:space="preserve">http://apps.who.int/gho/athena/api/GHO/SDGPOISON.csv</t>
  </si>
  <si>
    <t xml:space="preserve">I extracted data from the API, after conferring with Alex we ket the indicator, even though it is not specific to people under age 18. We still included it, because the issue and category it sits in is weakly populated.</t>
  </si>
  <si>
    <t xml:space="preserve">S-112</t>
  </si>
  <si>
    <t xml:space="preserve">Global Health Observatory, Distribution of causes of death among children aged &lt;5 years (%): </t>
  </si>
  <si>
    <t xml:space="preserve">http://apps.who.int/gho/data/view.main.ghe3002015-CH17</t>
  </si>
  <si>
    <t xml:space="preserve">Use 0-4 years</t>
  </si>
  <si>
    <t xml:space="preserve">(deprecated) http://apps.who.int/gho/athena/api/GHO/WHS2_166.csv</t>
  </si>
  <si>
    <t xml:space="preserve">I have extracted data on deaths by injuries, which is what the indicator says, but not Alex</t>
  </si>
  <si>
    <t xml:space="preserve">Optional Protocol to the Convention on the Rights of the Child on the sale of children, child prostitution and child pornography: </t>
  </si>
  <si>
    <t xml:space="preserve">https://treaties.un.org/Pages/ViewDetails.aspx?src=IND&amp;mtdsg_no=IV-11-c&amp;chapter=4&amp;lang=en</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</si>
  <si>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Scroll down the page to find the list of countries.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Signatories : 121. Parties : 176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</si>
  <si>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S-114</t>
  </si>
  <si>
    <t xml:space="preserve">World report on child injury prevention: </t>
  </si>
  <si>
    <t xml:space="preserve">https://apps.who.int/iris/bitstream/handle/10665/43851/9789241563574_eng.pdf?sequence=1</t>
  </si>
  <si>
    <t xml:space="preserve">p.174 table use both sexes data for all under 20 years by major world region. This source is included to fill gaps/ and because it is specifically child-related data by region, whereas the other source is for poisoning at all ages</t>
  </si>
  <si>
    <t xml:space="preserve">S-113 has no age breakdown, but there are other indicators in the API which might be interesting. Maybe take one of those? Comment Michael 28.10.20 there was initially a problem with this source, which was assigned to alex to resolve it: NO DATA: THERE IS NO DATA FOR COUNTRY LEVEL. In th end, I have deleted that TO DO comment, because we decided to delete this indicator to avoid a double source</t>
  </si>
  <si>
    <t xml:space="preserve">We Protect Global Alliance, Member Countries</t>
  </si>
  <si>
    <t xml:space="preserve">https://www.weprotect.org/member-countries/</t>
  </si>
  <si>
    <t xml:space="preserve">An online list.
Check the list to see whether any new countries have joined
</t>
  </si>
  <si>
    <t xml:space="preserve">file:data_in/data_raw_manually_extracted/human_entered/S_116.xlsx</t>
  </si>
  <si>
    <t xml:space="preserve">ICMEC</t>
  </si>
  <si>
    <t xml:space="preserve">Child Pornography: Model Legislation and Global Review (9th edition): </t>
  </si>
  <si>
    <t xml:space="preserve">https://www.icmec.org/wp-content/uploads/2018/12/CSAM-Model-Law-9th-Ed-FINAL-12-3-18.pdf</t>
  </si>
  <si>
    <t xml:space="preserve">Use first two columns of table in the Global Legislative Review starting on page 36</t>
  </si>
  <si>
    <t xml:space="preserve">file:data_in/data_raw_manually_extracted/human_entered/S_117.xlsx</t>
  </si>
  <si>
    <t xml:space="preserve">I have checked in the PDF where the data comes from, but ist not from some API. Must be extracted manually</t>
  </si>
  <si>
    <t xml:space="preserve">Use third column of Global Legislative Review starting on page 36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</si>
  <si>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file:data_in/data_raw_manually_extracted/human_entered/S_118.xlsx</t>
  </si>
  <si>
    <t xml:space="preserve">Use last column of Global Legislative Review starting on page 36</t>
  </si>
  <si>
    <t xml:space="preserve">file:data_in/data_raw_manually_extracted/human_entered/S_119.xlsx</t>
  </si>
  <si>
    <t xml:space="preserve">Out of the Shadows Index. Legal Framework Score</t>
  </si>
  <si>
    <t xml:space="preserve">Use the legal framework score out of 100. The EIU Out of the Shadows Index has 4 components: Environment, Legal Framework, Government capacity, and Engagement. This indicator uses only the Legal Framework score, given out of 100.</t>
  </si>
  <si>
    <t xml:space="preserve">Cybercrime Legislation Worldwide</t>
  </si>
  <si>
    <t xml:space="preserve">https://unctad.org/en/Pages/DTL/STI_and_ICTs/ICT4D-Legislation/eCom-Cybercrime-Laws.aspx</t>
  </si>
  <si>
    <t xml:space="preserve">There is a download op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UNCTAD data on Cybercrime Legislation Worldwide reports 138 countries (of which 95 are developing and transition economies) had enacted such legislation. However, more than 30 countries had no cybercrime legislation in place.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</si>
  <si>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file:data_in/data_raw_manually_extracted/human_entered/S_121.xlsx</t>
  </si>
  <si>
    <t xml:space="preserve">Link provided by alex contains a link which is an excel endpoint: https://unctad.org/system/files/information-document/CC.xlsx. However, it can't be opened through Python</t>
  </si>
  <si>
    <t xml:space="preserve">Data Protection and Privacy Legislation Worldwide</t>
  </si>
  <si>
    <t xml:space="preserve">https://unctad.org/en/Pages/DTL/STI_and_ICTs/ICT4D-Legislation/eCom-Data-Protection-Laws.aspx</t>
  </si>
  <si>
    <t xml:space="preserve">There is a download option.</t>
  </si>
  <si>
    <t xml:space="preserve">file:data_in/data_raw_manually_extracted/human_entered/S_122.xlsx</t>
  </si>
  <si>
    <t xml:space="preserve">Link provided by alex contains a link which is an excel endpoint: https://unctad.org/en/Docs/Cyberlaw/CP.xlsx </t>
  </si>
  <si>
    <t xml:space="preserve">NCMEC</t>
  </si>
  <si>
    <t xml:space="preserve">NCMEC 2019 World Map 
</t>
  </si>
  <si>
    <t xml:space="preserve">Map provided in March 2020 by: Lydia Madden, Project Specialist, LEA Relations, National Center for Missing &amp; Exploited Children(703) 837-6302 LMadden@NCMEC.ORG </t>
  </si>
  <si>
    <t xml:space="preserve">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 </t>
  </si>
  <si>
    <t xml:space="preserve">file:data_in/data_raw_manually_extracted/human_entered/S_123.xlsx</t>
  </si>
  <si>
    <t xml:space="preserve">No link provided</t>
  </si>
  <si>
    <t xml:space="preserve">Out of the Shadows Index, Environment Score</t>
  </si>
  <si>
    <t xml:space="preserve">Use Environment scores. The EIU Out of the Shadows Index has 4 components: Environment, Legal Framework, Government capacity, and Engagement. This indicator uses the Environment and Engagement score, given out of 100.
Scroll down the page to download the data in Excel.
</t>
  </si>
  <si>
    <t xml:space="preserve">Score.1</t>
  </si>
  <si>
    <t xml:space="preserve">Unnamed: 20</t>
  </si>
  <si>
    <t xml:space="preserve">SDG Indicator 16.2.3: Proportion of population aged 18-29 years who experienced sexual violence by age 18, by sex (% of population aged 18-29) 
VC_VAW_SXVLN</t>
  </si>
  <si>
    <t xml:space="preserve">Download from SDG database</t>
  </si>
  <si>
    <t xml:space="preserve">https://unstats.un.org/SDGAPI/v1/sdg/Series/Data?seriesCode=VC_VAW_SXVLN&amp;pageSize=999999999</t>
  </si>
  <si>
    <t xml:space="preserve">API (UNICEF)</t>
  </si>
  <si>
    <t xml:space="preserve">UNICEF</t>
  </si>
  <si>
    <t xml:space="preserve">Percentage of students (aged 13-15 years) who reported being bullied on 1 or more days in past 30 days: </t>
  </si>
  <si>
    <t xml:space="preserve">https://data.unicef.org/resources/data_explorer/unicef_f/?ag=UNICEF&amp;df=GLOBAL_DATAFLOW&amp;ver=1.0&amp;dq=.PT_ST_13-15_BUL_30-DYS..&amp;startPeriod=2014&amp;endPeriod=2019</t>
  </si>
  <si>
    <t xml:space="preserve">Date given for the data is 2014. Available in UNICEF data warehouse.</t>
  </si>
  <si>
    <t xml:space="preserve">https://sdmx.data.unicef.org/ws/public/sdmxapi/rest/data/UNICEF,PT,1.0/.PT_ST_13-15_BUL_30-DYS......?format=csv</t>
  </si>
  <si>
    <t xml:space="preserve">Data can directly be drawn from API</t>
  </si>
  <si>
    <t xml:space="preserve">Developing a Global Indicator on Bullying of School-aged Children, Dominic Richardson and Chii Fen Hiu UNICEF Office of Research | Innocenti Working Paper WP-2018-11 | July 2018</t>
  </si>
  <si>
    <t xml:space="preserve">https://www.unicef-irc.org/publications/pdf/WP%202018-11.pdf</t>
  </si>
  <si>
    <t xml:space="preserve">This indicator was scored in 2018 so use that data already collected.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See page 26 for data table in Annex https://www.unicef-irc.org/publications/pdf/WP%202018-11.pd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</si>
  <si>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Data is in pdf, so must be extracted manually</t>
  </si>
  <si>
    <t xml:space="preserve">KidsRights Index 2019 Child Rights: Environment Score</t>
  </si>
  <si>
    <t xml:space="preserve">http://www.kidsrightsindex.org/Child-Rights-Environment</t>
  </si>
  <si>
    <t xml:space="preserve">file:data_in/data_raw_manually_extracted/human_entered/S_128.xlsx</t>
  </si>
  <si>
    <t xml:space="preserve">Data is provided in a table on the website, but there is no downladble Excel file provided. Data must be entered somewhere manually or retrieved with beautiful soup</t>
  </si>
  <si>
    <t xml:space="preserve">World governance indicators:  Government Effectiveness Index </t>
  </si>
  <si>
    <t xml:space="preserve">Data can be downloaded, but can also e drawn from API (s API_ENDPOINT URL): https://databank.worldbank.org/source/worldwide-governance-indicators</t>
  </si>
  <si>
    <t xml:space="preserve">https://api.worldbank.org/v2/country/all/indicator/GE.EST?format=json&amp;per_page=10000</t>
  </si>
  <si>
    <t xml:space="preserve">Data is provided as csv file with an endpoint, so it can be extracted from here: https://tcdata360-backend.worldbank.org/api/v1/datasets/51/dump.csv</t>
  </si>
  <si>
    <t xml:space="preserve">https://api.worldbank.org/v2/country/all/indicator/CC.EST?format=json&amp;per_page=10000</t>
  </si>
  <si>
    <t xml:space="preserve">Data is provided as csv file with an endpoint, so it can be extracted from here: http://info.worldbank.org/governance/wgi/Home/downLoadFile?fileName=wgidataset.xlsx</t>
  </si>
  <si>
    <t xml:space="preserve">CRIN</t>
  </si>
  <si>
    <t xml:space="preserve">Access to Justice Global Ranking: Total score</t>
  </si>
  <si>
    <t xml:space="preserve">https://archive.crin.org/en/access-justice-children-global-ranking.html  </t>
  </si>
  <si>
    <t xml:space="preserve">The date given is 2015 data. Use total score. Look for link to spreadsheet under this heading: Scoring system and country ranking. There is also download option https://archive.crin.org/en/home/law/access-justice/access-justice-children-data-and-methodology.html</t>
  </si>
  <si>
    <t xml:space="preserve">https://archive.crin.org/sites/default/files/access_to_justice_data.xls</t>
  </si>
  <si>
    <t xml:space="preserve">Data is provided as csv file with an endpoint, so it can be extracted from here: https://archive.crin.org/sites/default/files/access_to_justice_data.xls</t>
  </si>
  <si>
    <t xml:space="preserve">Unnamed: 2</t>
  </si>
  <si>
    <t xml:space="preserve">Unnamed: 1</t>
  </si>
  <si>
    <t xml:space="preserve">crba_project.extractor.manual.CRIN_Treaties</t>
  </si>
  <si>
    <t xml:space="preserve">S-132</t>
  </si>
  <si>
    <t xml:space="preserve">Check both sources - this indicator is produced by human research and the results are in the excel sheet. In future updates, update only countries scoring 3 or under.</t>
  </si>
  <si>
    <t xml:space="preserve">Data must be retrieved with human research</t>
  </si>
  <si>
    <t xml:space="preserve">S-133</t>
  </si>
  <si>
    <t xml:space="preserve">UN OHCHR</t>
  </si>
  <si>
    <t xml:space="preserve">State national action plans on Business and Human Rights.  </t>
  </si>
  <si>
    <t xml:space="preserve">https://www.ohchr.org/EN/Issues/Business/Pages/NationalActionPlans.aspx</t>
  </si>
  <si>
    <t xml:space="preserve">Out of the Shadows Index. Government commitment and capacity score</t>
  </si>
  <si>
    <t xml:space="preserve">Score.3</t>
  </si>
  <si>
    <t xml:space="preserve">Unnamed: 38</t>
  </si>
  <si>
    <t xml:space="preserve">Global Health Observatory, Existence of operational policy/strategy/action plan for tobacco: </t>
  </si>
  <si>
    <t xml:space="preserve">Date of data given as 2020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Scroll through to find the column on tobacco</t>
  </si>
  <si>
    <t xml:space="preserve">http://apps.who.int/gho/athena/api/GHO/NCD_CCS_TobPlan.csv</t>
  </si>
  <si>
    <t xml:space="preserve">Data is retrieved from API</t>
  </si>
  <si>
    <t xml:space="preserve">Global Health Observatory, Existence of operational policy/strategy/action plan for alcohol: </t>
  </si>
  <si>
    <t xml:space="preserve">http://apps.who.int/gho/data/view.main.2475</t>
  </si>
  <si>
    <t xml:space="preserve">Date of data given as 2020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Scroll through to find the column on alcoho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</si>
  <si>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http://apps.who.int/gho/athena/api/GHO/NCD_CCS_AlcPlan.csv</t>
  </si>
  <si>
    <t xml:space="preserve">Global Health Observatory, Existence of operational policy/strategy/action plan for unhealthy diet: </t>
  </si>
  <si>
    <t xml:space="preserve">http://apps.who.int/gho/data/view.main.2477</t>
  </si>
  <si>
    <t xml:space="preserve">Date of data given as 2020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Scroll through to find the column on unhealthy diet</t>
  </si>
  <si>
    <t xml:space="preserve">http://apps.who.int/gho/athena/api/GHO/NCD_CCS_DietPlan.csv</t>
  </si>
  <si>
    <t xml:space="preserve">Use total score from data on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</si>
  <si>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 xml:space="preserve">file:data_in/data_raw_manually_extracted/human_entered/S_138.xlsx</t>
  </si>
  <si>
    <t xml:space="preserve">Data is in the report as pd and must be etracted from there</t>
  </si>
  <si>
    <t xml:space="preserve">ITU</t>
  </si>
  <si>
    <t xml:space="preserve">Country Profiles: Use the traffic light indicators at the top of each country profile to determine whether country has national strategy or policy</t>
  </si>
  <si>
    <t xml:space="preserve">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</si>
  <si>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</si>
  <si>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 xml:space="preserve">file:data_in/data_raw_manually_extracted/human_entered/S_139.xlsx</t>
  </si>
  <si>
    <t xml:space="preserve">Data must be retrieved manually from the PDF file of each(!) country</t>
  </si>
  <si>
    <t xml:space="preserve">Child Helpline</t>
  </si>
  <si>
    <t xml:space="preserve">International, Voices of Children and Young People, Child Helpline Data for 2017 &amp; 2018: </t>
  </si>
  <si>
    <t xml:space="preserve">https://www.childhelplineinternational.org/wp-content/uploads/2019/11/Voices-of-Children-2017-2018-FINAL-Spreads.pd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</si>
  <si>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See Annex list of members by country, page 46. This indicator was produced by human research. See Excel fil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</si>
  <si>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file:data_in/data_raw_manually_extracted/human_entered/S_140.xlsx</t>
  </si>
  <si>
    <t xml:space="preserve">UN Framework Convention on Climate Change: </t>
  </si>
  <si>
    <t xml:space="preserve">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</si>
  <si>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Scroll down the page to find the list of countries.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197 parties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</si>
  <si>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Approval(AA), Acceptance(A), Accession(a), Succession(d), Ratification</t>
  </si>
  <si>
    <t xml:space="preserve">Paris Agreement: </t>
  </si>
  <si>
    <t xml:space="preserve">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</si>
  <si>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Scroll down the page to find the list of countries.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Signatories : 195. Parties : 189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</si>
  <si>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Acceptance(A), Approval(AA), Accession(a)</t>
  </si>
  <si>
    <t xml:space="preserve">Basel Convention: </t>
  </si>
  <si>
    <t xml:space="preserve">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</si>
  <si>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Scroll down the page to find the list of countries.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Signatories : 53. Parties : 187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</si>
  <si>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Approval(AA), Formal confirmation(c), Acceptance(A), Accession(a), Succession(d), Ratification</t>
  </si>
  <si>
    <t xml:space="preserve">Stockholm Convention: </t>
  </si>
  <si>
    <t xml:space="preserve">https://treaties.un.org/pages/ViewDetails.aspx?src=TREATY&amp;mtdsg_no=XXVII-15&amp;chapter=27</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</si>
  <si>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Scroll down the page to find the list of countries.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Signatories : 152. Parties : 184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</si>
  <si>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Convention on the Protection and Use of Transboundary Watercourses and International Lakes: </t>
  </si>
  <si>
    <t xml:space="preserve">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</si>
  <si>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Scroll down the page to find the list of countries.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Signatories : 26. Parties : 43 parties (various issues hindered expansion of ratific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</si>
  <si>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 Accession(a), Acceptance(A), Approval(AA)</t>
  </si>
  <si>
    <t xml:space="preserve">UNEP</t>
  </si>
  <si>
    <t xml:space="preserve">Environmental Rule of Law: First Global Report (2019): </t>
  </si>
  <si>
    <t xml:space="preserve">https://wedocs.unep.org/bitstream/handle/20.500.11822/27279/Environmental_rule_of_law.pdf?sequence=1&amp;isAllowed=y</t>
  </si>
  <si>
    <t xml:space="preserve">This indicator is produced by human research – taken from table in PDF. See Excel file. See p. 5, Introduction, Table: "Countries with national environmental framework laws". This is a list of countries in a table - needs manual extraction.</t>
  </si>
  <si>
    <t xml:space="preserve">file:data_in/data_raw_manually_extracted/human_entered/S_147.xlsx</t>
  </si>
  <si>
    <t xml:space="preserve">I have checked out UNEP and they have an API but access to it must be requested and I don't know if the the API contains this dataset. Edit 28.10.20: The data has already been collected manually by Alex, so no need to pull it from the API anyways</t>
  </si>
  <si>
    <t xml:space="preserve">EITI</t>
  </si>
  <si>
    <t xml:space="preserve">Countries: </t>
  </si>
  <si>
    <t xml:space="preserve">https://eiti.org/countries</t>
  </si>
  <si>
    <t xml:space="preserve">This is a record of whether the country is signed up to EITI. There is another indicator that measures implementation - used in enforcement. There is a download option and API information.</t>
  </si>
  <si>
    <t xml:space="preserve">Website provides an API, https://api.eiti.org/#get__v2-0_implementing_country have to see whether ist impementing country v1 oder v2</t>
  </si>
  <si>
    <t xml:space="preserve">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</si>
  <si>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file:data_in/data_raw_manually_extracted/human_entered/S_148.xlsx</t>
  </si>
  <si>
    <t xml:space="preserve">This indicator is produced by human research – taken from table in PDF. See Excel file. Figure 3.15: Countries with Environmental Impact Assessment Laws (1972, 1992, and 2017) on Page 126-127	</t>
  </si>
  <si>
    <t xml:space="preserve">file:data_in/data_raw_manually_extracted/human_entered/S_149.xlsx</t>
  </si>
  <si>
    <t xml:space="preserve">This indicator is produced by human research – taken from table in PDF. See Excel file. Figure 3.6: Countries with Laws Protecting Access to Information (1972, 1992, and 2017) p. 102-p.103 have the map and list all country information</t>
  </si>
  <si>
    <t xml:space="preserve">file:data_in/data_raw_manually_extracted/human_entered/S_150.xlsx</t>
  </si>
  <si>
    <t xml:space="preserve">This indicator is produced by human research – taken from table in PDF. See Excel file. Figure 3.12: Constitutional and Statutory Guarantees of Public Participation (1972, 1992, 2017) on page 120-121</t>
  </si>
  <si>
    <t xml:space="preserve">file:data_in/data_raw_manually_extracted/human_entered/S_151.xlsx</t>
  </si>
  <si>
    <t xml:space="preserve">This indicator is produced by human research – taken from table in PDF. See Excel file. Figure 5.3: Protection of Environmental Standing (2017) on page 187 - whether law allows for citizen suits / including in environmental laws</t>
  </si>
  <si>
    <t xml:space="preserve">file:data_in/data_raw_manually_extracted/human_entered/S_152.xlsx</t>
  </si>
  <si>
    <t xml:space="preserve">Climate Watch</t>
  </si>
  <si>
    <t xml:space="preserve">CAIT Climate Data Explorer, Paris Contributions, INDC: </t>
  </si>
  <si>
    <t xml:space="preserve">https://www.climatewatchdata.org/ndcs-explore</t>
  </si>
  <si>
    <t xml:space="preserve">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</si>
  <si>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 xml:space="preserve">I have checked out the original source (CAIT Climate explorer), but the ata is also available through climate watchin a downloadable excel</t>
  </si>
  <si>
    <t xml:space="preserve">crba_project.extractor.manual.Climate_Watch_Data_S_153</t>
  </si>
  <si>
    <t xml:space="preserve">API (EITI)</t>
  </si>
  <si>
    <t xml:space="preserve">Countries: Implementation status</t>
  </si>
  <si>
    <t xml:space="preserve">See link to API information.</t>
  </si>
  <si>
    <t xml:space="preserve">https://eiti.org/api/v2.0/implementing_country</t>
  </si>
  <si>
    <t xml:space="preserve">Website provides an API: https://eiti.org/api/v2.0/implementing_country</t>
  </si>
  <si>
    <t xml:space="preserve">crba_project.extractor.manual.EITI</t>
  </si>
  <si>
    <t xml:space="preserve">API (NRGI)</t>
  </si>
  <si>
    <t xml:space="preserve">National Resource Governance Institute,</t>
  </si>
  <si>
    <t xml:space="preserve">2017 Resource Governance Index: Mining</t>
  </si>
  <si>
    <t xml:space="preserve">https://resourcegovernanceindex.org/data/both/issue?region=global</t>
  </si>
  <si>
    <t xml:space="preserve">Use the score for mining (there is also a score for both). This data is available by download and also API.</t>
  </si>
  <si>
    <t xml:space="preserve">https://api.resourcegovernanceindex.org/system/documents/documents/000/000/141/original/2017ResourceGovernanceIndex.csv?1518782068</t>
  </si>
  <si>
    <t xml:space="preserve">There is an API endpoint with csv format, so I draw data from there directly</t>
  </si>
  <si>
    <t xml:space="preserve">2017 Resource Governance Index: Oil and gas</t>
  </si>
  <si>
    <t xml:space="preserve">Use the score for oil and gas (there is also a score for both). This data is available by download and also API.</t>
  </si>
  <si>
    <t xml:space="preserve">WHO/ UN POP</t>
  </si>
  <si>
    <t xml:space="preserve">Global Health Observatory, Ambient air pollution attributable deaths</t>
  </si>
  <si>
    <t xml:space="preserve">http://apps.who.int/gho/data/node.imr.AIR_4?lang=en</t>
  </si>
  <si>
    <t xml:space="preserve">Use column with raw 2016 figures but suggest create ratio per 100,000 with population data. The older indicator columns in this data set already have this included per 100,000.Date given for data is 2016.</t>
  </si>
  <si>
    <t xml:space="preserve">http://apps.who.int/gho/athena/api/GHO/AIR_4.csv</t>
  </si>
  <si>
    <t xml:space="preserve">crba_project.extractor.manual.S_157</t>
  </si>
  <si>
    <t xml:space="preserve">Global Health Observatory, Concentrations of fine particulate matter (PM2.5)</t>
  </si>
  <si>
    <t xml:space="preserve">http://apps.who.int/gho/data/node.main.AMBIENTAIRCHILDEXPREDIRECT?lang=e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</si>
  <si>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Use total figure, first column</t>
  </si>
  <si>
    <t xml:space="preserve">http://apps.who.int/gho/athena/api/GHO/SDGPM25.csv</t>
  </si>
  <si>
    <t xml:space="preserve">ghg emissions per capita (CAIT)</t>
  </si>
  <si>
    <t xml:space="preserve">https://www.climatewatchdata.org/ghg-emissions?calculation=PER_CAPITA&amp;end_year=2016&amp;start_year=1990</t>
  </si>
  <si>
    <t xml:space="preserve">Use Climate Watch data platform – see the drop down for GHG emissions, or the download under Data Explorer. Select the CAIT source, with LULUCF and emissions per capita</t>
  </si>
  <si>
    <t xml:space="preserve">Alex and me had a long discussion to find th eright indicator (GHG emissions per capita). Alex has finall found this source: https://www.climatewatchdata.org/ghg-emissions?breakBy=countries&amp;calculation=PER_CAPITA&amp;end_year=2016&amp;regions=WORLD&amp;start_year=1990 . This website also provides an API: https://www.climatewatchdata.org/data-explorer/historical-emissions?historical-emissions-data-sources=cait&amp;historical-emissions-end_year=2016&amp;historical-emissions-gases=all-ghg&amp;historical-emissions-regions=All%20Selected&amp;historical-emissions-sectors=total-including-lucf&amp;historical-emissions-start_year=1990&amp;page=1 . However, the API does not work (if you specify certain parameters, they are not taken over and the result is just always the entire dataset as JSON - but only page 1.) It will take too much time to </t>
  </si>
  <si>
    <t xml:space="preserve">crba_project.extractor.manual.Climate_Watch_Data_S_159</t>
  </si>
  <si>
    <t xml:space="preserve">SDG Indicator 3.9.2, Mortality rate attributed to unsafe water, unsafe sanitation and lack of hygiene (per 100,000 population): </t>
  </si>
  <si>
    <t xml:space="preserve">https://unstats.un.org/sdgs/indicators/database/?indicator=3.9.2</t>
  </si>
  <si>
    <t xml:space="preserve">Download data via SDG database</t>
  </si>
  <si>
    <t xml:space="preserve">https://unstats.un.org/SDGAPI/v1/sdg/Series/Data?seriesCode=SH_STA_WASH&amp;pageSize=999999999</t>
  </si>
  <si>
    <t xml:space="preserve">SDG database 15.3.1 Proportion of land that is degraded over total land area (%)</t>
  </si>
  <si>
    <t xml:space="preserve">https://unstats.un.org/SDGAPI/v1/sdg/Series/Data?seriesCode=AG_LND_DGRD&amp;pageSize=999999999</t>
  </si>
  <si>
    <t xml:space="preserve">Data is taken from API</t>
  </si>
  <si>
    <t xml:space="preserve">After clarification with Ale we have decided to draw data from SDG API as provided </t>
  </si>
  <si>
    <t xml:space="preserve">International Covenant on Economic, Social and Cultural Rights</t>
  </si>
  <si>
    <t xml:space="preserve">https://treaties.un.org/Pages/ViewDetails.aspx?src=IND&amp;mtdsg_no=IV-3&amp;chapter=4&amp;clang=_en</t>
  </si>
  <si>
    <t xml:space="preserve">Filter column in the scoring spreadsheet to check all countries scored with a ‘1’ or ‘0’, and then check if this has altered since the last updat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2020 there were Signatories : 71. Parties : 170 parties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</si>
  <si>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Ratifications of C107 - Indigenous and Tribal Populations Convention, 1957 (No. 107)</t>
  </si>
  <si>
    <t xml:space="preserve">https://www.ilo.org/dyn/normlex/en/f?p=NORMLEXPUB:11300:0::NO:11300:P11300_INSTRUMENT_ID:312252:NO</t>
  </si>
  <si>
    <t xml:space="preserve">Filter column in the scoring spreadsheet to check all countries scored with a ‘1’ or ‘0’, and then check if this has altered since the last updat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2020 there were No. 169 (only 23 ratifications) No. 107 (27 ratification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</si>
  <si>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General Assembly: </t>
  </si>
  <si>
    <t xml:space="preserve">http://www.un.org/press/en/2007/ga10612.doc.htm</t>
  </si>
  <si>
    <t xml:space="preserve">This indicator is static because the number of votes in favour (143) cannot retrospectively change. 143 votes in favour; count cannot change because countries cannot retrospectively vote for UNDRIP</t>
  </si>
  <si>
    <t xml:space="preserve">file:data_in/data_raw_manually_extracted/human_entered/S_164.xlsx</t>
  </si>
  <si>
    <t xml:space="preserve">I don't quite understand what data must retrieved from here, but it seems like this would require researching what countries in favour of something</t>
  </si>
  <si>
    <t xml:space="preserve">This indicator is produced by human research – taken from table in PDF. See Excel file. Figure 4.6: Countries Recognizing Indigenous and Community Rights toLand at the National Level (2016), Countries recognizing indigenous land tenure in national laws</t>
  </si>
  <si>
    <t xml:space="preserve">file:data_in/data_raw_manually_extracted/human_entered/S_165.xlsx</t>
  </si>
  <si>
    <t xml:space="preserve">I don't quite understand what data must retrieved from here, but it seems like this would require researching what countries in favour of something. Edit 28.10.20: The data has already been collected manually by Alex, so no need to pull it from the API anyways</t>
  </si>
  <si>
    <t xml:space="preserve">Doing Business Report, Registering Property, Quality of Land Administration Index</t>
  </si>
  <si>
    <t xml:space="preserve">https://www.doingbusiness.org/en/data/exploretopics/registering-property</t>
  </si>
  <si>
    <t xml:space="preserve">See column titled Quality of Land Administr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Five sub-indices include: reliability of infrastructure, transparency of information, geographic coverage, land dispute resolution, and equal access to property right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</si>
  <si>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https://api.worldbank.org/v2/country/all/indicator/IC.REG.PRRT.QUAL.LNDADM.XD.030.DB16?format=json&amp;per_page=10000</t>
  </si>
  <si>
    <t xml:space="preserve">Drawing the data directly from the API</t>
  </si>
  <si>
    <t xml:space="preserve">Landmark</t>
  </si>
  <si>
    <t xml:space="preserve">Percent of indigenous AND community lands ACKNOWLEDGED BY GOVT (FORMALLY RECOGNIZED) in the country, actual number from source</t>
  </si>
  <si>
    <t xml:space="preserve">http://www.landmarkmap.org/data/</t>
  </si>
  <si>
    <t xml:space="preserve">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</si>
  <si>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 xml:space="preserve">The data is contained in an excel, which has no endpoint. I downloaded the excel sheet.</t>
  </si>
  <si>
    <t xml:space="preserve">crba_project.extractor.manual.Landmark_Data</t>
  </si>
  <si>
    <t xml:space="preserve">ICRC</t>
  </si>
  <si>
    <t xml:space="preserve">Geneva Conventions of 1949 and Additional Protocols, and their Commentaries: Geneva Convention</t>
  </si>
  <si>
    <t xml:space="preserve">https://ihl-databases.icrc.org/applic/ihl/ihl.nsf/vwTreaties1949.xsp</t>
  </si>
  <si>
    <t xml:space="preserve">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</si>
  <si>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 xml:space="preserve">http://ihl-databases.icrc.org/applic/ihl/ihl.nsf/xsp/.ibmmodres/domino/OpenAttachment/applic/ihl/ihl.nsf/40BAD58D71673B1CC125861400334BC4/%24File/IHL_and_other_related_Treaties.xls?Open</t>
  </si>
  <si>
    <t xml:space="preserve">Data is provided in Excel sheet  - choose column GC I-IV 1949</t>
  </si>
  <si>
    <t xml:space="preserve">GC I-IV 1949</t>
  </si>
  <si>
    <t xml:space="preserve">crba_project.extractor.manual.ICRC_Treaties</t>
  </si>
  <si>
    <t xml:space="preserve">Geneva Conventions of 1949 and Additional Protocols, and their Commentaries: Geneva Convention Protocol I</t>
  </si>
  <si>
    <t xml:space="preserve">States party to the main treaties -Look for the PDF download on the right hand side of the page, http://ihl-databases.icrc.org/applic/ihl/ihl.nsf/xsp/.ibmmodres/domino/OpenAttachment/applic/ihl/ihl.nsf/A545BF22D408F6C9C12584BF002F5A60/%24File/IHL_and_other_related_Treaties.pdf?Open</t>
  </si>
  <si>
    <t xml:space="preserve">Data is provided in Excel sheet  - choose column AP I 1977</t>
  </si>
  <si>
    <t xml:space="preserve">AP I 1977</t>
  </si>
  <si>
    <t xml:space="preserve">Geneva Conventions of 1949 and Additional Protocols, and their Commentaries: Geneva Convention Protocol II</t>
  </si>
  <si>
    <t xml:space="preserve">Data is provided in Excel sheet  - choose column AP II 1977</t>
  </si>
  <si>
    <t xml:space="preserve">AP II 1977</t>
  </si>
  <si>
    <t xml:space="preserve">International Convention Against the Recruitment, Use, Financing and Training of Mercenaries: </t>
  </si>
  <si>
    <t xml:space="preserve">https://treaties.un.org/Pages/ViewDetails.aspx?src=TREATY&amp;mtdsg_no=XVIII-6&amp;chapter=18&amp;clang=_en</t>
  </si>
  <si>
    <t xml:space="preserve">Suggest we include this as one of key pieces of international legislation on use of mercenaries Signatories : 17. Parties : 36.</t>
  </si>
  <si>
    <t xml:space="preserve">Swiss Federal Dept F.Affairs</t>
  </si>
  <si>
    <t xml:space="preserve">Participating States of the Montreaux Document: </t>
  </si>
  <si>
    <t xml:space="preserve">https://www.eda.admin.ch/eda/en/fdfa/foreign-policy/international-law/international-humanitarian-law/private-military-security-companies/participating-states.html</t>
  </si>
  <si>
    <t xml:space="preserve">Use the data download option. Date given for data is 2012.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The Montreux Document is the first international document to underline the international legal obligations of states regarding the activities of private military and security companies. Use this list of countries that are signatories to the Montreaux Conven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</si>
  <si>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file:data_in/data_raw_manually_extracted/human_entered/S_172.xlsx</t>
  </si>
  <si>
    <t xml:space="preserve">Optional Protocol to the Convention on the Rights of the Child on the involvement of children in armed conflict: </t>
  </si>
  <si>
    <t xml:space="preserve">https://treaties.un.org/Pages/ViewDetails.aspx?src=TREATY&amp;mtdsg_no=IV-11-b&amp;chapter=4&amp;clang=_en</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</si>
  <si>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</si>
  <si>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 xml:space="preserve">Ratifications of C182 - Worst Forms of Child Labour Convention, 1999 (No. 182)</t>
  </si>
  <si>
    <t xml:space="preserve">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</si>
  <si>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</si>
  <si>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 xml:space="preserve">Child Soldiers Index</t>
  </si>
  <si>
    <t xml:space="preserve">Child Soldiers Index:
</t>
  </si>
  <si>
    <t xml:space="preserve"> https://childsoldiersworldindex.org/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</si>
  <si>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Click country, click "see full details", click "relevant national laws and policies" - data should be in the box, (yes, no) aligned with this question</t>
  </si>
  <si>
    <t xml:space="preserve">file:data_in/data_raw_manually_extracted/human_entered/S_175.xlsx</t>
  </si>
  <si>
    <t xml:space="preserve">Website was temporarily down. Is back as of 19.11.20. No option to download data. Must be retrieved manually (from the world map - interactive website data)</t>
  </si>
  <si>
    <t xml:space="preserve">Click country, click "see full details", click "relevant national laws and policies" - data should be in the box (yes, no), aligned with this question</t>
  </si>
  <si>
    <t xml:space="preserve">file:data_in/data_raw_manually_extracted/human_entered/S_176.xlsx</t>
  </si>
  <si>
    <t xml:space="preserve">S-76</t>
  </si>
  <si>
    <t xml:space="preserve">State national action plans on Business and Human Rights. </t>
  </si>
  <si>
    <t xml:space="preserve">https://www.ohchr.org/EN/Issues/Business/Pages/NationalActionPlans.aspx  </t>
  </si>
  <si>
    <t xml:space="preserve">S-177</t>
  </si>
  <si>
    <t xml:space="preserve">OHCHR</t>
  </si>
  <si>
    <t xml:space="preserve">PMSC National regulation</t>
  </si>
  <si>
    <t xml:space="preserve">https://www.ohchr.org/EN/Issues/Mercenaries/WGMercenaries/Pages/NationalRegulatoryFrameworks.aspx</t>
  </si>
  <si>
    <t xml:space="preserve">This is a problematic indicator as so little information and the survey does not appear active. But this is the only data source. Only about 40 countries have uploaded information</t>
  </si>
  <si>
    <t xml:space="preserve">VPSHR</t>
  </si>
  <si>
    <t xml:space="preserve">Voluntary Principles on Security and Human Rights</t>
  </si>
  <si>
    <t xml:space="preserve">https://www.voluntaryprinciples.org/for-governments</t>
  </si>
  <si>
    <t xml:space="preserv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Only about 10 countries have signed up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</si>
  <si>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  </t>
  </si>
  <si>
    <t xml:space="preserve">CHECK ALEX - can't ind data by following instructions</t>
  </si>
  <si>
    <t xml:space="preserve">Reports of Children Used in Hostilities': </t>
  </si>
  <si>
    <t xml:space="preserve">https://childsoldiersworldindex.org/</t>
  </si>
  <si>
    <t xml:space="preserve">Any reports of use of children in hostilities, country should be scored '1'; including if country is included on 2017 list by Secretary-General
</t>
  </si>
  <si>
    <t xml:space="preserve">file:data_in/data_raw_manually_extracted/human_entered/S_179.xlsx</t>
  </si>
  <si>
    <t xml:space="preserve">Internal Displacement Monitoring Centre</t>
  </si>
  <si>
    <t xml:space="preserve">Global Internal Displacement Database: Conflict stock displacements</t>
  </si>
  <si>
    <t xml:space="preserve">https://www.internal-displacement.org/database/displacement-data</t>
  </si>
  <si>
    <t xml:space="preserve">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</si>
  <si>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 xml:space="preserve">I have followed the instructions and downloaded the excel. In the excel the column to be taken is column D "Conflict Stock Displacement". I have then downloaded population data from the UN (here: https://population.un.org/wpp/Download/Standard/Population/ population data)) and calculated the indicator as number of people per 100.000 (s. Python script pre-processing stagin)</t>
  </si>
  <si>
    <t xml:space="preserve">Total number of internally displaced persons (conflict and violence) per 100.000 people. Calculated as 'Total Number of IDPs (Conflict and violence)' taken from https://www.internal-displacement.org/database/displacement-data multiplied by 100 and divided by 'Total Population (given in 1.000)' taken from https://population.un.org/wpp/Download/Standard/Population//</t>
  </si>
  <si>
    <t xml:space="preserve">crba_project.extractor.manual.IDMC_Extractor</t>
  </si>
  <si>
    <t xml:space="preserve">Global Internal Displacement Database: Conflict new displacements</t>
  </si>
  <si>
    <t xml:space="preserve">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</si>
  <si>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I have followed the instructions and downloaded the excel. In the excel the column to be taken is column E "Conflict New Displacements. I have then downloaded population data from the UN (here: https://population.un.org/wpp/Download/Standard/Population/ population data)) and calculated the indicator as number of people per 100.000 (s. Python script pre-processing stagin)</t>
  </si>
  <si>
    <t xml:space="preserve">Number of new internally displaced persons (conflict and violence) per 100.000 people for a given year. Calculated as 'Number of new IDPs (Conflict and violence)' in a given year taken from https://www.internal-displacement.org/database/displacement-data multiplied by 100 and divided by 'Total Population (given in 1.000)' taken from https://population.un.org/wpp/Download/Standard/Population//</t>
  </si>
  <si>
    <t xml:space="preserve">Tampere Convention on the Provision of Telecommunication Resources for Disaster Mitigation and Relief Operations: </t>
  </si>
  <si>
    <t xml:space="preserve">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</si>
  <si>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these countries against the online source. Scroll down the page to find the list of countries.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the 2020 update there were Signatories : 60. Parties : 49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</si>
  <si>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Definitive signature(s), Ratification, Acceptance(A), Approval(AA), Accession(a)</t>
  </si>
  <si>
    <t xml:space="preserve">SDG Indicator 1.5.4, 13.1.3, 11.b.2,  Series:  Proportion of local governments that adopt and implement local disaster risk reduction strategies in line with national disaster risk reduction strategies (%) SG_DSR_SILS</t>
  </si>
  <si>
    <t xml:space="preserve">Download data via SDG database. Indicator 1.5.4, 13.1.3, 11.b.2,  Series:  Proportion of local governments that adopt and implement local disaster risk reduction strategies in line with national disaster risk reduction strategies (%) SG_DSR_SILS</t>
  </si>
  <si>
    <t xml:space="preserve">https://unstats.un.org/SDGAPI/v1/sdg/Series/Data?seriesCode=SG_DSR_SILS&amp;pageSize=999999999</t>
  </si>
  <si>
    <t xml:space="preserve">SDG Indicator 1.5.1: Indicator 1.5.1, 11.5.1, 13.1.1,  Series:  Number of deaths and missing persons attributed to disasters per 100,000 population (number) VC_DSR_MTMP</t>
  </si>
  <si>
    <t xml:space="preserve">Download data via SDG database. Indicator 1.5.1, 11.5.1, 13.1.1,  Series:  Number of deaths and missing persons attributed to disasters per 100,000 population (number) VC_DSR_MTMP</t>
  </si>
  <si>
    <t xml:space="preserve">https://unstats.un.org/SDGAPI/v1/sdg/Series/Data?seriesCode=VC_DSR_MTMP&amp;pageSize=999999999</t>
  </si>
  <si>
    <t xml:space="preserve">The indicator consists of three indicators, how to aggrergate?</t>
  </si>
  <si>
    <t xml:space="preserve">API (SDG) + UN data</t>
  </si>
  <si>
    <t xml:space="preserve">UN SDG/ UN POP</t>
  </si>
  <si>
    <t xml:space="preserve">SDG Indicator 1.5.1: Indicator 1.5.1, 11.5.1, 13.1.1,  Series:  Number of people whose livelihoods were disrupted or destroyed, attributed to disasters (number) VC_DSR_PDLN</t>
  </si>
  <si>
    <t xml:space="preserve">Download data via SDG database. Indicator 1.5.1, 11.5.1, 13.1.1,  Series:  Number of people whose livelihoods were disrupted or destroyed, attributed to disasters (number) VC_DSR_PDLN</t>
  </si>
  <si>
    <t xml:space="preserve">https://unstats.un.org/SDGAPI/v1/sdg/Series/Data?seriesCode=VC_DSR_PDLN&amp;pageSize=999999999</t>
  </si>
  <si>
    <t xml:space="preserve">Derived from SDG Indicator 1.5.1: Indicator 1.5.1, 11.5.1, 13.1.1, Series:  Number of people whose livelihoods were disrupted or destroyed, attributed to disasters. Instead of total, absolute number, this indicator indicates number per 100.000 population</t>
  </si>
  <si>
    <t xml:space="preserve">crba_project.extractor.manual.UN_SDG_UN_POP</t>
  </si>
  <si>
    <t xml:space="preserve">SDG Indicator 11.5.2, VC_DSR_ESDN: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If possible, make relative to pop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</si>
  <si>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There are not many observations. Indicator 11.5.2,  Series:  Number of disruptions to educational services attributed to disasters (number) VC_DSR_ESDN</t>
  </si>
  <si>
    <t xml:space="preserve">https://unstats.un.org/SDGAPI/v1/sdg/Series/Data?seriesCode=VC_DSR_ESDN&amp;pageSize=999999999</t>
  </si>
  <si>
    <t xml:space="preserve">SDG Indicator Indicator 11.5.2,  Series:  Number of disruptions to health services attributed to disasters (number) VC_DSR_HSDN.  If possible, make relative to population</t>
  </si>
  <si>
    <t xml:space="preserve">There are not many observations. Indicator 11.5.2,  Series:  Number of disruptions to health services attributed to disasters (number) VC_DSR_HSDN</t>
  </si>
  <si>
    <t xml:space="preserve">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</si>
  <si>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</si>
  <si>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t>
  </si>
  <si>
    <t xml:space="preserve">There are not many observations. Indicator 11.5.2,  Series:  Number of disruptions to other basic services attributed to disasters (number) VC_DSR_OBDN</t>
  </si>
  <si>
    <t xml:space="preserve">https://unstats.un.org/SDGAPI/v1/sdg/Series/Data?seriesCode=VC_DSR_OBDN&amp;pageSize=999999999</t>
  </si>
  <si>
    <t xml:space="preserve">Global Internal Displacement Database. Disasters new displacements</t>
  </si>
  <si>
    <t xml:space="preserve">http://www.internal-displacement.org/database/displacement-data</t>
  </si>
  <si>
    <t xml:space="preserve">IDMC 2018 internal displacement figures by country (new displacements), use disasters. Use the data download option</t>
  </si>
  <si>
    <t xml:space="preserve">Number of new internally displaced persons (natural disasters) per 100.000 people for a given year. Calculated as 'Number of new IDPs (Conflict and violence)' in a given year taken from https://www.internal-displacement.org/database/displacement-data multiplied by 100 and divided by 'Total Population (given in 1.000)' taken from https://population.un.org/wpp/Download/Standard/Population//</t>
  </si>
  <si>
    <t xml:space="preserve">INFORM index</t>
  </si>
  <si>
    <t xml:space="preserve">INFORM Risk Index 2020</t>
  </si>
  <si>
    <t xml:space="preserve">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</si>
  <si>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</si>
  <si>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 xml:space="preserve">https://drmkc.jrc.ec.europa.eu/inform-index/Portals/0/InfoRM/2021/INFORM_Risk_2021_v050.xlsx?ver=2021-09-02-170624-200</t>
  </si>
  <si>
    <t xml:space="preserve">excel</t>
  </si>
  <si>
    <t xml:space="preserve">Data can be extracted from an Excel, which has an endpoint. This endpoint will likely change es more up t date versions are provided, however: https://drmkc.jrc.ec.europa.eu/inform-index/Portals/0/InfoRM/2020/INFORM_Risk_Mid2020_v041.xlsx?ver=2020-04-03-170624-200</t>
  </si>
  <si>
    <t xml:space="preserve">crba_project.extractor.manual.Inform_Risk_Index_Data</t>
  </si>
  <si>
    <t xml:space="preserve">Convention on the Rights of the Child</t>
  </si>
  <si>
    <t xml:space="preserve">https://treaties.un.org/Pages/ViewDetails.aspx?src=IND&amp;mtdsg_no=IV-11&amp;chapter=4&amp;clang=_en</t>
  </si>
  <si>
    <t xml:space="preserve">Filter column in the scoring spreadsheet to check all countries scored with a ‘1’ or ‘0’, and then check if this has altered since the last updat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2020 there were Signatories : 140. Parties : 196</t>
  </si>
  <si>
    <t xml:space="preserve">Ratification, Acceptance(A), Accession(a), Succession(d)</t>
  </si>
  <si>
    <t xml:space="preserve">Optional Protocol to the Convention on the Rights of the Child on a communications procedure</t>
  </si>
  <si>
    <t xml:space="preserve">https://treaties.un.org/Pages/ViewDetails.aspx?src=IND&amp;mtdsg_no=IV-11-d&amp;chapter=4&amp;clang=_en</t>
  </si>
  <si>
    <t xml:space="preserve">Filter column in the scoring spreadsheet to check all countries scored with a ‘1’ or ‘0’, and then check if this has altered since the last updat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Note: a country may have signed, but if it has not ratified that is counted as 1=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In 2020 there were Signatories : 52. Parties : 46</t>
  </si>
  <si>
    <t xml:space="preserve">Accession(a), Ratification</t>
  </si>
  <si>
    <t xml:space="preserve">Access to Justice Country Ranking: Part I</t>
  </si>
  <si>
    <t xml:space="preserve">https://archive.crin.org/en/home/law/access-justice/access-justice-children-data-and-methodology.html</t>
  </si>
  <si>
    <t xml:space="preserve">Download data spreadsheet, and use score for Part I only (Subtotal /45). Look for link to spreadsheet under this heading: Scoring system and country ranking. Note this source is used in gov't effectiveness (S-131) but the whole score is used for that indicator.</t>
  </si>
  <si>
    <t xml:space="preserve">Sub-total</t>
  </si>
  <si>
    <t xml:space="preserve">KidsRights Index 2019 Child Rights: Education Score</t>
  </si>
  <si>
    <t xml:space="preserve">KidsRights Education score. Scroll to bottom of the page for the table. If for any reason this Index not available, use net primary enrolment and gross secondary enrolment</t>
  </si>
  <si>
    <t xml:space="preserve">KidsRights Index 2019 Child Rights: Health Score</t>
  </si>
  <si>
    <t xml:space="preserve">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</si>
  <si>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file:data_in/data_raw_manually_extracted/human_entered/S_195.xlsx</t>
  </si>
  <si>
    <t xml:space="preserve">KidsRights Index 2019 Child Rights: Protection Score</t>
  </si>
  <si>
    <t xml:space="preserve">KidsRights Protection score. Scroll to bottom of the page for the table. If index unavailable, proportion of children aged 1-17 years who experienced any physical punishment and/or psychological aggression by caregivers in the past month</t>
  </si>
  <si>
    <t xml:space="preserve">file:data_in/data_raw_manually_extracted/human_entered/S_196.xlsx</t>
  </si>
  <si>
    <t xml:space="preserve">KidsRights Index 2019 Child Rights: Life Score</t>
  </si>
  <si>
    <t xml:space="preserve">KidsRights Life score</t>
  </si>
  <si>
    <t xml:space="preserve">file:data_in/data_raw_manually_extracted/human_entered/S_197.xlsx</t>
  </si>
  <si>
    <t xml:space="preserve">SDG Indicator 1.a.2: Proportion of total government spending on essential services (education, health and social protection)</t>
  </si>
  <si>
    <t xml:space="preserve">https://www.sdg.org/datasets/279eebc614f64c9db58e4c029cf749a3_0</t>
  </si>
  <si>
    <t xml:space="preserve">Series SD_XPD_ESED: Proportion of total government spending on essential services, education (%)</t>
  </si>
  <si>
    <t xml:space="preserve">https://unstats.un.org/SDGAPI/v1/sdg/Series/Data?seriesCode=SD_XPD_ESED&amp;pageSize=999999999</t>
  </si>
  <si>
    <t xml:space="preserve">Global Health Observatory, Current health expenditure per capita, PPP (current international $): </t>
  </si>
  <si>
    <t xml:space="preserve">https://data.worldbank.org/indicator/SH.XPD.CHEX.PP.CD</t>
  </si>
  <si>
    <t xml:space="preserve">http://apps.who.int/gho/athena/api/GHO/GHED_CHE_pc_PPP_SHA2011.csv</t>
  </si>
  <si>
    <t xml:space="preserve">S-200</t>
  </si>
  <si>
    <t xml:space="preserve">Global Health Observatory, Extent of implementation of child protection services</t>
  </si>
  <si>
    <t xml:space="preserve">S-201</t>
  </si>
  <si>
    <t xml:space="preserve">SDG Indicator 1.3.1,  Series:  [World Bank] Proportion of population covered by social insurance programs (%) SI_COV_SOCINS</t>
  </si>
  <si>
    <t xml:space="preserve">Indicator 1.3.1,  Series:  [World Bank] Proportion of population covered by social insurance programs (%) SI_COV_SOCINS</t>
  </si>
  <si>
    <t xml:space="preserve">SDG Indicator 8.5.1. Average hourly earnings of employees by sex and occupation (local currency) SL_EMP_AEARN</t>
  </si>
  <si>
    <r>
      <rPr>
        <sz val="11"/>
        <color rgb="FF000000"/>
        <rFont val="Calibri"/>
        <family val="2"/>
        <charset val="1"/>
      </rPr>
      <t xml:space="preserve">Average hourly earnings of employees by sex and occupation (local currency) </t>
    </r>
    <r>
      <rPr>
        <b val="true"/>
        <sz val="11"/>
        <color rgb="FF000000"/>
        <rFont val="Calibri"/>
        <family val="2"/>
        <charset val="1"/>
      </rPr>
      <t xml:space="preserve">SL_EMP_AEARN</t>
    </r>
  </si>
  <si>
    <t xml:space="preserve">https://unstats.un.org/SDGAPI/v1/sdg/Series/Data?seriesCode=SL_EMP_AEARN&amp;pageSize=999999999</t>
  </si>
  <si>
    <t xml:space="preserve">Employed population below pverty line</t>
  </si>
  <si>
    <t xml:space="preserve">https://unstats.un.org/SDGAPI/v1/sdg/Series/Data?seriesCode=SI_POV_EMP1&amp;pageSize=999999999</t>
  </si>
  <si>
    <t xml:space="preserve">Trade Union density rate % Annual</t>
  </si>
  <si>
    <t xml:space="preserve">https://www.ilo.org/shinyapps/bulkexplorer49/?lang=en&amp;segment=indicator&amp;id=ILR_TUMT_NOC_RT_A</t>
  </si>
  <si>
    <t xml:space="preserve">https://www.ilo.org/sdmx/rest/data/ILO,DF_IR_ALL_ILR_TUMT_NOC_RT/?format=csv&amp;startPeriod=2010-01-01&amp;endPeriod=2020-12-31</t>
  </si>
  <si>
    <t xml:space="preserve">S-206</t>
  </si>
  <si>
    <t xml:space="preserve">University of Denver</t>
  </si>
  <si>
    <t xml:space="preserve">Private security monitor</t>
  </si>
  <si>
    <t xml:space="preserve">http://psm.du.edu/national_regulation/#europe</t>
  </si>
  <si>
    <t xml:space="preserve">Global Health Observatory, Age limits - Alcohol service/sales: Use both columns – off premises </t>
  </si>
  <si>
    <t xml:space="preserve">Date given for data is 2018 off premises "Spirits"</t>
  </si>
  <si>
    <t xml:space="preserve">http://apps.who.int/gho/athena/api/GHO/SA_0000001699.csv</t>
  </si>
  <si>
    <t xml:space="preserve">Percentage of out-of-school adolescents of primary school age. </t>
  </si>
  <si>
    <t xml:space="preserve">https://api.uis.unesco.org/sdmx/data/UNESCO,SDG4,2.0/ROFST.PT.L1._T._T+F+M.SCH_AGE_GROUP._T.INST_T._Z._T._Z._Z._Z._T._T._Z._Z._Z.?startPeriod=2017&amp;endPeriod=2018&amp;format=csv-sdmx&amp;locale=en&amp;subscription-key=460ab272abdd43c892bb59c218c22c09</t>
  </si>
  <si>
    <t xml:space="preserve">Global Health Observatory, Advertising restrictions on national radio</t>
  </si>
  <si>
    <t xml:space="preserve">https://apps.who.int/gho/data/node.main.A1134?lang=en</t>
  </si>
  <si>
    <t xml:space="preserve">http://apps.who.int/gho/athena/api/GHO/SA_0000001509.csv</t>
  </si>
  <si>
    <t xml:space="preserve">Global Health Observatory, Advertising restrictions on print media</t>
  </si>
  <si>
    <t xml:space="preserve">https://apps.who.int/gho/data/node.main.A1136?lang=en</t>
  </si>
  <si>
    <t xml:space="preserve">http://apps.who.int/gho/athena/api/GHO/SA_0000001511.csv</t>
  </si>
  <si>
    <t xml:space="preserve">ILO Stats Collective bargaining coverage in a country</t>
  </si>
  <si>
    <t xml:space="preserve">https://www.ilo.org/shinyapps/bulkexplorer28/</t>
  </si>
  <si>
    <t xml:space="preserve">Type in" Collective bargaining" and the indicator will appear. The collective bargaining coverage rate conveys the number of employees whose pay and/or conditions of employment are determined by one or more collective agreement(s) as a percentage of the total number of employees. This process is more likely to result in decent wages.</t>
  </si>
  <si>
    <t xml:space="preserve">https://www.ilo.org/sdmx/rest/data/ILO,DF_IR_ALL_ILR_CBCT_NOC_RT/?format=csv&amp;startPeriod=2010-01-01&amp;endPeriod=2020-12-31</t>
  </si>
  <si>
    <t xml:space="preserve"> Note the title matches the indicator e.g. it is not current or capital expenditure</t>
  </si>
  <si>
    <t xml:space="preserve">https://api.worldbank.org/v2/country/all/indicator/UIS.XPUBP.0?format=json&amp;per_page=10000</t>
  </si>
  <si>
    <t xml:space="preserve">Maternity and Paternity at Work, 2014: https://www.ilo.org/wcmsp5/groups/public/---dgreports/---dcomm/---publ/documents/publication/wcms_242615.pdfP.144 Appendix 4, column 3  "ILO, Maternity and Paternity at Work, 2014: https://www.ilo.org/wcmsp5/groups/public/---dgreports/---dcomm/---publ/documents/publication/wcms_242615.pdf NOTE: this is the same source used for the indicators above on women 'entitled' to leave and cash benefits. A PDF Go to P. 144 Appendix 3, column 3"</t>
  </si>
  <si>
    <t xml:space="preserve">https://www.ilo.org/wcmsp5/groups/public/---dgreports/---dcomm/---publ/documents/publication/wcms_242615.pdf </t>
  </si>
  <si>
    <t xml:space="preserve">Go to P. 144 Appendix 4, column 4</t>
  </si>
  <si>
    <t xml:space="preserve">file:data_in/data_raw_manually_extracted/human_entered/S_213.xlsx</t>
  </si>
  <si>
    <t xml:space="preserve">SDG database - 16.9.1: Proportion of children under 5 years of age whose births have been registered with a civil authority (% of children under 5 years of age) SG_REG_BRTH</t>
  </si>
  <si>
    <t xml:space="preserve">https://unstats.un.org/SDGAPI/v1/sdg/Series/Data?seriesCode=SG_REG_BRTH&amp;pageSize=999999999</t>
  </si>
  <si>
    <t xml:space="preserve">Underweight children aged 0-5. UNICEF DATA https://data.unicef.org/topic/nutrition/malnutrition/ </t>
  </si>
  <si>
    <t xml:space="preserve">https://data.unicef.org/topic/nutrition/malnutrition/</t>
  </si>
  <si>
    <t xml:space="preserve">Open website provided and choose: UNICEF/WHO/World Bank joint child malnutrition estimates (country level)</t>
  </si>
  <si>
    <t xml:space="preserve">https://sdmx.data.unicef.org/ws/public/sdmxapi/rest/data/UNICEF,NUTRITION,1.0/.NT_ANT_WAZ_NE2..Y0T4....?format=sdmx-csv</t>
  </si>
  <si>
    <t xml:space="preserve">Data is available in the UNICEF DWH</t>
  </si>
  <si>
    <t xml:space="preserve">https://unstats.un.org/SDGAPI/v1/sdg/Series/Data?seriesCode=SG_SCP_POLINS&amp;pageSize=999999999</t>
  </si>
  <si>
    <t xml:space="preserve">SDG Indicator 8.7.1. 12.4.2, 12.5.1,  Series:  Electronic waste recycling, per capita (Kg) EN_EWT_RCYPCAP</t>
  </si>
  <si>
    <t xml:space="preserve">https://unstats.un.org/SDGAPI/v1/sdg/Series/Data?seriesCode=EN_EWT_RCYPCAP&amp;pageSize=999999999</t>
  </si>
  <si>
    <t xml:space="preserve">https://unstats.un.org/SDGAPI/v1/sdg/Series/Data?seriesCode=SG_SCP_CNTRY&amp;pageSize=999999999</t>
  </si>
  <si>
    <t xml:space="preserve">World governance indicators: Regulatory Quality (Ability of the government to formulate and implement sound policies and regulations that
permit and promote private sector development)</t>
  </si>
  <si>
    <t xml:space="preserve">https://api.worldbank.org/v2/country/all/indicator/RQ.EST?format=json&amp;per_page=10000</t>
  </si>
  <si>
    <t xml:space="preserve">World governance indicators: Rule of law (quality of contract enforcement, property rights, the police, and the courts, and likelihood of crime and violence)</t>
  </si>
  <si>
    <t xml:space="preserve">https://api.worldbank.org/v2/country/all/indicator/RL.EST?format=json&amp;per_page=10000</t>
  </si>
  <si>
    <t xml:space="preserve">CDDEM Countdown Demographic Dataflow, Causes of under 5 deaths [D18]</t>
  </si>
  <si>
    <t xml:space="preserve">https://sdmx.data.unicef.org/webservice/data.html</t>
  </si>
  <si>
    <t xml:space="preserve">https://sdmx.data.unicef.org/ws/public/sdmxapi/rest/data/CD2030,CDDEM,1.0/D18.PERTHOUSANDLIVEBIRTHS....?format=sdmx-csv</t>
  </si>
  <si>
    <t xml:space="preserve">SDG database 2.1.2  Prevalence of moderate or severe food insecurity in the adult population (%) AG_PRD_FIESMSI</t>
  </si>
  <si>
    <t xml:space="preserve">https://unstats.un.org/SDGAPI/v1/sdg/Series/Data?seriesCode=AG_PRD_FIESMSI&amp;pageSize=999999999</t>
  </si>
  <si>
    <t xml:space="preserve">World governance indicators: Voice and accountability </t>
  </si>
  <si>
    <t xml:space="preserve">https://api.worldbank.org/v2/country/all/indicator/VA.EST?format=json&amp;per_page=10000</t>
  </si>
  <si>
    <t xml:space="preserve">SDG database 12.4.1  Parties meeting their commitments and obligations in transmitting information as required by Basel Convention on hazardous waste, and other chemicals SG_HAZ_CMRBASEL</t>
  </si>
  <si>
    <t xml:space="preserve">https://unstats.un.org/SDGAPI/v1/sdg/Series/Data?seriesCode=SG_HAZ_CMRBASEL&amp;pageSize=999999999</t>
  </si>
  <si>
    <t xml:space="preserve">SDG database 12.4.1 Reporting on hazardous waste commitments. Parties meeting their commitments and obligations in transmitting information as required by Stockholm Convention on hazardous waste, and other chemicals SG_HAZ_CMRSTHOLM</t>
  </si>
  <si>
    <t xml:space="preserve">https://unstats.un.org/SDGAPI/v1/sdg/Series/Data?seriesCode=SG_HAZ_CMRSTHOLM&amp;pageSize=999999999</t>
  </si>
  <si>
    <t xml:space="preserve">World governance indicators: Political stability and absence of violence (Perceptions of the likelihood of political instability and/or politicallymotivated violence, including terrorism)</t>
  </si>
  <si>
    <t xml:space="preserve">https://api.worldbank.org/v2/country/all/indicator/PV.EST?format=json&amp;per_page=10000</t>
  </si>
  <si>
    <t xml:space="preserve">SDG database 13.1.2 Score of adoption and implementation of national DRR strategies in line with the Sendai Framework 
SG_DSR_LGRGSR</t>
  </si>
  <si>
    <t xml:space="preserve">https://unstats.un.org/SDGAPI/v1/sdg/Series/Data?seriesCode=SG_DSR_LGRGSR&amp;pageSize=999999999</t>
  </si>
  <si>
    <t xml:space="preserve">Use column 4 Simple Possession of Global Legislative Review starting on page 36</t>
  </si>
  <si>
    <t xml:space="preserve">file:data_in/data_raw_manually_extracted/human_entered/S_228.xlsx</t>
  </si>
  <si>
    <t xml:space="preserve">Out of the Shadows Index. Engagement Score
</t>
  </si>
  <si>
    <t xml:space="preserve">Use Engagement scores. The EIU Out of the Shadows Index has 4 components: Environment, Legal Framework, Government capacity, and Engagement. This indicator uses the Environment and Engagement score, given out of 100.
Scroll down the page to download the data in Excel.
</t>
  </si>
  <si>
    <t xml:space="preserve">Score.4</t>
  </si>
  <si>
    <t xml:space="preserve">Unnamed: 47</t>
  </si>
  <si>
    <t xml:space="preserve">Global Internal Displacement Database. Disasters stock isplacements</t>
  </si>
  <si>
    <t xml:space="preserve">Total number of internally displaced persons (natural disasters) per 100.000 people. Calculated as 'Total Number of IDPs (Conflict and violence)' taken from https://www.internal-displacement.org/database/displacement-data multiplied by 100 and divided by 'Total Population (given in 1.000)' taken from https://population.un.org/wpp/Download/Standard/Population//</t>
  </si>
  <si>
    <t xml:space="preserve">https://www.worldpolicycenter.org/policies/are-workers-guaranteed-a-weekly-day-of-rest</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</si>
  <si>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day_of_rest</t>
  </si>
  <si>
    <t xml:space="preserve">day_of_rest</t>
  </si>
  <si>
    <t xml:space="preserve">https://www.worldpolicycenter.org/policies/is-there-a-wage-premium-for-night-work</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</si>
  <si>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night_premium</t>
  </si>
  <si>
    <t xml:space="preserve">night_premium</t>
  </si>
  <si>
    <t xml:space="preserve">Environmental Rule of Law: First Global Report (2019): Communit and land tenure</t>
  </si>
  <si>
    <t xml:space="preserve">file:data_in/data_raw_manually_extracted/human_entered/S_233.xlsx</t>
  </si>
  <si>
    <t xml:space="preserve">UNICEF research</t>
  </si>
  <si>
    <t xml:space="preserve">National Action Plans on Business and Human Rights (sources: Danish Institute for Business and Human Rights and UN OHCHR)</t>
  </si>
  <si>
    <t xml:space="preserve">https://globalnaps.org/issue/childrens-rights/ and https://www.ohchr.org/EN/Issues/Business/Pages/NationalActionPlans.aspx</t>
  </si>
  <si>
    <t xml:space="preserve">This indicator is created by human research and based on two sources.</t>
  </si>
  <si>
    <t xml:space="preserve">S-132, S-133</t>
  </si>
  <si>
    <t xml:space="preserve">file:data_in/data_raw_manually_extracted/human_entered/S_234.xlsx</t>
  </si>
  <si>
    <t xml:space="preserve">Replaces double-sources</t>
  </si>
  <si>
    <t xml:space="preserve">Marketing and advertising self regulation (sources: DLA Piper and ICAS)</t>
  </si>
  <si>
    <t xml:space="preserve">https://www.dlapiper.com/en/uk/insights/publications/2016/12/advertising-and-marketing-to-children/ and https://icas.global/wp-content/uploads/2019_Global_SRO_Factbook.pdf</t>
  </si>
  <si>
    <t xml:space="preserve">S-85, S-86</t>
  </si>
  <si>
    <t xml:space="preserve">file:data_in/data_raw_manually_extracted/human_entered/S_235.xlsx</t>
  </si>
  <si>
    <t xml:space="preserve">National standards body (sources: ISO and IEC)</t>
  </si>
  <si>
    <t xml:space="preserve">https://www.iso.org/members.html and https://www.iec.ch/dyn/www/f?p=103:5:0</t>
  </si>
  <si>
    <t xml:space="preserve">S-110, S-111</t>
  </si>
  <si>
    <t xml:space="preserve">file:data_in/data_raw_manually_extracted/human_entered/S_236.xlsx</t>
  </si>
  <si>
    <t xml:space="preserve">Regulation of PMSCOs (sources: OHCHR and University of Denver Private Security Monitor)</t>
  </si>
  <si>
    <t xml:space="preserve">https://www.ohchr.org/EN/Issues/Mercenaries/WGMercenaries/Pages/NationalRegulatoryFrameworks.aspx and http://psm.du.edu/national_regulation/#europe</t>
  </si>
  <si>
    <t xml:space="preserve">S-177, S-206</t>
  </si>
  <si>
    <t xml:space="preserve">file:data_in/data_raw_manually_extracted/human_entered/S_237.xlsx</t>
  </si>
  <si>
    <t xml:space="preserve">Consumer protection monitoring body (sources: FTC and ICPEN)</t>
  </si>
  <si>
    <t xml:space="preserve">https://www.ftc.gov/policy/international/competition-consumer-protection-authorities-worldwide#c and https://www.icpen.org/who-we-are</t>
  </si>
  <si>
    <t xml:space="preserve">S-107, S-108</t>
  </si>
  <si>
    <t xml:space="preserve">file:data_in/data_raw_manually_extracted/human_entered/S_238.xlsx</t>
  </si>
  <si>
    <t xml:space="preserve">https://databank.worldbank.org/reports.aspx?source=2&amp;series=SE.PRE.TCAQ.ZS</t>
  </si>
  <si>
    <t xml:space="preserve">https://api.worldbank.org/v2/country/all/indicator/SE.PRE.TCAQ.ZS?format=json&amp;per_page=10000</t>
  </si>
  <si>
    <t xml:space="preserve">TYPE</t>
  </si>
  <si>
    <t xml:space="preserve">RANGE</t>
  </si>
  <si>
    <t xml:space="preserve">ENCODING</t>
  </si>
  <si>
    <t xml:space="preserve">LABELS</t>
  </si>
  <si>
    <t xml:space="preserve">UNITS</t>
  </si>
  <si>
    <t xml:space="preserve">Categorical</t>
  </si>
  <si>
    <t xml:space="preserve">[0,1,2]</t>
  </si>
  <si>
    <t xml:space="preserve">2=Yes [Ratified/signed]; 1=No [Not ratified/signed]; 0=No data/not applicable</t>
  </si>
  <si>
    <t xml:space="preserve">[0, 1, 2, 3, 4]</t>
  </si>
  <si>
    <t xml:space="preserve">4=5.0; 4=4.0; 3=3.0; 2=2.0; 1=1.0</t>
  </si>
  <si>
    <t xml:space="preserve">4=15 years or above; 3=14 years; 2=13 or 12 years; 1=No national minimum age; 0=No data</t>
  </si>
  <si>
    <t xml:space="preserve">[0,1,2,3]</t>
  </si>
  <si>
    <t xml:space="preserve">3 =5.0; 3=4.0; 3=3.0; 2=2.0; 1=1.0</t>
  </si>
  <si>
    <t xml:space="preserve">3=13 years or above; 2=12 years; 1=No minimum age; 0=No data</t>
  </si>
  <si>
    <t xml:space="preserve">2=5.0; 1= 1.0</t>
  </si>
  <si>
    <t xml:space="preserve">2=Compulsory; 1= Not compulsory; 0=No data</t>
  </si>
  <si>
    <t xml:space="preserve">Numeric</t>
  </si>
  <si>
    <t xml:space="preserve">[0-100]</t>
  </si>
  <si>
    <t xml:space="preserve">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</si>
  <si>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 xml:space="preserve">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</si>
  <si>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 xml:space="preserve">4=18.0; 3=17.0; 3=16.0; 2=15.0; 2=14.0; 1=0.0</t>
  </si>
  <si>
    <t xml:space="preserve">4=18 years; 3=16/17 years; 2=14/15 years; 1=no minimum age; 0=No data</t>
  </si>
  <si>
    <t xml:space="preserve">3=5.0; 2=3.0; 1=1.0</t>
  </si>
  <si>
    <t xml:space="preserve">3=Established by law; 2=Set by collective bargaining); 1=Not established by law or collective bargaining; 0=No data</t>
  </si>
  <si>
    <t xml:space="preserve">[1,2]</t>
  </si>
  <si>
    <t xml:space="preserve">2=Standard workday is 8 hours or less; 1=Standard workday is more than 8 hours</t>
  </si>
  <si>
    <t xml:space="preserve">2=Max. working days limited to 6 days per week or less; 1=No limit on working days</t>
  </si>
  <si>
    <t xml:space="preserve">[0,1,2,3,4,5]</t>
  </si>
  <si>
    <t xml:space="preserve">5=5.0; 4=4.0; 3=3.0; 2=2.0; 1=1.0</t>
  </si>
  <si>
    <t xml:space="preserve">5=20 days or more; 4=15-19 days; 3=10-14 days; 2=5-9 days; 1=No paid annual leave; 0= No data</t>
  </si>
  <si>
    <t xml:space="preserve">5=6 months or more; 4=3 months - 5.9 months; 3=1 - 2.9 months; 2=Less than 1 month; 1=No paid sick leave; 0=No data</t>
  </si>
  <si>
    <t xml:space="preserve">2=5.0; 2=4.0; 1=1.0</t>
  </si>
  <si>
    <t xml:space="preserve">2=Yes (either broad prohibition of workplace discrimination based on sex OR sex-specific prohibition); 1=No protection; 0=No data</t>
  </si>
  <si>
    <t xml:space="preserve">4=5.0; 3=4.0; 2=3.0;2=2.0;1=1.0</t>
  </si>
  <si>
    <t xml:space="preserve">4=Guarantees equal pay for work of equal value; 3=Guarantees equal pay; 2="Broad prohibition of workplace discrminiation based on sex" OR "General guarantee of equal pay"; 1=No guarantee; 0=No data</t>
  </si>
  <si>
    <t xml:space="preserve">3=Yes for both women and men; 2=Only harassment of women; 1=No prohibition; 0=No data</t>
  </si>
  <si>
    <t xml:space="preserve">[1,2,3]</t>
  </si>
  <si>
    <t xml:space="preserve">3=5.0; 3=4.0; 2=3.0; 1=1.0</t>
  </si>
  <si>
    <t xml:space="preserve">3=Benefits available without means test OR available both with and without a means test; 2=Means-tested benefits; 1=No benefits for child care or school costs</t>
  </si>
  <si>
    <t xml:space="preserve">[1,2,3,4,5,6]</t>
  </si>
  <si>
    <t xml:space="preserve">6=999.0; 5=5.0; 4=4.0; 3=3.0; 2=2.0; 1=1.0</t>
  </si>
  <si>
    <t xml:space="preserve">6=Collective bargaining; 5=Over $10 PPP; 4=$4.01 - $10 PPP; 3=$2.01 - $4 PPP; 2=$2.00 PPP or less; 1=No minimum wage</t>
  </si>
  <si>
    <t xml:space="preserve">3=5.0; 2=3.0;1=2.0; 1=1.0</t>
  </si>
  <si>
    <t xml:space="preserve">3=Job protection guaranteed throughout; 2=Job protection guaranteed during a portion of leave; 1=No explicit job protection OR no paid maternal leave; 0=No data</t>
  </si>
  <si>
    <t xml:space="preserve">3=Job protection guaranteed throughout; 2=Job protection guaranteed during a portion of leave; 1=No explicit job protection OR no paid paternal leave; 0=No data</t>
  </si>
  <si>
    <t xml:space="preserve">5=52 weeks or more; 4=26-51.9 weeks; 3=14-25.9 weeks; 2=Less than 14 weeks; 1=No paid leave; 0=No data</t>
  </si>
  <si>
    <t xml:space="preserve">5=80-100%; 4=66-79%; 3=20-65%; 2=Flat rate or adjusted flat rate; 1=No paid leave; 0=No data</t>
  </si>
  <si>
    <t xml:space="preserve">[0,1,2,3,4]</t>
  </si>
  <si>
    <t xml:space="preserve">4=5.0; 3=3.0; 2=2.0; 1=1.0</t>
  </si>
  <si>
    <t xml:space="preserve">4=14 weeks or more; 3=3 – 13 weeks; 2=Less than 3 weeks; 1=No paid leave; 0=No data</t>
  </si>
  <si>
    <t xml:space="preserve">4=5.0; 3=4.0; 2=2.0; 1=1.0</t>
  </si>
  <si>
    <t xml:space="preserve">4=Yes, at least 6 months paid; 3=Yes, at least 6 months unpaid; 2=Yes, until child is 1-5.9 months old; 1=Not guaranteed; 0=No data</t>
  </si>
  <si>
    <t xml:space="preserve">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t>
  </si>
  <si>
    <t xml:space="preserve">5=90 to 100%; 4=66 to 89%; 3=33 to 65%; 2=10 to 32%; 1=0 to 9%; 0=No data</t>
  </si>
  <si>
    <t xml:space="preserve">4=Yes, and the NAP addresses children’s rights specifically; 3=Yes, but the NAP does not address children’s rights specifically; 2=No, but the state has committed to doing one or has started the process; 1=No, not listed a having an action plan or developing one </t>
  </si>
  <si>
    <t xml:space="preserve">[0, 0, 1,2,3]</t>
  </si>
  <si>
    <t xml:space="preserve">3=Larger scale; 2=Limited; 1=None; 0=No data; 0=Don't Know; 0=Don't know</t>
  </si>
  <si>
    <t xml:space="preserve">3=Larger scale; 2=Limited; 1=None; 0=No data/ Don't Know</t>
  </si>
  <si>
    <t xml:space="preserve">2=Yes; 2=yes; 1=No; 1=no; 0=No data; 0=don't know;0=Don't know; 0=No data received; 0=No response; 0=Unknown; 0=unknown</t>
  </si>
  <si>
    <t xml:space="preserve">2=Yes; 1=No; 0=Don't know/ No data received/ No response/ No data</t>
  </si>
  <si>
    <t xml:space="preserve">2=25; 2=24; 2=23; 2=22; 2=21;2=20; 2=19;  2=18; 1=17; 1=16; 1=15; 1=14; 0=Report not provided; 0=Answer not provided</t>
  </si>
  <si>
    <t xml:space="preserve">2=18 years or above; 1=below 18 years; 0=No data</t>
  </si>
  <si>
    <t xml:space="preserve">3=5.0;2=4.0;2=3.0;1=2.0;0=1.0</t>
  </si>
  <si>
    <t xml:space="preserve">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</si>
  <si>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 xml:space="preserve">3=5.0; 3=4.0; 2=3.0; 1=2.0; 0=1.0</t>
  </si>
  <si>
    <t xml:space="preserve">3=Extensive warning (i.e. over 30% including pictures or pictograms and other appropriate characteristics); 2=Limited warning (i.e. &gt;=30% but no pictures or pictograms and/or other appropriate characteristics); 1=No warning or warning covering &lt;30% of pack surface; 0=No data</t>
  </si>
  <si>
    <t xml:space="preserve">3=Total ban; 3= total ban; 3=25;  3=21; 3=20; 3=19; 3=18; 2=17; 2=16; 1=15; 1=14; 1=13; 1=None; 0=No data; 0=subnational; 0=Subnational</t>
  </si>
  <si>
    <t xml:space="preserve">3=Spirits can be obtained from age 18 or above; 2=Spirits can be obtained at age 16 or 17; 1=Spirits can be obtained at age 15 or below, or there aren't any age limitations; 0=No data or limits are at subnational level</t>
  </si>
  <si>
    <t xml:space="preserve">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t>
  </si>
  <si>
    <t xml:space="preserve">3=Ban; 2=Partial restriction (concerning at least one of the following: time, content, place); 1=No restrictions OR voluntary/self-restricted; 0=No data</t>
  </si>
  <si>
    <t xml:space="preserve">V-33</t>
  </si>
  <si>
    <t xml:space="preserve">3=Yes, on both containers and advertising OR alcohol use is banned; 2=Only on containers or only on advertising; 1=No, neither on containers nor on advertising; 0=No data</t>
  </si>
  <si>
    <t xml:space="preserve">4=Substantially aligned with the Code; 3=Moderately aligned with the Code; 2=Some provisions of the Code included; 1=No legal measures; 0=No data</t>
  </si>
  <si>
    <t xml:space="preserve">3=Legislation; 2=Draft Legislation; 1=No Legislation; 0=No Data</t>
  </si>
  <si>
    <t xml:space="preserve">2=Yes, the country has a national standards authority (ISO); 2=Yes, the country has a national standards authority (ISO and IEC); 1=No ISO or IEC national standards authority</t>
  </si>
  <si>
    <t xml:space="preserve">2=Yes, the country has a national standards authority (ISO) OR  the country has both ISO and IEC; 1=No ISO or IEC national standards authority</t>
  </si>
  <si>
    <t xml:space="preserve">3=Yes there is legislation specific to CSAM and it has an adequate CSAM definition; 2=Yes there is legislation specific to CSAM but it does NOT have an adequate CSAM definition;  1=No legislation; 0=No data</t>
  </si>
  <si>
    <t xml:space="preserve">3=Yes there is legislation specific to CSAM and CSAM is defined; 2=There is legislation specific to CSAM but CSAM is not defined;  1=No legislation; 0=No data</t>
  </si>
  <si>
    <t xml:space="preserve">V-38</t>
  </si>
  <si>
    <t xml:space="preserve">3=Legislation; 2=Draft Legislation; 1=No legislation;  0=No data</t>
  </si>
  <si>
    <t xml:space="preserve">[0,1,2,3,4,5,6]</t>
  </si>
  <si>
    <t xml:space="preserve">6=over 50,000; 5=20,000 - 50,000; 4=10,000 - 20,000; 3=5,000 - 10,000; 2=1,000-5,000; 1 =Less than 1,000; 0=No data</t>
  </si>
  <si>
    <t xml:space="preserve">4=Yes, and the NAP addresses children’s rights specifically; 3=Yes, but the NAP does not address children’s rights specifically; 2=No, but the state has committed to doing one or has started the process; 1=No</t>
  </si>
  <si>
    <t xml:space="preserve">3=Yes the country has a child helpline linked to the Child Helpline Network; 2=The country has a helpline but is not a member of the Child Helpline Network; 1=No child helpline linked to the Child Helpline Network</t>
  </si>
  <si>
    <t xml:space="preserve">4=https://eiti.org/api/v2.0/country_status/satisfactory-progress; 3=https://eiti.org/api/v2.0/country_status/meaningful-progress; 2=https://eiti.org/api/v2.0/country_status/to-be-assessed; 1=https://eiti.org/api/v2.0/country_status/suspended-inadequate-progress; 1=https://eiti.org/api/v2.0/country_status/suspended-political-instability; 0=https://eiti.org/api/v2.0/country_status/other</t>
  </si>
  <si>
    <t xml:space="preserve">4=Satisfactory progress; 3=Meaningful progress; 2=To be assessed; 1=Suspended inadequate progress/ suspended political instability; 0=Not a member/ other / no data</t>
  </si>
  <si>
    <t xml:space="preserve">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t>
  </si>
  <si>
    <t xml:space="preserve">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t>
  </si>
  <si>
    <t xml:space="preserve">2=Yes, the country has endorsed both the Vancouver Principles and the Paris Commitments; 2=Yes, the country has endorsed the Paris Commitments and Principles; 2=Yes, the country has endorsed the Vancouver Principles ; 1=The country has not endorsed either the Vancouver Principles or the Paris Commitments</t>
  </si>
  <si>
    <t xml:space="preserve">2=Yes, the country has endorsed both the Vancouver Principles and the Paris Commitments OR Yes, the country has endorsed the Paris Commitments and Principles OR Yes, the country has endorsed the Vancouver Principles ; 1=The country has not endorsed either the Vancouver Principles or the Paris Commitments</t>
  </si>
  <si>
    <t xml:space="preserve">3=Larger scale; 2=Limited; 1=None; 0=No data; 0=Don't know</t>
  </si>
  <si>
    <t xml:space="preserve">3=Larger scale; 2=Limited; 1=None; 0=No data/ Don't know</t>
  </si>
  <si>
    <t xml:space="preserve">2=1;  1=''; 1=np.nan; 1=None; 1=NaN</t>
  </si>
  <si>
    <t xml:space="preserve">2=Yes; 1=No</t>
  </si>
  <si>
    <t xml:space="preserve">4=5.0; 3=4.0; 2=3.0; 1=1.0</t>
  </si>
  <si>
    <t xml:space="preserve">4 =37 - 48 hours; 3=25 - 36hours; 2=24 hours; 1=No day of rest; 0=No data</t>
  </si>
  <si>
    <t xml:space="preserve">5=126% - 150%; 4 =105% - 125%; 3=Set externally; 2=Only for certain employees; 1=No premium; 0=No data</t>
  </si>
  <si>
    <t xml:space="preserve">3=2020 NDC (Updated First NDC); 3=2020 NDC (Second NDC); 2=Only First NDC; 1=Only INDC; 1=No Document Submitted</t>
  </si>
  <si>
    <t xml:space="preserve">3=Yes, it has updated its NDC or submitted a new NDC in the 5 year cycle starting in 2020, 2=Yes it has submitted a first NDC, 1=No it has not submitted an NCD and/or is not a signatory to the paris agreement and/or it has only submitted an INDC, 0=No data</t>
  </si>
  <si>
    <t xml:space="preserve">2=No reported use of children; 1=Yes, reports of use by state armed forces AND non-state armed groups ; 1=Yes, reports of use by non-state armed groups; 0=No data </t>
  </si>
  <si>
    <t xml:space="preserve">2=No reported use of children; 1=Yes, reports of use by non-state armed forces OR Yes, reports of use by state armed forces and by non-state armed forces; 0=No data</t>
  </si>
  <si>
    <t xml:space="preserve">2=Yes, country has national environmental framework; 1=No framework reported</t>
  </si>
  <si>
    <t xml:space="preserve">[1, 2, 3]</t>
  </si>
  <si>
    <t xml:space="preserve">3=Yes, there is a national legal instrument specifically providing for pollutant release and transfer registers; 2=There is a pollutant release and transfer register, but there is no specific national legal instrument; 1=No</t>
  </si>
  <si>
    <t xml:space="preserve">3=Yes, there is a national legal instrument specifically providing for pollutant release and transfer registers; 2=There is a pollutant release and transfer register, but there is no specific national legal instrument; 1=No law reported</t>
  </si>
  <si>
    <t xml:space="preserve">3=Yes, the country has a constitutional right and other legal provisions for access to information; 2=Yes, the country has legal provisions for access to information; 2=Yes, the country has a constitutional right of access to information; 1=No</t>
  </si>
  <si>
    <t xml:space="preserve">3=Yes, the country has a constitutional right and other legal provisions for access to information; 2=Yes, the country has legal provisions for access to information OR Yes, the country has a constitutional right of access to information; 1=No laws reported</t>
  </si>
  <si>
    <t xml:space="preserve">2=Yes, the country has a stand-alone legal instrument for environmental impact assessments ; 2=Yes, the country has environmental impact assessment provisions in other legal instruments ; 2=Countries with stand-alone legal instruments for environmental impact assessments ; 1=No</t>
  </si>
  <si>
    <t xml:space="preserve">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t>
  </si>
  <si>
    <t xml:space="preserve">[1, 2, 3, 4]</t>
  </si>
  <si>
    <t xml:space="preserve">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t>
  </si>
  <si>
    <t xml:space="preserve">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t>
  </si>
  <si>
    <t xml:space="preserve">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t>
  </si>
  <si>
    <t xml:space="preserve">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t>
  </si>
  <si>
    <t xml:space="preserve">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</si>
  <si>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 xml:space="preserve">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</si>
  <si>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 xml:space="preserve">2=Yes, the country has a national strategy or policy on child online protection; 1= No strategy or policy on child online protection; 0=No data</t>
  </si>
  <si>
    <t xml:space="preserve">2=Yes, a participant state; 2=Yes, founding participant; 1=Not a participant state</t>
  </si>
  <si>
    <t xml:space="preserve">2=Yes, a participant state OR Yes, founding participant; 1=Not a participant state</t>
  </si>
  <si>
    <t xml:space="preserve">3=There is an SRO and an industry code of practice.; 2=There is either an SRO or an industry code of practice; 1=No evidence of SRO or an industry code of practice</t>
  </si>
  <si>
    <t xml:space="preserve">2=Yes, the country has a consumer protection authority listed; 2=Yes the country has a consumer protection law enforcement authority which is a member of ICPEN; 1=No consumer protection authority listed </t>
  </si>
  <si>
    <t xml:space="preserve">2=Yes, the country has a consumer protection authority listed OR Yes, the country has a consumer protection law enforcement authority which is a member of ICPEN; 1=No consumer protection authority listed </t>
  </si>
  <si>
    <t xml:space="preserve">2=Yes; 1=No; 1=Abstention</t>
  </si>
  <si>
    <t xml:space="preserve">2=Yes; 1=No OR Abstained </t>
  </si>
  <si>
    <t xml:space="preserve">V-63</t>
  </si>
  <si>
    <t xml:space="preserve">V-64</t>
  </si>
  <si>
    <t xml:space="preserve">V-65</t>
  </si>
  <si>
    <t xml:space="preserve">V-66</t>
  </si>
  <si>
    <t xml:space="preserve">V-67</t>
  </si>
  <si>
    <t xml:space="preserve">V-68</t>
  </si>
  <si>
    <t xml:space="preserve">V-69</t>
  </si>
  <si>
    <t xml:space="preserve">V-70</t>
  </si>
  <si>
    <t xml:space="preserve">V-71</t>
  </si>
  <si>
    <t xml:space="preserve">V-72</t>
  </si>
  <si>
    <t xml:space="preserve">V-73</t>
  </si>
  <si>
    <t xml:space="preserve">V-74</t>
  </si>
  <si>
    <t xml:space="preserve">V-75</t>
  </si>
  <si>
    <t xml:space="preserve">V-76</t>
  </si>
  <si>
    <t xml:space="preserve">V-77</t>
  </si>
  <si>
    <t xml:space="preserve">V-78</t>
  </si>
  <si>
    <t xml:space="preserve">V-79</t>
  </si>
  <si>
    <t xml:space="preserve">V-80</t>
  </si>
  <si>
    <t xml:space="preserve">V-81</t>
  </si>
  <si>
    <t xml:space="preserve">V-82</t>
  </si>
  <si>
    <t xml:space="preserve">V-83</t>
  </si>
  <si>
    <t xml:space="preserve">V-84</t>
  </si>
  <si>
    <t xml:space="preserve">V-85</t>
  </si>
  <si>
    <t xml:space="preserve">V-86</t>
  </si>
  <si>
    <t xml:space="preserve">V-87</t>
  </si>
  <si>
    <t xml:space="preserve">V-88</t>
  </si>
  <si>
    <t xml:space="preserve">V-89</t>
  </si>
  <si>
    <t xml:space="preserve">V-90</t>
  </si>
  <si>
    <t xml:space="preserve">V-91</t>
  </si>
  <si>
    <t xml:space="preserve">V-92</t>
  </si>
  <si>
    <t xml:space="preserve">V-93</t>
  </si>
  <si>
    <t xml:space="preserve">V-94</t>
  </si>
  <si>
    <t xml:space="preserve">V-95</t>
  </si>
  <si>
    <t xml:space="preserve">V-96</t>
  </si>
  <si>
    <t xml:space="preserve">V-97</t>
  </si>
  <si>
    <t xml:space="preserve">V-98</t>
  </si>
  <si>
    <t xml:space="preserve">V-99</t>
  </si>
  <si>
    <t xml:space="preserve">YEAR</t>
  </si>
  <si>
    <t xml:space="preserve">VALUE_TYPE</t>
  </si>
  <si>
    <t xml:space="preserve">INDEX_CODE</t>
  </si>
  <si>
    <t xml:space="preserve">ISSUE_CODE</t>
  </si>
  <si>
    <t xml:space="preserve">CATEGORY_CODE</t>
  </si>
  <si>
    <t xml:space="preserve">CE</t>
  </si>
  <si>
    <t xml:space="preserve">RD</t>
  </si>
  <si>
    <t xml:space="preserve">LF</t>
  </si>
  <si>
    <t xml:space="preserve">TransMonEE</t>
  </si>
  <si>
    <t xml:space="preserve">WP</t>
  </si>
  <si>
    <t xml:space="preserve">LR</t>
  </si>
  <si>
    <t xml:space="preserve">MP</t>
  </si>
  <si>
    <t xml:space="preserve">SA</t>
  </si>
  <si>
    <t xml:space="preserve">OC</t>
  </si>
  <si>
    <t xml:space="preserve">ND</t>
  </si>
  <si>
    <t xml:space="preserve">EN</t>
  </si>
  <si>
    <t xml:space="preserve">Enforcement programs and spending</t>
  </si>
  <si>
    <t xml:space="preserve">FC</t>
  </si>
  <si>
    <t xml:space="preserve">EP</t>
  </si>
  <si>
    <t xml:space="preserve">CL</t>
  </si>
  <si>
    <t xml:space="preserve">EG</t>
  </si>
  <si>
    <t xml:space="preserve">DW</t>
  </si>
  <si>
    <t xml:space="preserve">Excel (without endpoint)</t>
  </si>
  <si>
    <t xml:space="preserve">MA</t>
  </si>
  <si>
    <t xml:space="preserve">PS</t>
  </si>
  <si>
    <t xml:space="preserve">OL</t>
  </si>
  <si>
    <t xml:space="preserve">Id</t>
  </si>
  <si>
    <t xml:space="preserve">Description</t>
  </si>
  <si>
    <t xml:space="preserve">effective_of</t>
  </si>
  <si>
    <t xml:space="preserve">Status</t>
  </si>
  <si>
    <t xml:space="preserve">Comments</t>
  </si>
  <si>
    <t xml:space="preserve">Effective</t>
  </si>
  <si>
    <t xml:space="preserve">Link to the imlementation</t>
  </si>
  <si>
    <t xml:space="preserve">Scale [0,1,2] to [10,5,0]</t>
  </si>
  <si>
    <t xml:space="preserve">Scaling</t>
  </si>
  <si>
    <t xml:space="preserve">Rule</t>
  </si>
  <si>
    <t xml:space="preserve">value &gt;= 0 !</t>
  </si>
  <si>
    <t xml:space="preserve">The value must not be negative</t>
  </si>
  <si>
    <t xml:space="preserve">NB: order in the list is significant and must be respected (some validations must precede others)</t>
  </si>
  <si>
    <t xml:space="preserve">validation_set</t>
  </si>
  <si>
    <t xml:space="preserve">validation_rule_id</t>
  </si>
  <si>
    <t xml:space="preserve">API_ID</t>
  </si>
  <si>
    <t xml:space="preserve">API_BODY</t>
  </si>
  <si>
    <t xml:space="preserve">API_FORMAT</t>
  </si>
  <si>
    <t xml:space="preserve">A-1</t>
  </si>
  <si>
    <t xml:space="preserve">A-2</t>
  </si>
  <si>
    <t xml:space="preserve">A-3</t>
  </si>
  <si>
    <t xml:space="preserve">A-4</t>
  </si>
  <si>
    <t xml:space="preserve">Project</t>
  </si>
  <si>
    <t xml:space="preserve">Index</t>
  </si>
  <si>
    <t xml:space="preserve">Pillar</t>
  </si>
  <si>
    <t xml:space="preserve">Category</t>
  </si>
  <si>
    <t xml:space="preserve">Code</t>
  </si>
  <si>
    <t xml:space="preserve">Name</t>
  </si>
  <si>
    <t xml:space="preserve">Currrent</t>
  </si>
  <si>
    <t xml:space="preserve">calculation_type</t>
  </si>
  <si>
    <t xml:space="preserve">Updates_indicator</t>
  </si>
  <si>
    <t xml:space="preserve">Community and Environment </t>
  </si>
  <si>
    <t xml:space="preserve">International Legal Framework</t>
  </si>
  <si>
    <t xml:space="preserve">Security</t>
  </si>
  <si>
    <t xml:space="preserve">01.01.2020</t>
  </si>
  <si>
    <t xml:space="preserve">-</t>
  </si>
  <si>
    <t xml:space="preserve">National Legal Framework</t>
  </si>
  <si>
    <t xml:space="preserve">Decent Working Conditions</t>
  </si>
  <si>
    <t xml:space="preserve">1.2.4.1</t>
  </si>
  <si>
    <t xml:space="preserve">Is there a legally mandated minimum wage applicable to all workers?</t>
  </si>
  <si>
    <t xml:space="preserve">New detail</t>
  </si>
  <si>
    <t xml:space="preserve">01.01.2018</t>
  </si>
  <si>
    <t xml:space="preserve">Child Labour</t>
  </si>
  <si>
    <t xml:space="preserve">Minimum age convention</t>
  </si>
  <si>
    <t xml:space="preserve">Has the government ratified ILO convention No. 138 (Minimum Age Convention)?</t>
  </si>
  <si>
    <t xml:space="preserve">Environmental damage and resource</t>
  </si>
  <si>
    <t xml:space="preserve">1.1.1.6.</t>
  </si>
  <si>
    <t xml:space="preserve">Convention on biological diversity</t>
  </si>
  <si>
    <t xml:space="preserve">Ratification of UN convention on Biological Diversity (CBD)</t>
  </si>
  <si>
    <t xml:space="preserve">Environmental change and resource</t>
  </si>
  <si>
    <t xml:space="preserve">1.2.1.1.</t>
  </si>
  <si>
    <t xml:space="preserve">Environmental Protection</t>
  </si>
  <si>
    <t xml:space="preserve">Is environmental protection covered in the national constitution (or national laws if no constitution)?</t>
  </si>
  <si>
    <t xml:space="preserve">Type</t>
  </si>
  <si>
    <t xml:space="preserve">Address</t>
  </si>
  <si>
    <t xml:space="preserve">Updates_source</t>
  </si>
  <si>
    <t xml:space="preserve">No source</t>
  </si>
  <si>
    <t xml:space="preserve">Source deleted</t>
  </si>
  <si>
    <t xml:space="preserve">https://www.constituteproject.org/constitution/Algeria_2016.pdf?lang=en), ECOLEX (https://www.ecolex.org/) and other</t>
  </si>
  <si>
    <t xml:space="preserve"> https://wedocs.unep.org/bitstream/handle/20.500.11822/27279/Environmental_rule_of_law.pdf?sequence=1&amp;isAllowed=y</t>
  </si>
  <si>
    <t xml:space="preserve">This source updated source with ID = 4</t>
  </si>
  <si>
    <t xml:space="preserve">Extracted</t>
  </si>
  <si>
    <t xml:space="preserve">Cleansed</t>
  </si>
  <si>
    <t xml:space="preserve">Normalized</t>
  </si>
  <si>
    <t xml:space="preserve">Aggregattion</t>
  </si>
  <si>
    <t xml:space="preserve">Python sources done</t>
  </si>
  <si>
    <t xml:space="preserve">Manual sources done</t>
  </si>
  <si>
    <t xml:space="preserve">Source Type</t>
  </si>
  <si>
    <t xml:space="preserve">Occurences</t>
  </si>
  <si>
    <t xml:space="preserve">Total number of sources done</t>
  </si>
  <si>
    <t xml:space="preserve">Number of sources remaining</t>
  </si>
  <si>
    <t xml:space="preserve">Percentage done</t>
  </si>
  <si>
    <t xml:space="preserve">Total API (UNESCO)</t>
  </si>
  <si>
    <t xml:space="preserve">info@michael-gramlich.</t>
  </si>
  <si>
    <t xml:space="preserve">Total API (SDG)</t>
  </si>
  <si>
    <t xml:space="preserve">Total API (ILO)</t>
  </si>
  <si>
    <t xml:space="preserve">Not classified yet</t>
  </si>
</sst>
</file>

<file path=xl/styles.xml><?xml version="1.0" encoding="utf-8"?>
<styleSheet xmlns="http://schemas.openxmlformats.org/spreadsheetml/2006/main">
  <numFmts count="2">
    <numFmt numFmtId="164" formatCode="General"/>
    <numFmt numFmtId="165" formatCode="0.00"/>
  </numFmts>
  <fonts count="20">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2"/>
      <color rgb="FF000000"/>
      <name val="Calibri"/>
      <family val="2"/>
      <charset val="1"/>
    </font>
    <font>
      <sz val="11"/>
      <name val="Calibri"/>
      <family val="2"/>
      <charset val="1"/>
    </font>
    <font>
      <b val="true"/>
      <sz val="11"/>
      <color rgb="FF000000"/>
      <name val="Calibri"/>
      <family val="2"/>
      <charset val="1"/>
    </font>
    <font>
      <b val="true"/>
      <sz val="11"/>
      <name val="Calibri"/>
      <family val="2"/>
      <charset val="1"/>
    </font>
    <font>
      <sz val="12"/>
      <color rgb="FF000000"/>
      <name val="Calibri"/>
      <family val="2"/>
      <charset val="1"/>
    </font>
    <font>
      <sz val="11"/>
      <color rgb="FF000000"/>
      <name val="Calibri"/>
      <family val="0"/>
      <charset val="1"/>
    </font>
    <font>
      <sz val="9"/>
      <color rgb="FF000000"/>
      <name val="Helvetica Neue"/>
      <family val="0"/>
      <charset val="1"/>
    </font>
    <font>
      <sz val="12"/>
      <name val="Calibri"/>
      <family val="2"/>
      <charset val="1"/>
    </font>
    <font>
      <sz val="10"/>
      <name val="Arial"/>
      <family val="2"/>
      <charset val="1"/>
    </font>
    <font>
      <sz val="11"/>
      <name val="Arial"/>
      <family val="2"/>
      <charset val="1"/>
    </font>
    <font>
      <sz val="11"/>
      <color rgb="FF444444"/>
      <name val="Calibri"/>
      <family val="2"/>
      <charset val="1"/>
    </font>
    <font>
      <sz val="10"/>
      <color rgb="FF000000"/>
      <name val="Arial Unicode MS"/>
      <family val="0"/>
      <charset val="1"/>
    </font>
    <font>
      <sz val="8"/>
      <color rgb="FFA31515"/>
      <name val="Consolas"/>
      <family val="3"/>
      <charset val="1"/>
    </font>
    <font>
      <sz val="11"/>
      <color rgb="FF000000"/>
      <name val="Calibri"/>
      <family val="2"/>
    </font>
  </fonts>
  <fills count="5">
    <fill>
      <patternFill patternType="none"/>
    </fill>
    <fill>
      <patternFill patternType="gray125"/>
    </fill>
    <fill>
      <patternFill patternType="solid">
        <fgColor rgb="FFFFC7CE"/>
        <bgColor rgb="FFCCCCFF"/>
      </patternFill>
    </fill>
    <fill>
      <patternFill patternType="solid">
        <fgColor rgb="FFFF0000"/>
        <bgColor rgb="FFA31515"/>
      </patternFill>
    </fill>
    <fill>
      <patternFill patternType="solid">
        <fgColor rgb="FFFFFFFF"/>
        <bgColor rgb="FFF2F2F2"/>
      </patternFill>
    </fill>
  </fills>
  <borders count="17">
    <border diagonalUp="false" diagonalDown="false">
      <left/>
      <right/>
      <top/>
      <botto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top/>
      <botto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dashed">
        <color rgb="FFBFBFBF"/>
      </left>
      <right style="dashed">
        <color rgb="FFBFBFBF"/>
      </right>
      <top style="dashed">
        <color rgb="FFBFBFBF"/>
      </top>
      <bottom style="dashed">
        <color rgb="FFBFBFBF"/>
      </bottom>
      <diagonal/>
    </border>
    <border diagonalUp="false" diagonalDown="false">
      <left/>
      <right/>
      <top style="medium"/>
      <bottom style="medium"/>
      <diagonal/>
    </border>
    <border diagonalUp="false" diagonalDown="false">
      <left/>
      <right/>
      <top/>
      <bottom style="thin">
        <color rgb="FFF2F2F2"/>
      </bottom>
      <diagonal/>
    </border>
    <border diagonalUp="false" diagonalDown="false">
      <left/>
      <right style="thin"/>
      <top/>
      <bottom style="thin">
        <color rgb="FFF2F2F2"/>
      </bottom>
      <diagonal/>
    </border>
    <border diagonalUp="false" diagonalDown="false">
      <left style="thin"/>
      <right style="thin"/>
      <top/>
      <bottom style="thin">
        <color rgb="FFF2F2F2"/>
      </bottom>
      <diagonal/>
    </border>
    <border diagonalUp="false" diagonalDown="false">
      <left style="thin"/>
      <right style="thin"/>
      <top style="thin">
        <color rgb="FFF2F2F2"/>
      </top>
      <bottom style="thin">
        <color rgb="FFF2F2F2"/>
      </bottom>
      <diagonal/>
    </border>
    <border diagonalUp="false" diagonalDown="false">
      <left style="thin">
        <color rgb="FFF2F2F2"/>
      </left>
      <right style="thin"/>
      <top style="thin">
        <color rgb="FFF2F2F2"/>
      </top>
      <bottom style="thin">
        <color rgb="FFF2F2F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2" borderId="1" xfId="21" applyFont="true" applyBorder="true" applyAlignment="true" applyProtection="true">
      <alignment horizontal="center" vertical="center" textRotation="0" wrapText="false" indent="0" shrinkToFit="false"/>
      <protection locked="true" hidden="false"/>
    </xf>
    <xf numFmtId="164" fontId="5" fillId="2" borderId="2" xfId="21" applyFont="true" applyBorder="true" applyAlignment="true" applyProtection="true">
      <alignment horizontal="center" vertical="center" textRotation="0" wrapText="false" indent="0" shrinkToFit="false"/>
      <protection locked="true" hidden="false"/>
    </xf>
    <xf numFmtId="164" fontId="5" fillId="2" borderId="3" xfId="21"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5" fillId="2" borderId="3" xfId="21" applyFont="true" applyBorder="true" applyAlignment="true" applyProtection="true">
      <alignment horizontal="left"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left" vertical="center"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8" fillId="0" borderId="8"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general" vertical="center" textRotation="0" wrapText="false" indent="0" shrinkToFit="false"/>
      <protection locked="true" hidden="false"/>
    </xf>
    <xf numFmtId="164" fontId="5" fillId="2" borderId="0" xfId="21" applyFont="true" applyBorder="true" applyAlignment="true" applyProtection="true">
      <alignment horizontal="general" vertical="center" textRotation="0" wrapText="false" indent="0" shrinkToFit="false"/>
      <protection locked="true" hidden="false"/>
    </xf>
    <xf numFmtId="164" fontId="9" fillId="0" borderId="0" xfId="21" applyFont="true" applyBorder="tru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left"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2" borderId="1" xfId="21" applyFont="true" applyBorder="true" applyAlignment="true" applyProtection="true">
      <alignment horizontal="center" vertical="bottom" textRotation="0" wrapText="false" indent="0" shrinkToFit="false"/>
      <protection locked="true" hidden="false"/>
    </xf>
    <xf numFmtId="164" fontId="5" fillId="2" borderId="3" xfId="21" applyFont="true" applyBorder="true" applyAlignment="true" applyProtection="true">
      <alignment horizontal="center" vertical="bottom" textRotation="0" wrapText="false" indent="0" shrinkToFit="false"/>
      <protection locked="true" hidden="false"/>
    </xf>
    <xf numFmtId="164" fontId="5" fillId="2" borderId="3" xfId="21" applyFont="true" applyBorder="true" applyAlignment="true" applyProtection="true">
      <alignment horizontal="left"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5" fillId="2" borderId="5" xfId="21" applyFont="true" applyBorder="true" applyAlignment="true" applyProtection="tru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4" fontId="5" fillId="2" borderId="0" xfId="21" applyFont="true" applyBorder="true" applyAlignment="true" applyProtection="true">
      <alignment horizontal="left" vertical="bottom" textRotation="0" wrapText="false" indent="0" shrinkToFit="false"/>
      <protection locked="true" hidden="false"/>
    </xf>
    <xf numFmtId="164" fontId="5" fillId="2" borderId="0" xfId="21" applyFont="true" applyBorder="true" applyAlignment="true" applyProtection="true">
      <alignment horizontal="general" vertical="bottom" textRotation="0" wrapText="false" indent="0" shrinkToFit="false"/>
      <protection locked="true" hidden="false"/>
    </xf>
    <xf numFmtId="164" fontId="5" fillId="2" borderId="0" xfId="21"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20" applyFont="true" applyBorder="true" applyAlignment="true" applyProtection="true">
      <alignment horizontal="center" vertical="bottom" textRotation="0" wrapText="false" indent="0" shrinkToFit="false"/>
      <protection locked="true" hidden="false"/>
    </xf>
    <xf numFmtId="164" fontId="4" fillId="0" borderId="0" xfId="2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left"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0" fillId="4" borderId="14" xfId="0" applyFont="true" applyBorder="true" applyAlignment="true" applyProtection="false">
      <alignment horizontal="left" vertical="bottom" textRotation="0" wrapText="false" indent="0" shrinkToFit="false"/>
      <protection locked="true" hidden="false"/>
    </xf>
    <xf numFmtId="164" fontId="0" fillId="4" borderId="15" xfId="0" applyFont="true" applyBorder="true" applyAlignment="true" applyProtection="false">
      <alignment horizontal="general" vertical="bottom" textRotation="0" wrapText="false" indent="0" shrinkToFit="false"/>
      <protection locked="true" hidden="false"/>
    </xf>
    <xf numFmtId="164" fontId="0" fillId="4" borderId="16" xfId="0" applyFont="true" applyBorder="true" applyAlignment="true" applyProtection="false">
      <alignment horizontal="left" vertical="bottom" textRotation="0" wrapText="false" indent="0" shrinkToFit="false"/>
      <protection locked="true" hidden="false"/>
    </xf>
    <xf numFmtId="164" fontId="0" fillId="4" borderId="15" xfId="0" applyFont="true" applyBorder="true" applyAlignment="true" applyProtection="false">
      <alignment horizontal="left" vertical="bottom" textRotation="0" wrapText="false" indent="0" shrinkToFit="false"/>
      <protection locked="true" hidden="false"/>
    </xf>
    <xf numFmtId="164" fontId="0" fillId="4" borderId="14"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7" fillId="0" borderId="0" xfId="21"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bottom" textRotation="0" wrapText="true" indent="0" shrinkToFit="false"/>
      <protection locked="true" hidden="false"/>
    </xf>
    <xf numFmtId="164" fontId="7" fillId="0" borderId="10" xfId="0" applyFont="true" applyBorder="true" applyAlignment="true" applyProtection="false">
      <alignment horizontal="left"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false" indent="0" shrinkToFit="false"/>
      <protection locked="true" hidden="false"/>
    </xf>
    <xf numFmtId="164" fontId="8" fillId="0" borderId="6"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Excel Built-in Bad" xfId="21"/>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A31515"/>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12.xml.rels><?xml version="1.0" encoding="UTF-8"?>
<Relationships xmlns="http://schemas.openxmlformats.org/package/2006/relationships"><Relationship Id="rId1" Type="http://schemas.openxmlformats.org/officeDocument/2006/relationships/hyperlink" Target="https://www.ilo.org/dyn/normlex/en/f?p=NORMLEXPUB:11300:0::NO:11300:P11300_INSTRUMENT_ID:312300:NO" TargetMode="External"/><Relationship Id="rId2" Type="http://schemas.openxmlformats.org/officeDocument/2006/relationships/hyperlink" Target="https://www.worldpolicycenter.org/policies/how-is-minimum-wage-established" TargetMode="External"/><Relationship Id="rId3" Type="http://schemas.openxmlformats.org/officeDocument/2006/relationships/hyperlink" Target="https://www.ilo.org/dyn/normlex/en/f?p=NORMLEXPUB:11300:0::NO:11300:P11300_INSTRUMENT_ID:312283:NO" TargetMode="External"/><Relationship Id="rId4" Type="http://schemas.openxmlformats.org/officeDocument/2006/relationships/hyperlink" Target="https://www.constituteproject.org/constitution/Algeria_2016.pdf?lang=en),%20ECOLEX%20(https://www.ecolex.org/)%20and%20other"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ilo.org/dyn/normlex/en/f?p=NORMLEXPUB:11300:0::NO::P11300_INSTRUMENT_ID:312327" TargetMode="External"/><Relationship Id="rId3" Type="http://schemas.openxmlformats.org/officeDocument/2006/relationships/hyperlink" Target="https://treaties.un.org/Pages/ViewDetails.aspx?src=TREATY&amp;mtdsg_no=IV-11-c&amp;chapter=4&amp;clang=_en" TargetMode="External"/><Relationship Id="rId4" Type="http://schemas.openxmlformats.org/officeDocument/2006/relationships/hyperlink" Target="https://treaties.un.org/pages/ViewDetails.aspx?src=TREATY&amp;mtdsg_no=XVIII-12-a&amp;chapter=18&amp;clang=_en" TargetMode="External"/><Relationship Id="rId5" Type="http://schemas.openxmlformats.org/officeDocument/2006/relationships/hyperlink" Target="https://www.ilo.org/dyn/normlex/en/f?p=NORMLEXPUB:11300:0::NO:11300:P11300_INSTRUMENT_ID:312174:NO" TargetMode="External"/><Relationship Id="rId6" Type="http://schemas.openxmlformats.org/officeDocument/2006/relationships/hyperlink" Target="https://www.ilo.org/dyn/normlex/en/f?p=NORMLEXPUB:11300:0::NO:11300:P11300_INSTRUMENT_ID:312250:NO" TargetMode="External"/><Relationship Id="rId7" Type="http://schemas.openxmlformats.org/officeDocument/2006/relationships/hyperlink" Target="https://www.ilo.org/dyn/normlex/en/f?p=NORMLEXPUB:11300:0::NO:11300:P11300_INSTRUMENT_ID:3174672:NO" TargetMode="External"/><Relationship Id="rId8" Type="http://schemas.openxmlformats.org/officeDocument/2006/relationships/hyperlink" Target="https://www.worldpolicycenter.org/policies/what-is-the-minimum-age-for-admission-to-employment/what-is-the-minimum-age-for-admission-to-employment-with-exceptions" TargetMode="External"/><Relationship Id="rId9" Type="http://schemas.openxmlformats.org/officeDocument/2006/relationships/hyperlink" Target="https://www.worldpolicycenter.org/policies/what-is-the-minimum-age-for-light-work" TargetMode="External"/><Relationship Id="rId10" Type="http://schemas.openxmlformats.org/officeDocument/2006/relationships/hyperlink" Target="https://worldpolicycenter.org/policies/is-education-compulsory/is-beginning-secondary-education-compulsory" TargetMode="External"/><Relationship Id="rId11" Type="http://schemas.openxmlformats.org/officeDocument/2006/relationships/hyperlink" Target="https://outoftheshadows.eiu.com/data-visualisation/?country1=GB" TargetMode="External"/><Relationship Id="rId12" Type="http://schemas.openxmlformats.org/officeDocument/2006/relationships/hyperlink" Target="https://www.unodc.org/unodc/data-and-analysis/glotip.html" TargetMode="External"/><Relationship Id="rId13" Type="http://schemas.openxmlformats.org/officeDocument/2006/relationships/hyperlink" Target="https://www.worldpolicycenter.org/policies/what-is-the-minimum-age-for-hazardous-work/what-is-the-minimum-age-for-hazardous-work" TargetMode="External"/><Relationship Id="rId14" Type="http://schemas.openxmlformats.org/officeDocument/2006/relationships/hyperlink" Target="https://unstats.un.org/sdgs/indicators/database/?indicator=8.7.1" TargetMode="External"/><Relationship Id="rId15" Type="http://schemas.openxmlformats.org/officeDocument/2006/relationships/hyperlink" Target="https://tellmaps.com/uis/oosc/" TargetMode="External"/><Relationship Id="rId16" Type="http://schemas.openxmlformats.org/officeDocument/2006/relationships/hyperlink" Target="https://tellmaps.com/uis/oosc/" TargetMode="External"/><Relationship Id="rId17" Type="http://schemas.openxmlformats.org/officeDocument/2006/relationships/hyperlink" Target="https://www.ilo.org/ilostat/faces/oracle/webcenter/portalapp/pagehierarchy/Page3.jspx?MBI_ID=524&amp;_afrLoop=3113422154080132&amp;_afrWindowMode=0&amp;_afrWindowId=kot045cfy_1" TargetMode="External"/><Relationship Id="rId18" Type="http://schemas.openxmlformats.org/officeDocument/2006/relationships/hyperlink" Target="https://www.globalslaveryindex.org/2018/data/maps/" TargetMode="External"/><Relationship Id="rId19" Type="http://schemas.openxmlformats.org/officeDocument/2006/relationships/hyperlink" Target="https://unstats.un.org/sdgs/indicators/database?indicator=16.2.2" TargetMode="External"/><Relationship Id="rId20" Type="http://schemas.openxmlformats.org/officeDocument/2006/relationships/hyperlink" Target="https://unstats.un.org/sdgs/indicators/database/?indicator=1.1.1" TargetMode="External"/><Relationship Id="rId21" Type="http://schemas.openxmlformats.org/officeDocument/2006/relationships/hyperlink" Target="http://www.ucw-project.org/info-country.aspx" TargetMode="External"/><Relationship Id="rId22" Type="http://schemas.openxmlformats.org/officeDocument/2006/relationships/hyperlink" Target="https://www.ilo.org/wcmsp5/groups/public/@dgreports/@dcomm/documents/publication/wcms_575499.pdf" TargetMode="External"/><Relationship Id="rId23"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24" Type="http://schemas.openxmlformats.org/officeDocument/2006/relationships/hyperlink" Target="https://unstats.un.org/SDGAPI/swagger/" TargetMode="External"/><Relationship Id="rId25" Type="http://schemas.openxmlformats.org/officeDocument/2006/relationships/hyperlink" Target="https://www.ilo.org/dyn/normlex/en/f?p=NORMLEXPUB:11300:0::NO:11300:P11300_INSTRUMENT_ID:312240:NO" TargetMode="External"/><Relationship Id="rId26" Type="http://schemas.openxmlformats.org/officeDocument/2006/relationships/hyperlink" Target="https://www.ilo.org/dyn/normlex/en/f?p=NORMLEXPUB:11300:0::NO:11300:P11300_INSTRUMENT_ID:312192:NO" TargetMode="External"/><Relationship Id="rId27" Type="http://schemas.openxmlformats.org/officeDocument/2006/relationships/hyperlink" Target="https://www.ilo.org/dyn/normlex/en/f?p=NORMLEXPUB:11300:0::NO:11300:P11300_INSTRUMENT_ID:312146:NO" TargetMode="External"/><Relationship Id="rId28" Type="http://schemas.openxmlformats.org/officeDocument/2006/relationships/hyperlink" Target="https://www.ilo.org/dyn/normlex/en/f?p=NORMLEXPUB:11300:0::NO:11300:P11300_INSTRUMENT_ID:312276:NO" TargetMode="External"/><Relationship Id="rId29" Type="http://schemas.openxmlformats.org/officeDocument/2006/relationships/hyperlink" Target="https://www.ilo.org/dyn/normlex/en/f?p=NORMLEXPUB:11300:0::NO:11300:P11300_INSTRUMENT_ID:312245:NO" TargetMode="External"/><Relationship Id="rId30" Type="http://schemas.openxmlformats.org/officeDocument/2006/relationships/hyperlink" Target="https://www.ilo.org/dyn/normlex/en/f?p=NORMLEXPUB:11300:0::NO:11300:P11300_INSTRUMENT_ID:312226:NO" TargetMode="External"/><Relationship Id="rId31" Type="http://schemas.openxmlformats.org/officeDocument/2006/relationships/hyperlink" Target="https://treaties.un.org/pages/ViewDetails.aspx?src=TREATY&amp;mtdsg_no=IV-13&amp;chapter=4" TargetMode="External"/><Relationship Id="rId32" Type="http://schemas.openxmlformats.org/officeDocument/2006/relationships/hyperlink" Target="https://www.ilo.org/dyn/normlex/en/f?p=NORMLEXPUB:11300:0::NO:11300:P11300_INSTRUMENT_ID:312256:NO" TargetMode="External"/><Relationship Id="rId33" Type="http://schemas.openxmlformats.org/officeDocument/2006/relationships/hyperlink" Target="https://www.ilo.org/dyn/normlex/en/f?p=NORMLEXPUB:11300:0::NO:11300:P11300_INSTRUMENT_ID:312232:NO" TargetMode="External"/><Relationship Id="rId34" Type="http://schemas.openxmlformats.org/officeDocument/2006/relationships/hyperlink" Target="https://www.ilo.org/dyn/normlex/en/f?p=NORMLEXPUB:11300:0::NO:11300:P11300_INSTRUMENT_ID:312243:NO" TargetMode="External"/><Relationship Id="rId35" Type="http://schemas.openxmlformats.org/officeDocument/2006/relationships/hyperlink" Target="https://www.ilo.org/dyn/normlex/en/f?p=NORMLEXPUB:11300:0::NO:11300:P11300_INSTRUMENT_ID:312300:NO" TargetMode="External"/><Relationship Id="rId36" Type="http://schemas.openxmlformats.org/officeDocument/2006/relationships/hyperlink" Target="https://www.worldpolicycenter.org/policies/how-is-minimum-wage-established" TargetMode="External"/><Relationship Id="rId37" Type="http://schemas.openxmlformats.org/officeDocument/2006/relationships/hyperlink" Target="https://www.doingbusiness.org/en/data/exploretopics/labor-market-regulation" TargetMode="External"/><Relationship Id="rId38" Type="http://schemas.openxmlformats.org/officeDocument/2006/relationships/hyperlink" Target="https://www.doingbusiness.org/en/data/exploretopics/labor-market-regulation" TargetMode="External"/><Relationship Id="rId39" Type="http://schemas.openxmlformats.org/officeDocument/2006/relationships/hyperlink" Target="https://www.doingbusiness.org/en/data/exploretopics/labor-market-regulation" TargetMode="External"/><Relationship Id="rId40" Type="http://schemas.openxmlformats.org/officeDocument/2006/relationships/hyperlink" Target="https://www.worldpolicycenter.org/policies/is-paid-annual-leave-available-to-workers" TargetMode="External"/><Relationship Id="rId41" Type="http://schemas.openxmlformats.org/officeDocument/2006/relationships/hyperlink" Target="https://www.worldpolicycenter.org/policies/for-how-long-are-workers-guaranteed-paid-sick-leave" TargetMode="External"/><Relationship Id="rId42" Type="http://schemas.openxmlformats.org/officeDocument/2006/relationships/hyperlink" Target="https://www.worldpolicycenter.org/policies/are-women-protected-from-discrimination-at-work/are-women-protected-from-discrimination-in-promotions-and-or-demotions" TargetMode="External"/><Relationship Id="rId43" Type="http://schemas.openxmlformats.org/officeDocument/2006/relationships/hyperlink" Target="https://www.worldpolicycenter.org/policies/is-equal-pay-guaranteed-for-men-and-women" TargetMode="External"/><Relationship Id="rId44" Type="http://schemas.openxmlformats.org/officeDocument/2006/relationships/hyperlink" Target="https://www.worldpolicycenter.org/policies/is-sexual-harassment-explicitly-prohibited-in-the-workplace" TargetMode="External"/><Relationship Id="rId45" Type="http://schemas.openxmlformats.org/officeDocument/2006/relationships/hyperlink" Target="https://www.worldpolicycenter.org/policies/do-families-receive-benefits-for-child-care-or-school-costs" TargetMode="External"/><Relationship Id="rId46" Type="http://schemas.openxmlformats.org/officeDocument/2006/relationships/hyperlink" Target="http://labour-rights-indicators.la.psu.edu/" TargetMode="External"/><Relationship Id="rId47" Type="http://schemas.openxmlformats.org/officeDocument/2006/relationships/hyperlink" Target="https://www.ilo.org/shinyapps/bulkexplorer16/?lang=en&amp;segment=indicator&amp;id=SDG_0111_SEX_AGE_RT_A" TargetMode="External"/><Relationship Id="rId48" Type="http://schemas.openxmlformats.org/officeDocument/2006/relationships/hyperlink" Target="https://www.ilo.org/shinyapps/bulkexplorer16/?lang=en&amp;segment=indicator&amp;id=SDG_0111_SEX_AGE_RT_A" TargetMode="External"/><Relationship Id="rId49" Type="http://schemas.openxmlformats.org/officeDocument/2006/relationships/hyperlink" Target="https://www.worldpolicycenter.org/policies/at-what-level-are-minimum-wages-set-per-day" TargetMode="External"/><Relationship Id="rId50"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51"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52" Type="http://schemas.openxmlformats.org/officeDocument/2006/relationships/hyperlink" Target="http://data.uis.unesco.org/Index.aspx?DataSetCode=edulit_ds" TargetMode="External"/><Relationship Id="rId53" Type="http://schemas.openxmlformats.org/officeDocument/2006/relationships/hyperlink" Target="https://www.ilo.org/ilostat/faces/oracle/webcenter/portalapp/pagehierarchy/Page33.jspx?locale=EN&amp;MBI_ID=532&amp;_afrLoop=3590254631940129&amp;_afrWindowMode=0&amp;_afrWindowId=_blank," TargetMode="External"/><Relationship Id="rId54"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55"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56" Type="http://schemas.openxmlformats.org/officeDocument/2006/relationships/hyperlink" Target="https://www.ilo.org/dyn/normlex/en/f?p=NORMLEXPUB:11300:0::NO:11300:P11300_INSTRUMENT_ID:312328:NO" TargetMode="External"/><Relationship Id="rId57" Type="http://schemas.openxmlformats.org/officeDocument/2006/relationships/hyperlink" Target="https://www.ilo.org/dyn/normlex/en/f?p=NORMLEXPUB:11300:0::NO:11300:P11300_INSTRUMENT_ID:312248:NO" TargetMode="External"/><Relationship Id="rId58" Type="http://schemas.openxmlformats.org/officeDocument/2006/relationships/hyperlink" Target="https://treaties.un.org/Pages/ViewDetails.aspx?src=IND&amp;mtdsg_no=IV-8&amp;chapter=4&amp;lang=en" TargetMode="External"/><Relationship Id="rId59" Type="http://schemas.openxmlformats.org/officeDocument/2006/relationships/hyperlink" Target="http://downloads.globalslaveryindex.org/ephemeral/FINAL-GSI-2018-DATA-G20-AND-FISHING-1597151668.xlsx" TargetMode="External"/><Relationship Id="rId60" Type="http://schemas.openxmlformats.org/officeDocument/2006/relationships/hyperlink" Target="https://www.worldpolicycenter.org/policies/is-job-protection-guaranteed-for-parents-throughout-paid-parental-leave/is-job-protection-guaranteed-for-mothers-throughout-paid-maternal-leave" TargetMode="External"/><Relationship Id="rId61" Type="http://schemas.openxmlformats.org/officeDocument/2006/relationships/hyperlink" Target="https://www.worldpolicycenter.org/policies/is-job-protection-guaranteed-for-parents-throughout-paid-parental-leave/is-job-protection-guaranteed-for-fathers-throughout-paid-paternal-leave" TargetMode="External"/><Relationship Id="rId62" Type="http://schemas.openxmlformats.org/officeDocument/2006/relationships/hyperlink" Target="https://www.worldpolicycenter.org/policies/is-paid-leave-available-to-mothers-and-fathers-of-infants/is-paid-leave-available-for-both-parents-of-infants" TargetMode="External"/><Relationship Id="rId63" Type="http://schemas.openxmlformats.org/officeDocument/2006/relationships/hyperlink" Target="https://www.worldpolicycenter.org/policies/what-is-the-wage-replacement-rate-of-paid-leave-for-mothers/what-is-the-maximum-wage-replacement-rate-of-paid-leave-for-mothers" TargetMode="External"/><Relationship Id="rId64" Type="http://schemas.openxmlformats.org/officeDocument/2006/relationships/hyperlink" Target="https://www.worldpolicycenter.org/policies/is-paid-leave-available-to-mothers-and-fathers-of-infants/is-paid-leave-available-for-both-parents-of-infants" TargetMode="External"/><Relationship Id="rId65" Type="http://schemas.openxmlformats.org/officeDocument/2006/relationships/hyperlink" Target="https://www.worldpolicycenter.org/policies/are-mothers-of-infants-guaranteed-breastfeeding-breaks-at-work" TargetMode="External"/><Relationship Id="rId66" Type="http://schemas.openxmlformats.org/officeDocument/2006/relationships/hyperlink" Target="https://www.ilo.org/wcmsp5/groups/public/---dgreports/---dcomm/---publ/documents/publication/wcms_242615.pdf" TargetMode="External"/><Relationship Id="rId67" Type="http://schemas.openxmlformats.org/officeDocument/2006/relationships/hyperlink" Target="https://www.ilo.org/wcmsp5/groups/public/---dgreports/---dcomm/---publ/documents/publication/wcms_242615.pdf" TargetMode="External"/><Relationship Id="rId68" Type="http://schemas.openxmlformats.org/officeDocument/2006/relationships/hyperlink" Target="https://unstats.un.org/sdgs/indicators/database/" TargetMode="External"/><Relationship Id="rId69" Type="http://schemas.openxmlformats.org/officeDocument/2006/relationships/hyperlink" Target="https://www.kidsrightsindex.org/" TargetMode="External"/><Relationship Id="rId70" Type="http://schemas.openxmlformats.org/officeDocument/2006/relationships/hyperlink" Target="https://globalnaps.org/issue/childrens-rights/" TargetMode="External"/><Relationship Id="rId71" Type="http://schemas.openxmlformats.org/officeDocument/2006/relationships/hyperlink" Target="https://outoftheshadows.eiu.com/wp-content/uploads/2019/05/OOSI_Out_of_the_shadows_index_60-countries_May2019.xlsm" TargetMode="External"/><Relationship Id="rId72" Type="http://schemas.openxmlformats.org/officeDocument/2006/relationships/hyperlink" Target="https://unstats.un.org/sdgs/indicators/database/" TargetMode="External"/><Relationship Id="rId73" Type="http://schemas.openxmlformats.org/officeDocument/2006/relationships/hyperlink" Target="https://unstats.un.org/sdgs/indicators/database/" TargetMode="External"/><Relationship Id="rId74" Type="http://schemas.openxmlformats.org/officeDocument/2006/relationships/hyperlink" Target="http://apps.who.int/gho/data/node.main.VIOLENCESERVICESFORVICTIMS?lang=en" TargetMode="External"/><Relationship Id="rId75" Type="http://schemas.openxmlformats.org/officeDocument/2006/relationships/hyperlink" Target="http://apps.who.int/gho/data/node.main.VIOLENCEPREVENTIONPROGRAMMES?lang=en" TargetMode="External"/><Relationship Id="rId76" Type="http://schemas.openxmlformats.org/officeDocument/2006/relationships/hyperlink" Target="https://treaties.un.org/pages/ViewDetails.aspx?src=TREATY&amp;mtdsg_no=IX-4&amp;chapter=9&amp;clang=_en" TargetMode="External"/><Relationship Id="rId77" Type="http://schemas.openxmlformats.org/officeDocument/2006/relationships/hyperlink" Target="https://www.dlapiper.com/en/uk/insights/publications/2016/12/advertising-and-marketing-to-children/" TargetMode="External"/><Relationship Id="rId78" Type="http://schemas.openxmlformats.org/officeDocument/2006/relationships/hyperlink" Target="https://www.dlapiper.com/en/uk/insights/publications/2016/12/advertising-and-marketing-to-children/;" TargetMode="External"/><Relationship Id="rId79" Type="http://schemas.openxmlformats.org/officeDocument/2006/relationships/hyperlink" Target="http://apps.who.int/gho/data/view.main.2473" TargetMode="External"/><Relationship Id="rId80" Type="http://schemas.openxmlformats.org/officeDocument/2006/relationships/hyperlink" Target="https://untobaccocontrol.org/impldb/indicator-report/?wpdtvar=3.3.2.1.a" TargetMode="External"/><Relationship Id="rId81" Type="http://schemas.openxmlformats.org/officeDocument/2006/relationships/hyperlink" Target="http://apps.who.int/gho/data/view.main.54500" TargetMode="External"/><Relationship Id="rId82" Type="http://schemas.openxmlformats.org/officeDocument/2006/relationships/hyperlink" Target="http://apps.who.int/gho/data/node.main.A1192?lang=en;%20WHO," TargetMode="External"/><Relationship Id="rId83" Type="http://schemas.openxmlformats.org/officeDocument/2006/relationships/hyperlink" Target="https://www.unicef.org/sites/default/files/2020-05/Marketing-of-breast-milk-substitutes-status-report-2020.pdf" TargetMode="External"/><Relationship Id="rId84" Type="http://schemas.openxmlformats.org/officeDocument/2006/relationships/hyperlink" Target="http://apps.who.int/gho/data/node.main.TOB1257?lang=en" TargetMode="External"/><Relationship Id="rId85" Type="http://schemas.openxmlformats.org/officeDocument/2006/relationships/hyperlink" Target="http://apps.who.int/gho/data/node.main.A1219?lang=en" TargetMode="External"/><Relationship Id="rId86" Type="http://schemas.openxmlformats.org/officeDocument/2006/relationships/hyperlink" Target="http://apps.who.int/gho/data/node.main.A1214?lang=en" TargetMode="External"/><Relationship Id="rId87" Type="http://schemas.openxmlformats.org/officeDocument/2006/relationships/hyperlink" Target="http://apps.who.int/gho/data/node.main.A1221?lang=en" TargetMode="External"/><Relationship Id="rId88" Type="http://schemas.openxmlformats.org/officeDocument/2006/relationships/hyperlink" Target="http://apps.who.int/gho/data/view.main.CHILDOVERWEIGHTv" TargetMode="External"/><Relationship Id="rId89" Type="http://schemas.openxmlformats.org/officeDocument/2006/relationships/hyperlink" Target="http://apps.who.int/gho/data/view.main.CHILDOVERWEIGHTv" TargetMode="External"/><Relationship Id="rId90" Type="http://schemas.openxmlformats.org/officeDocument/2006/relationships/hyperlink" Target="https://unstats.un.org/sdgs/indicators/database/" TargetMode="External"/><Relationship Id="rId91" Type="http://schemas.openxmlformats.org/officeDocument/2006/relationships/hyperlink" Target="http://apps.who.int/gho/data/node.main.1100?lang=en" TargetMode="External"/><Relationship Id="rId92" Type="http://schemas.openxmlformats.org/officeDocument/2006/relationships/hyperlink" Target="https://treaties.un.org/Pages/ShowMTDSGDetails.aspx?src=UNTSONLINE&amp;tabid=2&amp;mtdsg_no=IX-1&amp;chapter=9&amp;lang=en" TargetMode="External"/><Relationship Id="rId93" Type="http://schemas.openxmlformats.org/officeDocument/2006/relationships/hyperlink" Target="http://unctad.org/en/Docs/Cyberlaw/CP.xlsx" TargetMode="External"/><Relationship Id="rId94" Type="http://schemas.openxmlformats.org/officeDocument/2006/relationships/hyperlink" Target="https://www.ftc.gov/policy/international/competition-consumer-protection-authorities-worldwide" TargetMode="External"/><Relationship Id="rId95" Type="http://schemas.openxmlformats.org/officeDocument/2006/relationships/hyperlink" Target="https://www.icpen.org/who-we-are" TargetMode="External"/><Relationship Id="rId96" Type="http://schemas.openxmlformats.org/officeDocument/2006/relationships/hyperlink" Target="https://unctad.org/en/Pages/DTL/STI_and_ICTs/ICT4D-Legislation/eCom-Consumer-Protection-Laws.aspx" TargetMode="External"/><Relationship Id="rId97" Type="http://schemas.openxmlformats.org/officeDocument/2006/relationships/hyperlink" Target="https://www.iso.org/members.html" TargetMode="External"/><Relationship Id="rId98" Type="http://schemas.openxmlformats.org/officeDocument/2006/relationships/hyperlink" Target="https://www.iec.ch/dyn/www/f?p=103:5:0" TargetMode="External"/><Relationship Id="rId99" Type="http://schemas.openxmlformats.org/officeDocument/2006/relationships/hyperlink" Target="https://apps.who.int/gho/data/view.main.SDGPOISON393v" TargetMode="External"/><Relationship Id="rId100" Type="http://schemas.openxmlformats.org/officeDocument/2006/relationships/hyperlink" Target="http://apps.who.int/gho/data/view.main.ghe3002015-CH17" TargetMode="External"/><Relationship Id="rId101" Type="http://schemas.openxmlformats.org/officeDocument/2006/relationships/hyperlink" Target="https://treaties.un.org/Pages/ViewDetails.aspx?src=IND&amp;mtdsg_no=IV-11-c&amp;chapter=4&amp;lang=en" TargetMode="External"/><Relationship Id="rId102" Type="http://schemas.openxmlformats.org/officeDocument/2006/relationships/hyperlink" Target="https://apps.who.int/iris/bitstream/handle/10665/43851/9789241563574_eng.pdf?sequence=1" TargetMode="External"/><Relationship Id="rId103" Type="http://schemas.openxmlformats.org/officeDocument/2006/relationships/hyperlink" Target="https://www.weprotect.org/member-countries/" TargetMode="External"/><Relationship Id="rId104" Type="http://schemas.openxmlformats.org/officeDocument/2006/relationships/hyperlink" Target="https://www.icmec.org/wp-content/uploads/2018/12/CSAM-Model-Law-9th-Ed-FINAL-12-3-18.pdf" TargetMode="External"/><Relationship Id="rId105" Type="http://schemas.openxmlformats.org/officeDocument/2006/relationships/hyperlink" Target="https://www.icmec.org/wp-content/uploads/2018/12/CSAM-Model-Law-9th-Ed-FINAL-12-3-18.pdf" TargetMode="External"/><Relationship Id="rId106" Type="http://schemas.openxmlformats.org/officeDocument/2006/relationships/hyperlink" Target="https://www.icmec.org/wp-content/uploads/2018/12/CSAM-Model-Law-9th-Ed-FINAL-12-3-18.pdf" TargetMode="External"/><Relationship Id="rId107" Type="http://schemas.openxmlformats.org/officeDocument/2006/relationships/hyperlink" Target="https://outoftheshadows.eiu.com/data-visualisation/?country1=GB" TargetMode="External"/><Relationship Id="rId108" Type="http://schemas.openxmlformats.org/officeDocument/2006/relationships/hyperlink" Target="https://unctad.org/en/Pages/DTL/STI_and_ICTs/ICT4D-Legislation/eCom-Cybercrime-Laws.aspx" TargetMode="External"/><Relationship Id="rId109" Type="http://schemas.openxmlformats.org/officeDocument/2006/relationships/hyperlink" Target="https://unctad.org/en/Pages/DTL/STI_and_ICTs/ICT4D-Legislation/eCom-Data-Protection-Laws.aspx" TargetMode="External"/><Relationship Id="rId110" Type="http://schemas.openxmlformats.org/officeDocument/2006/relationships/hyperlink" Target="https://www.missingkids.org/ourwork/ncmecdata" TargetMode="External"/><Relationship Id="rId111" Type="http://schemas.openxmlformats.org/officeDocument/2006/relationships/hyperlink" Target="https://outoftheshadows.eiu.com/data-visualisation/?country1=GB" TargetMode="External"/><Relationship Id="rId112" Type="http://schemas.openxmlformats.org/officeDocument/2006/relationships/hyperlink" Target="https://unstats.un.org/sdgs/indicators/database/" TargetMode="External"/><Relationship Id="rId113" Type="http://schemas.openxmlformats.org/officeDocument/2006/relationships/hyperlink" Target="https://data.unicef.org/resources/data_explorer/unicef_f/?ag=UNICEF&amp;df=GLOBAL_DATAFLOW&amp;ver=1.0&amp;dq=.PT_ST_13-15_BUL_30-DYS..&amp;startPeriod=2014&amp;endPeriod=2019" TargetMode="External"/><Relationship Id="rId114" Type="http://schemas.openxmlformats.org/officeDocument/2006/relationships/hyperlink" Target="https://www.unicef-irc.org/publications/pdf/WP%202018-11.pdf" TargetMode="External"/><Relationship Id="rId115" Type="http://schemas.openxmlformats.org/officeDocument/2006/relationships/hyperlink" Target="https://info.worldbank.org/governance/wgi/" TargetMode="External"/><Relationship Id="rId116" Type="http://schemas.openxmlformats.org/officeDocument/2006/relationships/hyperlink" Target="https://info.worldbank.org/governance/wgi/" TargetMode="External"/><Relationship Id="rId117" Type="http://schemas.openxmlformats.org/officeDocument/2006/relationships/hyperlink" Target="https://archive.crin.org/en/access-justice-children-global-ranking.html" TargetMode="External"/><Relationship Id="rId118" Type="http://schemas.openxmlformats.org/officeDocument/2006/relationships/hyperlink" Target="https://globalnaps.org/issue/childrens-rights/" TargetMode="External"/><Relationship Id="rId119" Type="http://schemas.openxmlformats.org/officeDocument/2006/relationships/hyperlink" Target="https://outoftheshadows.eiu.com/wp-content/uploads/2019/05/OOSI_Out_of_the_shadows_index_60-countries_May2019.xlsm" TargetMode="External"/><Relationship Id="rId120" Type="http://schemas.openxmlformats.org/officeDocument/2006/relationships/hyperlink" Target="http://apps.who.int/gho/data/view.main.2473" TargetMode="External"/><Relationship Id="rId121" Type="http://schemas.openxmlformats.org/officeDocument/2006/relationships/hyperlink" Target="http://apps.who.int/gho/data/view.main.2475" TargetMode="External"/><Relationship Id="rId122" Type="http://schemas.openxmlformats.org/officeDocument/2006/relationships/hyperlink" Target="http://apps.who.int/gho/data/view.main.2477" TargetMode="External"/><Relationship Id="rId123" Type="http://schemas.openxmlformats.org/officeDocument/2006/relationships/hyperlink" Target="https://www.unicef.org/sites/default/files/2020-05/Marketing-of-breast-milk-substitutes-status-report-2020.pdf" TargetMode="External"/><Relationship Id="rId124" Type="http://schemas.openxmlformats.org/officeDocument/2006/relationships/hyperlink" Target="https://www.childhelplineinternational.org/wp-content/uploads/2019/11/Voices-of-Children-2017-2018-FINAL-Spreads.pdf" TargetMode="External"/><Relationship Id="rId125" Type="http://schemas.openxmlformats.org/officeDocument/2006/relationships/hyperlink" Target="https://treaties.un.org/Pages/ViewDetailsIII.aspx?src=IND&amp;mtdsg_no=XXVII-7&amp;chapter=27&amp;Temp=mtdsg3&amp;clang=_en" TargetMode="External"/><Relationship Id="rId126" Type="http://schemas.openxmlformats.org/officeDocument/2006/relationships/hyperlink" Target="https://treaties.un.org/Pages/ViewDetails.aspx?src=TREATY&amp;mtdsg_no=XXVII-7-d&amp;chapter=27&amp;clang=_en" TargetMode="External"/><Relationship Id="rId127" Type="http://schemas.openxmlformats.org/officeDocument/2006/relationships/hyperlink" Target="https://treaties.un.org/Pages/ViewDetails.aspx?src=TREATY&amp;mtdsg_no=XXVII-3&amp;chapter=27&amp;clang=_en" TargetMode="External"/><Relationship Id="rId128" Type="http://schemas.openxmlformats.org/officeDocument/2006/relationships/hyperlink" Target="https://treaties.un.org/pages/ViewDetails.aspx?src=TREATY&amp;mtdsg_no=XXVII-15&amp;chapter=27" TargetMode="External"/><Relationship Id="rId129" Type="http://schemas.openxmlformats.org/officeDocument/2006/relationships/hyperlink" Target="https://treaties.un.org/Pages/ViewDetails.aspx?src=TREATY&amp;mtdsg_no=XXVII-5&amp;chapter=27&amp;clang=_en" TargetMode="External"/><Relationship Id="rId130" Type="http://schemas.openxmlformats.org/officeDocument/2006/relationships/hyperlink" Target="https://eiti.org/countries" TargetMode="External"/><Relationship Id="rId131" Type="http://schemas.openxmlformats.org/officeDocument/2006/relationships/hyperlink" Target="https://eiti.org/countries" TargetMode="External"/><Relationship Id="rId132" Type="http://schemas.openxmlformats.org/officeDocument/2006/relationships/hyperlink" Target="https://resourcegovernanceindex.org/data/both/issue?region=global" TargetMode="External"/><Relationship Id="rId133" Type="http://schemas.openxmlformats.org/officeDocument/2006/relationships/hyperlink" Target="https://resourcegovernanceindex.org/data/both/issue?region=global" TargetMode="External"/><Relationship Id="rId134" Type="http://schemas.openxmlformats.org/officeDocument/2006/relationships/hyperlink" Target="http://apps.who.int/gho/data/node.imr.AIR_4?lang=en" TargetMode="External"/><Relationship Id="rId135" Type="http://schemas.openxmlformats.org/officeDocument/2006/relationships/hyperlink" Target="http://apps.who.int/gho/data/node.main.AMBIENTAIRCHILDEXPREDIRECT?lang=en" TargetMode="External"/><Relationship Id="rId136" Type="http://schemas.openxmlformats.org/officeDocument/2006/relationships/hyperlink" Target="https://www.climatewatchdata.org/ghg-emissions?calculation=PER_CAPITA&amp;end_year=2016&amp;start_year=1990" TargetMode="External"/><Relationship Id="rId137" Type="http://schemas.openxmlformats.org/officeDocument/2006/relationships/hyperlink" Target="https://unstats.un.org/sdgs/indicators/database/?indicator=3.9.2" TargetMode="External"/><Relationship Id="rId138" Type="http://schemas.openxmlformats.org/officeDocument/2006/relationships/hyperlink" Target="https://unstats.un.org/SDGAPI/v1/sdg/Series/Data?seriesCode=AG_LND_DGRD&amp;pageSize=999999999" TargetMode="External"/><Relationship Id="rId139" Type="http://schemas.openxmlformats.org/officeDocument/2006/relationships/hyperlink" Target="https://treaties.un.org/Pages/ViewDetails.aspx?src=IND&amp;mtdsg_no=IV-3&amp;chapter=4&amp;clang=_en" TargetMode="External"/><Relationship Id="rId140" Type="http://schemas.openxmlformats.org/officeDocument/2006/relationships/hyperlink" Target="https://www.ilo.org/dyn/normlex/en/f?p=NORMLEXPUB:11300:0::NO:11300:P11300_INSTRUMENT_ID:312252:NO" TargetMode="External"/><Relationship Id="rId141" Type="http://schemas.openxmlformats.org/officeDocument/2006/relationships/hyperlink" Target="http://www.un.org/press/en/2007/ga10612.doc.htm" TargetMode="External"/><Relationship Id="rId142" Type="http://schemas.openxmlformats.org/officeDocument/2006/relationships/hyperlink" Target="https://www.doingbusiness.org/en/data/exploretopics/registering-property" TargetMode="External"/><Relationship Id="rId143" Type="http://schemas.openxmlformats.org/officeDocument/2006/relationships/hyperlink" Target="https://ihl-databases.icrc.org/applic/ihl/ihl.nsf/vwTreaties1949.xsp" TargetMode="External"/><Relationship Id="rId144" Type="http://schemas.openxmlformats.org/officeDocument/2006/relationships/hyperlink" Target="https://ihl-databases.icrc.org/applic/ihl/ihl.nsf/vwTreaties1949.xsp" TargetMode="External"/><Relationship Id="rId145" Type="http://schemas.openxmlformats.org/officeDocument/2006/relationships/hyperlink" Target="https://treaties.un.org/Pages/ViewDetails.aspx?src=TREATY&amp;mtdsg_no=XVIII-6&amp;chapter=18&amp;clang=_en" TargetMode="External"/><Relationship Id="rId146" Type="http://schemas.openxmlformats.org/officeDocument/2006/relationships/hyperlink" Target="https://www.eda.admin.ch/eda/en/fdfa/foreign-policy/international-law/international-humanitarian-law/private-military-security-companies/participating-states.html" TargetMode="External"/><Relationship Id="rId147" Type="http://schemas.openxmlformats.org/officeDocument/2006/relationships/hyperlink" Target="https://treaties.un.org/Pages/ViewDetails.aspx?src=TREATY&amp;mtdsg_no=IV-11-b&amp;chapter=4&amp;clang=_en" TargetMode="External"/><Relationship Id="rId148" Type="http://schemas.openxmlformats.org/officeDocument/2006/relationships/hyperlink" Target="https://www.ilo.org/dyn/normlex/en/f?p=NORMLEXPUB:11300:0::NO:11300:P11300_INSTRUMENT_ID:312327:NO" TargetMode="External"/><Relationship Id="rId149" Type="http://schemas.openxmlformats.org/officeDocument/2006/relationships/hyperlink" Target="https://www.ohchr.org/EN/Issues/Business/Pages/NationalActionPlans.aspx" TargetMode="External"/><Relationship Id="rId150" Type="http://schemas.openxmlformats.org/officeDocument/2006/relationships/hyperlink" Target="https://www.ohchr.org/EN/Issues/Mercenaries/WGMercenaries/Pages/NationalRegulatoryFrameworks.aspx" TargetMode="External"/><Relationship Id="rId151" Type="http://schemas.openxmlformats.org/officeDocument/2006/relationships/hyperlink" Target="https://www.internal-displacement.org/database/displacement-data" TargetMode="External"/><Relationship Id="rId152" Type="http://schemas.openxmlformats.org/officeDocument/2006/relationships/hyperlink" Target="https://population.un.org/wpp/Download/Standard/Population//" TargetMode="External"/><Relationship Id="rId153" Type="http://schemas.openxmlformats.org/officeDocument/2006/relationships/hyperlink" Target="https://www.internal-displacement.org/database/displacement-data" TargetMode="External"/><Relationship Id="rId154" Type="http://schemas.openxmlformats.org/officeDocument/2006/relationships/hyperlink" Target="https://population.un.org/wpp/Download/Standard/Population//" TargetMode="External"/><Relationship Id="rId155" Type="http://schemas.openxmlformats.org/officeDocument/2006/relationships/hyperlink" Target="https://treaties.un.org/pages/ViewDetails.aspx?src=TREATY&amp;mtdsg_no=XXV-4&amp;chapter=25&amp;clang=_en" TargetMode="External"/><Relationship Id="rId156" Type="http://schemas.openxmlformats.org/officeDocument/2006/relationships/hyperlink" Target="https://unstats.un.org/sdgs/indicators/database/" TargetMode="External"/><Relationship Id="rId157" Type="http://schemas.openxmlformats.org/officeDocument/2006/relationships/hyperlink" Target="https://unstats.un.org/sdgs/indicators/database/" TargetMode="External"/><Relationship Id="rId158" Type="http://schemas.openxmlformats.org/officeDocument/2006/relationships/hyperlink" Target="https://unstats.un.org/sdgs/indicators/database/" TargetMode="External"/><Relationship Id="rId159" Type="http://schemas.openxmlformats.org/officeDocument/2006/relationships/hyperlink" Target="https://unstats.un.org/sdgs/indicators/database/" TargetMode="External"/><Relationship Id="rId160" Type="http://schemas.openxmlformats.org/officeDocument/2006/relationships/hyperlink" Target="http://www.internal-displacement.org/database/displacement-data" TargetMode="External"/><Relationship Id="rId161" Type="http://schemas.openxmlformats.org/officeDocument/2006/relationships/hyperlink" Target="https://population.un.org/wpp/Download/Standard/Population//" TargetMode="External"/><Relationship Id="rId162" Type="http://schemas.openxmlformats.org/officeDocument/2006/relationships/hyperlink" Target="https://drmkc.jrc.ec.europa.eu/inform-index/Home/portalid/46?fileticket=ALAwxmXApQk%3D" TargetMode="External"/><Relationship Id="rId163" Type="http://schemas.openxmlformats.org/officeDocument/2006/relationships/hyperlink" Target="https://treaties.un.org/Pages/ViewDetails.aspx?src=IND&amp;mtdsg_no=IV-11&amp;chapter=4&amp;clang=_en" TargetMode="External"/><Relationship Id="rId164" Type="http://schemas.openxmlformats.org/officeDocument/2006/relationships/hyperlink" Target="https://treaties.un.org/Pages/ViewDetails.aspx?src=IND&amp;mtdsg_no=IV-11-d&amp;chapter=4&amp;clang=_en" TargetMode="External"/><Relationship Id="rId165" Type="http://schemas.openxmlformats.org/officeDocument/2006/relationships/hyperlink" Target="https://archive.crin.org/en/home/law/access-justice/access-justice-children-data-and-methodology.html" TargetMode="External"/><Relationship Id="rId166" Type="http://schemas.openxmlformats.org/officeDocument/2006/relationships/hyperlink" Target="https://archive.crin.org/sites/default/files/access_to_justice_data.xls" TargetMode="External"/><Relationship Id="rId167" Type="http://schemas.openxmlformats.org/officeDocument/2006/relationships/hyperlink" Target="https://www.kidsrightsindex.org/" TargetMode="External"/><Relationship Id="rId168" Type="http://schemas.openxmlformats.org/officeDocument/2006/relationships/hyperlink" Target="https://www.kidsrightsindex.org/" TargetMode="External"/><Relationship Id="rId169" Type="http://schemas.openxmlformats.org/officeDocument/2006/relationships/hyperlink" Target="https://www.kidsrightsindex.org/" TargetMode="External"/><Relationship Id="rId170" Type="http://schemas.openxmlformats.org/officeDocument/2006/relationships/hyperlink" Target="https://www.kidsrightsindex.org/" TargetMode="External"/><Relationship Id="rId171" Type="http://schemas.openxmlformats.org/officeDocument/2006/relationships/hyperlink" Target="https://www.sdg.org/datasets/279eebc614f64c9db58e4c029cf749a3_0" TargetMode="External"/><Relationship Id="rId172" Type="http://schemas.openxmlformats.org/officeDocument/2006/relationships/hyperlink" Target="https://data.worldbank.org/indicator/SH.XPD.CHEX.PP.CD" TargetMode="External"/><Relationship Id="rId173" Type="http://schemas.openxmlformats.org/officeDocument/2006/relationships/hyperlink" Target="http://apps.who.int/gho/data/node.main.VIOLENCESERVICESFORVICTIMS?lang=en" TargetMode="External"/><Relationship Id="rId174" Type="http://schemas.openxmlformats.org/officeDocument/2006/relationships/hyperlink" Target="https://unstats.un.org/sdgs/indicators/database/" TargetMode="External"/><Relationship Id="rId175" Type="http://schemas.openxmlformats.org/officeDocument/2006/relationships/hyperlink" Target="https://www.ilo.org/shinyapps/bulkexplorer49/?lang=en&amp;segment=indicator&amp;id=ILR_TUMT_NOC_RT_A" TargetMode="External"/><Relationship Id="rId176" Type="http://schemas.openxmlformats.org/officeDocument/2006/relationships/hyperlink" Target="http://apps.who.int/gho/data/view.main.54500" TargetMode="External"/><Relationship Id="rId177"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178" Type="http://schemas.openxmlformats.org/officeDocument/2006/relationships/hyperlink" Target="https://www.ilo.org/wcmsp5/groups/public/---dgreports/---dcomm/---publ/documents/publication/wcms_242615.pdf" TargetMode="External"/><Relationship Id="rId179" Type="http://schemas.openxmlformats.org/officeDocument/2006/relationships/hyperlink" Target="https://info.worldbank.org/governance/wgi/" TargetMode="External"/><Relationship Id="rId180" Type="http://schemas.openxmlformats.org/officeDocument/2006/relationships/hyperlink" Target="https://info.worldbank.org/governance/wgi/" TargetMode="External"/><Relationship Id="rId181" Type="http://schemas.openxmlformats.org/officeDocument/2006/relationships/hyperlink" Target="https://info.worldbank.org/governance/wgi/" TargetMode="External"/><Relationship Id="rId182" Type="http://schemas.openxmlformats.org/officeDocument/2006/relationships/hyperlink" Target="https://info.worldbank.org/governance/wgi/" TargetMode="External"/><Relationship Id="rId183" Type="http://schemas.openxmlformats.org/officeDocument/2006/relationships/hyperlink" Target="https://www.icmec.org/wp-content/uploads/2018/12/CSAM-Model-Law-9th-Ed-FINAL-12-3-18.pdf" TargetMode="External"/><Relationship Id="rId184" Type="http://schemas.openxmlformats.org/officeDocument/2006/relationships/hyperlink" Target="https://outoftheshadows.eiu.com/data-visualisation/?country1=GB" TargetMode="External"/><Relationship Id="rId185" Type="http://schemas.openxmlformats.org/officeDocument/2006/relationships/hyperlink" Target="http://www.internal-displacement.org/database/displacement-data" TargetMode="External"/><Relationship Id="rId186" Type="http://schemas.openxmlformats.org/officeDocument/2006/relationships/hyperlink" Target="https://population.un.org/wpp/Download/Standard/Population//" TargetMode="External"/><Relationship Id="rId187" Type="http://schemas.openxmlformats.org/officeDocument/2006/relationships/hyperlink" Target="https://www.worldpolicycenter.org/policies/are-workers-guaranteed-a-weekly-day-of-rest" TargetMode="External"/><Relationship Id="rId188" Type="http://schemas.openxmlformats.org/officeDocument/2006/relationships/hyperlink" Target="https://www.worldpolicycenter.org/policies/is-there-a-wage-premium-for-night-work" TargetMode="External"/><Relationship Id="rId189" Type="http://schemas.openxmlformats.org/officeDocument/2006/relationships/hyperlink" Target="https://globalnaps.org/issue/childrens-rights/" TargetMode="External"/><Relationship Id="rId190" Type="http://schemas.openxmlformats.org/officeDocument/2006/relationships/hyperlink" Target="https://www.dlapiper.com/en/uk/insights/publications/2016/12/advertising-and-marketing-to-children/%20and" TargetMode="External"/><Relationship Id="rId191" Type="http://schemas.openxmlformats.org/officeDocument/2006/relationships/hyperlink" Target="https://www.iso.org/members.html" TargetMode="External"/><Relationship Id="rId192" Type="http://schemas.openxmlformats.org/officeDocument/2006/relationships/hyperlink" Target="https://www.ohchr.org/EN/Issues/Mercenaries/WGMercenaries/Pages/NationalRegulatoryFrameworks.aspx" TargetMode="External"/><Relationship Id="rId193" Type="http://schemas.openxmlformats.org/officeDocument/2006/relationships/hyperlink" Target="https://www.ftc.gov/policy/international/competition-consumer-protection-authorities-worldwide" TargetMode="External"/><Relationship Id="rId194"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O221"/>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C246" activeCellId="0" sqref="C246"/>
    </sheetView>
  </sheetViews>
  <sheetFormatPr defaultRowHeight="14.4" zeroHeight="false" outlineLevelRow="0" outlineLevelCol="0"/>
  <cols>
    <col collapsed="false" customWidth="true" hidden="false" outlineLevel="0" max="2" min="1" style="0" width="11.57"/>
    <col collapsed="false" customWidth="true" hidden="false" outlineLevel="0" max="3" min="3" style="0" width="19.58"/>
    <col collapsed="false" customWidth="true" hidden="true" outlineLevel="0" max="4" min="4" style="0" width="17.67"/>
    <col collapsed="false" customWidth="true" hidden="false" outlineLevel="0" max="5" min="5" style="0" width="43"/>
    <col collapsed="false" customWidth="true" hidden="false" outlineLevel="0" max="6" min="6" style="0" width="24.31"/>
    <col collapsed="false" customWidth="true" hidden="false" outlineLevel="0" max="7" min="7" style="1" width="50.14"/>
    <col collapsed="false" customWidth="true" hidden="false" outlineLevel="0" max="8" min="8" style="1" width="80.89"/>
    <col collapsed="false" customWidth="true" hidden="false" outlineLevel="0" max="9" min="9" style="1" width="7.34"/>
    <col collapsed="false" customWidth="true" hidden="false" outlineLevel="0" max="10" min="10" style="0" width="11.33"/>
    <col collapsed="false" customWidth="true" hidden="false" outlineLevel="0" max="11" min="11" style="0" width="32.44"/>
    <col collapsed="false" customWidth="true" hidden="false" outlineLevel="0" max="12" min="12" style="0" width="38.63"/>
    <col collapsed="false" customWidth="true" hidden="false" outlineLevel="0" max="1025" min="13" style="0" width="8.67"/>
  </cols>
  <sheetData>
    <row r="1" customFormat="false" ht="27.75" hidden="false" customHeight="true" outlineLevel="0" collapsed="false">
      <c r="A1" s="2" t="s">
        <v>0</v>
      </c>
      <c r="B1" s="3" t="s">
        <v>1</v>
      </c>
      <c r="C1" s="4" t="s">
        <v>2</v>
      </c>
      <c r="D1" s="5" t="s">
        <v>3</v>
      </c>
      <c r="E1" s="5" t="s">
        <v>4</v>
      </c>
      <c r="F1" s="4" t="s">
        <v>5</v>
      </c>
      <c r="G1" s="6" t="s">
        <v>6</v>
      </c>
      <c r="H1" s="6" t="s">
        <v>7</v>
      </c>
      <c r="I1" s="6" t="s">
        <v>8</v>
      </c>
      <c r="J1" s="4" t="s">
        <v>9</v>
      </c>
      <c r="K1" s="5" t="s">
        <v>10</v>
      </c>
      <c r="L1" s="7" t="s">
        <v>11</v>
      </c>
    </row>
    <row r="2" customFormat="false" ht="14.4" hidden="true" customHeight="false" outlineLevel="0" collapsed="false">
      <c r="A2" s="8" t="s">
        <v>12</v>
      </c>
      <c r="B2" s="8" t="n">
        <v>2020</v>
      </c>
      <c r="C2" s="9" t="s">
        <v>13</v>
      </c>
      <c r="D2" s="1" t="str">
        <f aca="false">VLOOKUP(Snapshot!C2,Indicator!$A$2:$G$100,6,0)</f>
        <v>1.1.1.1</v>
      </c>
      <c r="E2" s="1" t="str">
        <f aca="false">VLOOKUP(Snapshot!C2,Indicator!$A$2:$G$100,7,0)</f>
        <v>Minimum Age Convention</v>
      </c>
      <c r="F2" s="9" t="s">
        <v>14</v>
      </c>
      <c r="G2" s="1" t="str">
        <f aca="false">VLOOKUP(F2,Value_type!$A$2:$F$100,4,0)</f>
        <v>2=Yes [Ratified/signed]; 1=No [Not ratified/signed]; 0=No data/not applicable</v>
      </c>
      <c r="H2" s="1" t="str">
        <f aca="false">VLOOKUP(F2,Value_type!$A$2:$F$100,5,0)</f>
        <v>2=Yes [Ratified/signed]; 1=No [Not ratified/signed]; 0=No data/not applicable</v>
      </c>
      <c r="I2" s="1" t="n">
        <v>0</v>
      </c>
      <c r="J2" s="9" t="s">
        <v>15</v>
      </c>
      <c r="K2" s="1" t="str">
        <f aca="false">VLOOKUP(J2,Source!$A$2:$K$100,3,0)</f>
        <v>ILO NORMLEX</v>
      </c>
      <c r="L2" s="8" t="n">
        <v>1</v>
      </c>
      <c r="M2" s="8"/>
      <c r="N2" s="8"/>
      <c r="O2" s="8"/>
    </row>
    <row r="3" customFormat="false" ht="14.4" hidden="true" customHeight="false" outlineLevel="0" collapsed="false">
      <c r="A3" s="8" t="s">
        <v>16</v>
      </c>
      <c r="B3" s="8" t="n">
        <v>2020</v>
      </c>
      <c r="C3" s="9" t="s">
        <v>17</v>
      </c>
      <c r="D3" s="1" t="str">
        <f aca="false">VLOOKUP(Snapshot!C3,Indicator!$A$2:$G$100,6,0)</f>
        <v>1.1.3.1</v>
      </c>
      <c r="E3" s="1" t="str">
        <f aca="false">VLOOKUP(Snapshot!C3,Indicator!$A$2:$G$100,7,0)</f>
        <v>Worst Forms of Child Labour Convention</v>
      </c>
      <c r="F3" s="9" t="s">
        <v>14</v>
      </c>
      <c r="G3" s="1" t="str">
        <f aca="false">VLOOKUP(F3,Value_type!$A$2:$F$100,4,0)</f>
        <v>2=Yes [Ratified/signed]; 1=No [Not ratified/signed]; 0=No data/not applicable</v>
      </c>
      <c r="H3" s="1" t="str">
        <f aca="false">VLOOKUP(F3,Value_type!$A$2:$F$100,5,0)</f>
        <v>2=Yes [Ratified/signed]; 1=No [Not ratified/signed]; 0=No data/not applicable</v>
      </c>
      <c r="I3" s="1" t="n">
        <v>0</v>
      </c>
      <c r="J3" s="9" t="s">
        <v>18</v>
      </c>
      <c r="K3" s="1" t="str">
        <f aca="false">VLOOKUP(J3,Source!$A$2:$K$100,3,0)</f>
        <v>ILO NORMLEX</v>
      </c>
      <c r="L3" s="0" t="n">
        <v>2</v>
      </c>
    </row>
    <row r="4" customFormat="false" ht="14.4" hidden="true" customHeight="false" outlineLevel="0" collapsed="false">
      <c r="A4" s="8" t="s">
        <v>19</v>
      </c>
      <c r="B4" s="8" t="n">
        <v>2020</v>
      </c>
      <c r="C4" s="9" t="s">
        <v>20</v>
      </c>
      <c r="D4" s="1" t="str">
        <f aca="false">VLOOKUP(Snapshot!C4,Indicator!$A$2:$G$100,6,0)</f>
        <v>1.1.2.1</v>
      </c>
      <c r="E4" s="1" t="str">
        <f aca="false">VLOOKUP(Snapshot!C4,Indicator!$A$2:$G$100,7,0)</f>
        <v>Optional Protocol to CRC on the Sale of Children, Child Prostitution and Child Pornography</v>
      </c>
      <c r="F4" s="9" t="s">
        <v>14</v>
      </c>
      <c r="G4" s="1" t="str">
        <f aca="false">VLOOKUP(F4,Value_type!$A$2:$F$100,4,0)</f>
        <v>2=Yes [Ratified/signed]; 1=No [Not ratified/signed]; 0=No data/not applicable</v>
      </c>
      <c r="H4" s="1" t="str">
        <f aca="false">VLOOKUP(F4,Value_type!$A$2:$F$100,5,0)</f>
        <v>2=Yes [Ratified/signed]; 1=No [Not ratified/signed]; 0=No data/not applicable</v>
      </c>
      <c r="I4" s="1" t="n">
        <f aca="false">VLOOKUP(F4,Value_type!$A$2:$F$100,6,0)</f>
        <v>0</v>
      </c>
      <c r="J4" s="9" t="s">
        <v>21</v>
      </c>
      <c r="K4" s="1" t="str">
        <f aca="false">VLOOKUP(J4,Source!$A$2:$K$100,3,0)</f>
        <v>UN Treaties</v>
      </c>
      <c r="L4" s="0" t="n">
        <v>3</v>
      </c>
    </row>
    <row r="5" customFormat="false" ht="14.4" hidden="true" customHeight="false" outlineLevel="0" collapsed="false">
      <c r="A5" s="8" t="s">
        <v>22</v>
      </c>
      <c r="B5" s="8" t="n">
        <v>2020</v>
      </c>
      <c r="C5" s="9" t="s">
        <v>23</v>
      </c>
      <c r="D5" s="1" t="str">
        <f aca="false">VLOOKUP(Snapshot!C5,Indicator!$A$2:$G$100,6,0)</f>
        <v>1.1.2.4</v>
      </c>
      <c r="E5" s="1" t="str">
        <f aca="false">VLOOKUP(Snapshot!C5,Indicator!$A$2:$G$100,7,0)</f>
        <v>UN Protocol to Prevent, Suppress and Punish Trafficking</v>
      </c>
      <c r="F5" s="9" t="s">
        <v>14</v>
      </c>
      <c r="G5" s="1" t="str">
        <f aca="false">VLOOKUP(F5,Value_type!$A$2:$F$100,4,0)</f>
        <v>2=Yes [Ratified/signed]; 1=No [Not ratified/signed]; 0=No data/not applicable</v>
      </c>
      <c r="H5" s="1" t="str">
        <f aca="false">VLOOKUP(F5,Value_type!$A$2:$F$100,5,0)</f>
        <v>2=Yes [Ratified/signed]; 1=No [Not ratified/signed]; 0=No data/not applicable</v>
      </c>
      <c r="I5" s="1" t="n">
        <f aca="false">VLOOKUP(F5,Value_type!$A$2:$F$100,6,0)</f>
        <v>0</v>
      </c>
      <c r="J5" s="9" t="s">
        <v>24</v>
      </c>
      <c r="K5" s="1" t="str">
        <f aca="false">VLOOKUP(J5,Source!$A$2:$K$100,3,0)</f>
        <v>UN Treaties</v>
      </c>
      <c r="L5" s="0" t="n">
        <v>4</v>
      </c>
    </row>
    <row r="6" customFormat="false" ht="14.4" hidden="true" customHeight="false" outlineLevel="0" collapsed="false">
      <c r="A6" s="8" t="s">
        <v>25</v>
      </c>
      <c r="B6" s="8" t="n">
        <v>2020</v>
      </c>
      <c r="C6" s="9" t="s">
        <v>26</v>
      </c>
      <c r="D6" s="1" t="str">
        <f aca="false">VLOOKUP(Snapshot!C6,Indicator!$A$2:$G$100,6,0)</f>
        <v>1.1.2.5</v>
      </c>
      <c r="E6" s="1" t="str">
        <f aca="false">VLOOKUP(Snapshot!C6,Indicator!$A$2:$G$100,7,0)</f>
        <v>Forced Labour Convention</v>
      </c>
      <c r="F6" s="9" t="s">
        <v>14</v>
      </c>
      <c r="G6" s="1" t="str">
        <f aca="false">VLOOKUP(F6,Value_type!$A$2:$F$100,4,0)</f>
        <v>2=Yes [Ratified/signed]; 1=No [Not ratified/signed]; 0=No data/not applicable</v>
      </c>
      <c r="H6" s="1" t="str">
        <f aca="false">VLOOKUP(F6,Value_type!$A$2:$F$100,5,0)</f>
        <v>2=Yes [Ratified/signed]; 1=No [Not ratified/signed]; 0=No data/not applicable</v>
      </c>
      <c r="I6" s="1" t="n">
        <v>0</v>
      </c>
      <c r="J6" s="9" t="s">
        <v>27</v>
      </c>
      <c r="K6" s="1" t="str">
        <f aca="false">VLOOKUP(J6,Source!$A$2:$K$100,3,0)</f>
        <v>ILO NORMLEX</v>
      </c>
      <c r="L6" s="0" t="n">
        <v>5</v>
      </c>
    </row>
    <row r="7" customFormat="false" ht="14.4" hidden="true" customHeight="false" outlineLevel="0" collapsed="false">
      <c r="A7" s="8" t="s">
        <v>28</v>
      </c>
      <c r="B7" s="8" t="n">
        <v>2020</v>
      </c>
      <c r="C7" s="9" t="s">
        <v>29</v>
      </c>
      <c r="D7" s="1" t="str">
        <f aca="false">VLOOKUP(Snapshot!C7,Indicator!$A$2:$G$100,6,0)</f>
        <v>1.1.2.6</v>
      </c>
      <c r="E7" s="1" t="str">
        <f aca="false">VLOOKUP(Snapshot!C7,Indicator!$A$2:$G$100,7,0)</f>
        <v>Abolition of Forced Labour Convention</v>
      </c>
      <c r="F7" s="9" t="s">
        <v>14</v>
      </c>
      <c r="G7" s="1" t="str">
        <f aca="false">VLOOKUP(F7,Value_type!$A$2:$F$100,4,0)</f>
        <v>2=Yes [Ratified/signed]; 1=No [Not ratified/signed]; 0=No data/not applicable</v>
      </c>
      <c r="H7" s="1" t="str">
        <f aca="false">VLOOKUP(F7,Value_type!$A$2:$F$100,5,0)</f>
        <v>2=Yes [Ratified/signed]; 1=No [Not ratified/signed]; 0=No data/not applicable</v>
      </c>
      <c r="I7" s="1" t="n">
        <v>0</v>
      </c>
      <c r="J7" s="9" t="s">
        <v>30</v>
      </c>
      <c r="K7" s="1" t="str">
        <f aca="false">VLOOKUP(J7,Source!$A$2:$K$100,3,0)</f>
        <v>ILO NORMLEX</v>
      </c>
      <c r="L7" s="0" t="n">
        <v>6</v>
      </c>
    </row>
    <row r="8" customFormat="false" ht="14.4" hidden="true" customHeight="false" outlineLevel="0" collapsed="false">
      <c r="A8" s="8" t="s">
        <v>31</v>
      </c>
      <c r="B8" s="8" t="n">
        <v>2020</v>
      </c>
      <c r="C8" s="9" t="s">
        <v>32</v>
      </c>
      <c r="D8" s="1" t="str">
        <f aca="false">VLOOKUP(Snapshot!C8,Indicator!$A$2:$G$100,6,0)</f>
        <v>1.1.2.7</v>
      </c>
      <c r="E8" s="1" t="str">
        <f aca="false">VLOOKUP(Snapshot!C8,Indicator!$A$2:$G$100,7,0)</f>
        <v>Protocol to the Forced Labour Convention</v>
      </c>
      <c r="F8" s="9" t="s">
        <v>14</v>
      </c>
      <c r="G8" s="1" t="str">
        <f aca="false">VLOOKUP(F8,Value_type!$A$2:$F$100,4,0)</f>
        <v>2=Yes [Ratified/signed]; 1=No [Not ratified/signed]; 0=No data/not applicable</v>
      </c>
      <c r="H8" s="1" t="str">
        <f aca="false">VLOOKUP(F8,Value_type!$A$2:$F$100,5,0)</f>
        <v>2=Yes [Ratified/signed]; 1=No [Not ratified/signed]; 0=No data/not applicable</v>
      </c>
      <c r="I8" s="1" t="n">
        <v>0</v>
      </c>
      <c r="J8" s="9" t="s">
        <v>33</v>
      </c>
      <c r="K8" s="1" t="str">
        <f aca="false">VLOOKUP(J8,Source!$A$2:$K$100,3,0)</f>
        <v>ILO NORMLEX</v>
      </c>
      <c r="L8" s="0" t="n">
        <v>7</v>
      </c>
    </row>
    <row r="9" customFormat="false" ht="14.4" hidden="true" customHeight="false" outlineLevel="0" collapsed="false">
      <c r="A9" s="8" t="s">
        <v>34</v>
      </c>
      <c r="B9" s="8" t="n">
        <v>2020</v>
      </c>
      <c r="C9" s="9" t="s">
        <v>35</v>
      </c>
      <c r="D9" s="1" t="str">
        <f aca="false">VLOOKUP(Snapshot!C9,Indicator!$A$2:$G$100,6,0)</f>
        <v>1.2.1.1</v>
      </c>
      <c r="E9" s="1" t="str">
        <f aca="false">VLOOKUP(Snapshot!C9,Indicator!$A$2:$G$100,7,0)</f>
        <v>Minimum age for employment</v>
      </c>
      <c r="F9" s="9" t="s">
        <v>36</v>
      </c>
      <c r="G9" s="1" t="str">
        <f aca="false">VLOOKUP(F9,Value_type!$A$2:$F$100,4,0)</f>
        <v>4=5.0; 4=4.0; 3=3.0; 2=2.0; 1=1.0</v>
      </c>
      <c r="H9" s="1" t="str">
        <f aca="false">VLOOKUP(F9,Value_type!$A$2:$F$100,5,0)</f>
        <v>4=15 years or above; 3=14 years; 2=13 or 12 years; 1=No national minimum age; 0=No data</v>
      </c>
      <c r="I9" s="1" t="n">
        <f aca="false">VLOOKUP(F9,Value_type!$A$2:$F$100,6,0)</f>
        <v>0</v>
      </c>
      <c r="J9" s="9" t="s">
        <v>37</v>
      </c>
      <c r="K9" s="1" t="str">
        <f aca="false">VLOOKUP(J9,Source!$A$2:$K$100,3,0)</f>
        <v>World Policy Analysis Centre</v>
      </c>
      <c r="L9" s="0" t="n">
        <v>8</v>
      </c>
    </row>
    <row r="10" customFormat="false" ht="14.4" hidden="true" customHeight="false" outlineLevel="0" collapsed="false">
      <c r="A10" s="8" t="s">
        <v>38</v>
      </c>
      <c r="B10" s="8" t="n">
        <v>2020</v>
      </c>
      <c r="C10" s="9" t="s">
        <v>39</v>
      </c>
      <c r="D10" s="1" t="str">
        <f aca="false">VLOOKUP(Snapshot!C10,Indicator!$A$2:$G$100,6,0)</f>
        <v>1.2.1.2</v>
      </c>
      <c r="E10" s="1" t="str">
        <f aca="false">VLOOKUP(Snapshot!C10,Indicator!$A$2:$G$100,7,0)</f>
        <v>Minimum age for light work</v>
      </c>
      <c r="F10" s="9" t="s">
        <v>40</v>
      </c>
      <c r="G10" s="1" t="str">
        <f aca="false">VLOOKUP(F10,Value_type!$A$2:$F$100,4,0)</f>
        <v>3 =5.0; 3=4.0; 3=3.0; 2=2.0; 1=1.0</v>
      </c>
      <c r="H10" s="1" t="str">
        <f aca="false">VLOOKUP(F10,Value_type!$A$2:$F$100,5,0)</f>
        <v>3=13 years or above; 2=12 years; 1=No minimum age; 0=No data</v>
      </c>
      <c r="I10" s="1" t="n">
        <f aca="false">VLOOKUP(F10,Value_type!$A$2:$F$100,6,0)</f>
        <v>0</v>
      </c>
      <c r="J10" s="9" t="s">
        <v>41</v>
      </c>
      <c r="K10" s="1" t="str">
        <f aca="false">VLOOKUP(J10,Source!$A$2:$K$100,3,0)</f>
        <v>World Policy Analysis Centre</v>
      </c>
      <c r="L10" s="0" t="n">
        <v>9</v>
      </c>
    </row>
    <row r="11" customFormat="false" ht="14.4" hidden="true" customHeight="false" outlineLevel="0" collapsed="false">
      <c r="A11" s="8" t="s">
        <v>42</v>
      </c>
      <c r="B11" s="8" t="n">
        <v>2020</v>
      </c>
      <c r="C11" s="9" t="s">
        <v>43</v>
      </c>
      <c r="D11" s="1" t="str">
        <f aca="false">VLOOKUP(Snapshot!C11,Indicator!$A$2:$G$100,6,0)</f>
        <v>1.2.1.3</v>
      </c>
      <c r="E11" s="1" t="str">
        <f aca="false">VLOOKUP(Snapshot!C11,Indicator!$A$2:$G$100,7,0)</f>
        <v>Compulsory schooling</v>
      </c>
      <c r="F11" s="9" t="s">
        <v>44</v>
      </c>
      <c r="G11" s="1" t="str">
        <f aca="false">VLOOKUP(F11,Value_type!$A$2:$F$100,4,0)</f>
        <v>2=5.0; 1= 1.0</v>
      </c>
      <c r="H11" s="1" t="str">
        <f aca="false">VLOOKUP(F11,Value_type!$A$2:$F$100,5,0)</f>
        <v>2=Compulsory; 1= Not compulsory; 0=No data</v>
      </c>
      <c r="I11" s="1" t="n">
        <f aca="false">VLOOKUP(F11,Value_type!$A$2:$F$100,6,0)</f>
        <v>0</v>
      </c>
      <c r="J11" s="9" t="s">
        <v>45</v>
      </c>
      <c r="K11" s="1" t="str">
        <f aca="false">VLOOKUP(J11,Source!$A$2:$K$100,3,0)</f>
        <v>World Policy Analysis Centre</v>
      </c>
      <c r="L11" s="0" t="n">
        <v>10</v>
      </c>
    </row>
    <row r="12" customFormat="false" ht="14.4" hidden="true" customHeight="false" outlineLevel="0" collapsed="false">
      <c r="A12" s="8" t="s">
        <v>46</v>
      </c>
      <c r="B12" s="8" t="n">
        <v>2020</v>
      </c>
      <c r="C12" s="9" t="s">
        <v>47</v>
      </c>
      <c r="D12" s="1" t="str">
        <f aca="false">VLOOKUP(Snapshot!C12,Indicator!$A$2:$G$100,6,0)</f>
        <v>1.2.2.1</v>
      </c>
      <c r="E12" s="1" t="str">
        <f aca="false">VLOOKUP(Snapshot!C12,Indicator!$A$2:$G$100,7,0)</f>
        <v>Child sexual abuse and exploitation. Legal framework</v>
      </c>
      <c r="F12" s="9" t="s">
        <v>48</v>
      </c>
      <c r="G12" s="1" t="str">
        <f aca="false">VLOOKUP(F12,Value_type!$A$2:$F$100,4,0)</f>
        <v>Continuous variable</v>
      </c>
      <c r="H12" s="1" t="str">
        <f aca="false">VLOOKUP(F12,Value_type!$A$2:$F$100,5,0)</f>
        <v>Continuous variable</v>
      </c>
      <c r="I12" s="1" t="n">
        <f aca="false">VLOOKUP(F12,Value_type!$A$2:$F$100,6,0)</f>
        <v>0</v>
      </c>
      <c r="J12" s="9" t="s">
        <v>49</v>
      </c>
      <c r="K12" s="1" t="str">
        <f aca="false">VLOOKUP(J12,Source!$A$2:$K$100,3,0)</f>
        <v>Economist Intelligence Unit</v>
      </c>
      <c r="L12" s="0" t="n">
        <v>11</v>
      </c>
    </row>
    <row r="13" customFormat="false" ht="14.4" hidden="true" customHeight="false" outlineLevel="0" collapsed="false">
      <c r="A13" s="8" t="s">
        <v>50</v>
      </c>
      <c r="B13" s="8" t="n">
        <v>2020</v>
      </c>
      <c r="C13" s="9" t="s">
        <v>51</v>
      </c>
      <c r="D13" s="1" t="str">
        <f aca="false">VLOOKUP(Snapshot!C13,Indicator!$A$2:$G$100,6,0)</f>
        <v>1.2.2.2</v>
      </c>
      <c r="E13" s="1" t="str">
        <f aca="false">VLOOKUP(Snapshot!C13,Indicator!$A$2:$G$100,7,0)</f>
        <v>All forms of trafficking in persons</v>
      </c>
      <c r="F13" s="9" t="s">
        <v>52</v>
      </c>
      <c r="G13" s="1" t="str">
        <f aca="false">VLOOKUP(F13,Value_type!$A$2:$F$100,4,0)</f>
        <v>3=Yes, covers all forms of trafficking indicated in the UN Trafficking in Persons Protocol; 2=Partially covers forms of trafficking indicated in the UN Trafficking in Persons Protocol.; 1=Does not cover forms of trafficking indicated in the UN Trafficking in Person Protocol; 0=No data</v>
      </c>
      <c r="H13" s="1" t="str">
        <f aca="false">VLOOKUP(F13,Value_type!$A$2:$F$100,5,0)</f>
        <v>3=Yes, covers all forms of trafficking indicated in the UN Trafficking in Persons Protocol; 2=Partially covers forms of trafficking indicated in the UN Trafficking in Persons Protocol; 1=Does not cover forms of trafficking indicated in the UN Trafficking in Person Protocol; 0=No data</v>
      </c>
      <c r="I13" s="1" t="n">
        <f aca="false">VLOOKUP(F13,Value_type!$A$2:$F$100,6,0)</f>
        <v>0</v>
      </c>
      <c r="J13" s="9" t="s">
        <v>53</v>
      </c>
      <c r="K13" s="1" t="str">
        <f aca="false">VLOOKUP(J13,Source!$A$2:$K$100,3,0)</f>
        <v>UNODC</v>
      </c>
      <c r="L13" s="0" t="n">
        <v>12</v>
      </c>
    </row>
    <row r="14" customFormat="false" ht="14.4" hidden="true" customHeight="false" outlineLevel="0" collapsed="false">
      <c r="A14" s="8" t="s">
        <v>54</v>
      </c>
      <c r="B14" s="8" t="n">
        <v>2020</v>
      </c>
      <c r="C14" s="9" t="s">
        <v>55</v>
      </c>
      <c r="D14" s="1" t="str">
        <f aca="false">VLOOKUP(Snapshot!C14,Indicator!$A$2:$G$100,6,0)</f>
        <v>1.2.3.1</v>
      </c>
      <c r="E14" s="1" t="str">
        <f aca="false">VLOOKUP(Snapshot!C14,Indicator!$A$2:$G$100,7,0)</f>
        <v>Minimum age for hazardous work</v>
      </c>
      <c r="F14" s="9" t="s">
        <v>56</v>
      </c>
      <c r="G14" s="1" t="str">
        <f aca="false">VLOOKUP(F14,Value_type!$A$2:$F$100,4,0)</f>
        <v>4=18.0; 3=17.0; 3=16.0; 2=15.0; 2=14.0; 1=0.0</v>
      </c>
      <c r="H14" s="1" t="str">
        <f aca="false">VLOOKUP(F14,Value_type!$A$2:$F$100,5,0)</f>
        <v>4=18 years; 3=16/17 years; 2=14/15 years; 1=no minimum age; 0=No data</v>
      </c>
      <c r="I14" s="1" t="n">
        <f aca="false">VLOOKUP(F14,Value_type!$A$2:$F$100,6,0)</f>
        <v>0</v>
      </c>
      <c r="J14" s="9" t="s">
        <v>57</v>
      </c>
      <c r="K14" s="1" t="str">
        <f aca="false">VLOOKUP(J14,Source!$A$2:$K$100,3,0)</f>
        <v>World Policy Analysis Centre</v>
      </c>
      <c r="L14" s="0" t="n">
        <v>13</v>
      </c>
    </row>
    <row r="15" customFormat="false" ht="14.4" hidden="true" customHeight="false" outlineLevel="0" collapsed="false">
      <c r="A15" s="8" t="s">
        <v>58</v>
      </c>
      <c r="B15" s="8" t="n">
        <v>2020</v>
      </c>
      <c r="C15" s="9" t="s">
        <v>59</v>
      </c>
      <c r="D15" s="1" t="str">
        <f aca="false">VLOOKUP(Snapshot!C15,Indicator!$A$2:$G$100,6,0)</f>
        <v>3.1.1</v>
      </c>
      <c r="E15" s="1" t="str">
        <f aca="false">VLOOKUP(Snapshot!C15,Indicator!$A$2:$G$100,7,0)</f>
        <v>Child labour rate (5-17)</v>
      </c>
      <c r="F15" s="9" t="s">
        <v>48</v>
      </c>
      <c r="G15" s="10" t="s">
        <v>60</v>
      </c>
      <c r="H15" s="1" t="str">
        <f aca="false">VLOOKUP(F15,Value_type!$A$2:$F$100,5,0)</f>
        <v>Continuous variable</v>
      </c>
      <c r="I15" s="1" t="n">
        <f aca="false">VLOOKUP(F15,Value_type!$A$2:$F$100,6,0)</f>
        <v>0</v>
      </c>
      <c r="J15" s="9" t="s">
        <v>61</v>
      </c>
      <c r="K15" s="1" t="str">
        <f aca="false">VLOOKUP(J15,Source!$A$2:$K$100,3,0)</f>
        <v>UN SDG</v>
      </c>
      <c r="L15" s="0" t="n">
        <v>14</v>
      </c>
    </row>
    <row r="16" customFormat="false" ht="14.4" hidden="true" customHeight="false" outlineLevel="0" collapsed="false">
      <c r="A16" s="8" t="s">
        <v>62</v>
      </c>
      <c r="B16" s="8" t="n">
        <v>2020</v>
      </c>
      <c r="C16" s="9" t="s">
        <v>63</v>
      </c>
      <c r="D16" s="1" t="str">
        <f aca="false">VLOOKUP(Snapshot!C16,Indicator!$A$2:$G$100,6,0)</f>
        <v>3.1.3</v>
      </c>
      <c r="E16" s="1" t="str">
        <f aca="false">VLOOKUP(Snapshot!C16,Indicator!$A$2:$G$100,7,0)</f>
        <v>Out-of-school adolescents (lower secondary)</v>
      </c>
      <c r="F16" s="9" t="s">
        <v>48</v>
      </c>
      <c r="G16" s="10" t="s">
        <v>60</v>
      </c>
      <c r="H16" s="1" t="str">
        <f aca="false">VLOOKUP(F16,Value_type!$A$2:$F$100,5,0)</f>
        <v>Continuous variable</v>
      </c>
      <c r="I16" s="1" t="n">
        <f aca="false">VLOOKUP(F16,Value_type!$A$2:$F$100,6,0)</f>
        <v>0</v>
      </c>
      <c r="J16" s="9" t="s">
        <v>64</v>
      </c>
      <c r="K16" s="1" t="str">
        <f aca="false">VLOOKUP(J16,Source!$A$2:$K$100,3,0)</f>
        <v>UNESCO</v>
      </c>
      <c r="L16" s="0" t="n">
        <v>15</v>
      </c>
    </row>
    <row r="17" customFormat="false" ht="14.4" hidden="true" customHeight="false" outlineLevel="0" collapsed="false">
      <c r="A17" s="8" t="s">
        <v>65</v>
      </c>
      <c r="B17" s="8" t="n">
        <v>2020</v>
      </c>
      <c r="C17" s="9" t="s">
        <v>66</v>
      </c>
      <c r="D17" s="1" t="str">
        <f aca="false">VLOOKUP(Snapshot!C17,Indicator!$A$2:$G$100,6,0)</f>
        <v>3.1.4</v>
      </c>
      <c r="E17" s="1" t="str">
        <f aca="false">VLOOKUP(Snapshot!C17,Indicator!$A$2:$G$100,7,0)</f>
        <v>Out-of-school adolescents (upper secondary)</v>
      </c>
      <c r="F17" s="9" t="s">
        <v>48</v>
      </c>
      <c r="G17" s="10" t="s">
        <v>60</v>
      </c>
      <c r="H17" s="1" t="str">
        <f aca="false">VLOOKUP(F17,Value_type!$A$2:$F$100,5,0)</f>
        <v>Continuous variable</v>
      </c>
      <c r="I17" s="1" t="n">
        <f aca="false">VLOOKUP(F17,Value_type!$A$2:$F$100,6,0)</f>
        <v>0</v>
      </c>
      <c r="J17" s="9" t="s">
        <v>67</v>
      </c>
      <c r="K17" s="1" t="str">
        <f aca="false">VLOOKUP(J17,Source!$A$2:$K$100,3,0)</f>
        <v>UNESCO</v>
      </c>
      <c r="L17" s="0" t="n">
        <v>16</v>
      </c>
    </row>
    <row r="18" customFormat="false" ht="14.4" hidden="false" customHeight="false" outlineLevel="0" collapsed="false">
      <c r="A18" s="8" t="s">
        <v>68</v>
      </c>
      <c r="B18" s="8" t="n">
        <v>2020</v>
      </c>
      <c r="C18" s="9" t="s">
        <v>69</v>
      </c>
      <c r="D18" s="1" t="str">
        <f aca="false">VLOOKUP(Snapshot!C18,Indicator!$A$2:$G$100,6,0)</f>
        <v>3.1.5</v>
      </c>
      <c r="E18" s="1" t="str">
        <f aca="false">VLOOKUP(Snapshot!C18,Indicator!$A$2:$G$100,7,0)</f>
        <v>Informal employment</v>
      </c>
      <c r="F18" s="9" t="s">
        <v>48</v>
      </c>
      <c r="G18" s="10" t="s">
        <v>60</v>
      </c>
      <c r="H18" s="1" t="str">
        <f aca="false">VLOOKUP(F18,Value_type!$A$2:$F$100,5,0)</f>
        <v>Continuous variable</v>
      </c>
      <c r="I18" s="1" t="n">
        <f aca="false">VLOOKUP(F18,Value_type!$A$2:$F$100,6,0)</f>
        <v>0</v>
      </c>
      <c r="J18" s="9" t="s">
        <v>70</v>
      </c>
      <c r="K18" s="1" t="str">
        <f aca="false">VLOOKUP(J18,Source!$A$2:$K$100,3,0)</f>
        <v>UN SDG</v>
      </c>
      <c r="L18" s="0" t="n">
        <v>17</v>
      </c>
    </row>
    <row r="19" customFormat="false" ht="14.4" hidden="true" customHeight="false" outlineLevel="0" collapsed="false">
      <c r="A19" s="8" t="s">
        <v>71</v>
      </c>
      <c r="B19" s="8" t="n">
        <v>2020</v>
      </c>
      <c r="C19" s="9" t="s">
        <v>72</v>
      </c>
      <c r="D19" s="1" t="str">
        <f aca="false">VLOOKUP(Snapshot!C19,Indicator!$A$2:$G$100,6,0)</f>
        <v>3.2.1</v>
      </c>
      <c r="E19" s="1" t="str">
        <f aca="false">VLOOKUP(Snapshot!C19,Indicator!$A$2:$G$100,7,0)</f>
        <v>Prevalence of modern slavery</v>
      </c>
      <c r="F19" s="9" t="s">
        <v>48</v>
      </c>
      <c r="G19" s="10" t="s">
        <v>60</v>
      </c>
      <c r="H19" s="1" t="str">
        <f aca="false">VLOOKUP(F19,Value_type!$A$2:$F$100,5,0)</f>
        <v>Continuous variable</v>
      </c>
      <c r="I19" s="1" t="n">
        <f aca="false">VLOOKUP(F19,Value_type!$A$2:$F$100,6,0)</f>
        <v>0</v>
      </c>
      <c r="J19" s="9" t="s">
        <v>73</v>
      </c>
      <c r="K19" s="1" t="str">
        <f aca="false">VLOOKUP(J19,Source!$A$2:$K$100,3,0)</f>
        <v>Walk Free Foundation</v>
      </c>
      <c r="L19" s="0" t="n">
        <v>18</v>
      </c>
    </row>
    <row r="20" customFormat="false" ht="14.4" hidden="true" customHeight="false" outlineLevel="0" collapsed="false">
      <c r="A20" s="8" t="s">
        <v>74</v>
      </c>
      <c r="B20" s="8" t="n">
        <v>2020</v>
      </c>
      <c r="C20" s="9" t="s">
        <v>75</v>
      </c>
      <c r="D20" s="1" t="str">
        <f aca="false">VLOOKUP(Snapshot!C20,Indicator!$A$2:$G$100,6,0)</f>
        <v>3.2.2</v>
      </c>
      <c r="E20" s="1" t="str">
        <f aca="false">VLOOKUP(Snapshot!C20,Indicator!$A$2:$G$100,7,0)</f>
        <v>Prevalence of human trafficking</v>
      </c>
      <c r="F20" s="9" t="s">
        <v>48</v>
      </c>
      <c r="G20" s="10" t="s">
        <v>60</v>
      </c>
      <c r="H20" s="1" t="str">
        <f aca="false">VLOOKUP(F20,Value_type!$A$2:$F$100,5,0)</f>
        <v>Continuous variable</v>
      </c>
      <c r="I20" s="1" t="n">
        <f aca="false">VLOOKUP(F20,Value_type!$A$2:$F$100,6,0)</f>
        <v>0</v>
      </c>
      <c r="J20" s="9" t="s">
        <v>76</v>
      </c>
      <c r="K20" s="1" t="str">
        <f aca="false">VLOOKUP(J20,Source!$A$2:$K$100,3,0)</f>
        <v>UN SDG</v>
      </c>
      <c r="L20" s="0" t="n">
        <v>19</v>
      </c>
    </row>
    <row r="21" customFormat="false" ht="14.4" hidden="true" customHeight="false" outlineLevel="0" collapsed="false">
      <c r="A21" s="8" t="s">
        <v>77</v>
      </c>
      <c r="B21" s="8" t="n">
        <v>2020</v>
      </c>
      <c r="C21" s="9" t="s">
        <v>78</v>
      </c>
      <c r="D21" s="1" t="str">
        <f aca="false">VLOOKUP(Snapshot!C21,Indicator!$A$2:$G$100,6,0)</f>
        <v>3.2.3</v>
      </c>
      <c r="E21" s="1" t="str">
        <f aca="false">VLOOKUP(Snapshot!C21,Indicator!$A$2:$G$100,7,0)</f>
        <v>Poverty rates</v>
      </c>
      <c r="F21" s="9" t="s">
        <v>48</v>
      </c>
      <c r="G21" s="10" t="s">
        <v>60</v>
      </c>
      <c r="H21" s="1" t="str">
        <f aca="false">VLOOKUP(F21,Value_type!$A$2:$F$100,5,0)</f>
        <v>Continuous variable</v>
      </c>
      <c r="I21" s="1" t="n">
        <f aca="false">VLOOKUP(F21,Value_type!$A$2:$F$100,6,0)</f>
        <v>0</v>
      </c>
      <c r="J21" s="9" t="s">
        <v>79</v>
      </c>
      <c r="K21" s="1" t="str">
        <f aca="false">VLOOKUP(J21,Source!$A$2:$K$100,3,0)</f>
        <v>UN SDG</v>
      </c>
      <c r="L21" s="0" t="n">
        <v>20</v>
      </c>
    </row>
    <row r="22" customFormat="false" ht="14.4" hidden="true" customHeight="false" outlineLevel="0" collapsed="false">
      <c r="A22" s="8" t="s">
        <v>80</v>
      </c>
      <c r="B22" s="8" t="n">
        <v>2020</v>
      </c>
      <c r="C22" s="9" t="s">
        <v>81</v>
      </c>
      <c r="D22" s="1" t="str">
        <f aca="false">VLOOKUP(Snapshot!C22,Indicator!$A$2:$G$100,6,0)</f>
        <v>3.3.1</v>
      </c>
      <c r="E22" s="1" t="str">
        <f aca="false">VLOOKUP(Snapshot!C22,Indicator!$A$2:$G$100,7,0)</f>
        <v>Prevalence of hazardous work by adolescents</v>
      </c>
      <c r="F22" s="9" t="s">
        <v>48</v>
      </c>
      <c r="G22" s="10" t="s">
        <v>60</v>
      </c>
      <c r="H22" s="1" t="str">
        <f aca="false">VLOOKUP(F22,Value_type!$A$2:$F$100,5,0)</f>
        <v>Continuous variable</v>
      </c>
      <c r="I22" s="1" t="n">
        <f aca="false">VLOOKUP(F22,Value_type!$A$2:$F$100,6,0)</f>
        <v>0</v>
      </c>
      <c r="J22" s="9" t="s">
        <v>82</v>
      </c>
      <c r="K22" s="1" t="str">
        <f aca="false">VLOOKUP(J22,Source!$A$2:$K$100,3,0)</f>
        <v>UCW Project</v>
      </c>
      <c r="L22" s="0" t="n">
        <v>21</v>
      </c>
    </row>
    <row r="23" customFormat="false" ht="14.4" hidden="true" customHeight="false" outlineLevel="0" collapsed="false">
      <c r="A23" s="8" t="s">
        <v>83</v>
      </c>
      <c r="B23" s="8" t="n">
        <v>2020</v>
      </c>
      <c r="C23" s="9" t="s">
        <v>84</v>
      </c>
      <c r="D23" s="1" t="str">
        <f aca="false">VLOOKUP(Snapshot!C23,Indicator!$A$2:$G$100,6,0)</f>
        <v>1.1.4.1</v>
      </c>
      <c r="E23" s="1" t="str">
        <f aca="false">VLOOKUP(Snapshot!C23,Indicator!$A$2:$G$100,7,0)</f>
        <v>Protection of Wages Convention</v>
      </c>
      <c r="F23" s="9" t="s">
        <v>14</v>
      </c>
      <c r="G23" s="1" t="str">
        <f aca="false">VLOOKUP(F23,Value_type!$A$2:$F$100,4,0)</f>
        <v>2=Yes [Ratified/signed]; 1=No [Not ratified/signed]; 0=No data/not applicable</v>
      </c>
      <c r="H23" s="1" t="str">
        <f aca="false">VLOOKUP(F23,Value_type!$A$2:$F$100,5,0)</f>
        <v>2=Yes [Ratified/signed]; 1=No [Not ratified/signed]; 0=No data/not applicable</v>
      </c>
      <c r="I23" s="1" t="n">
        <f aca="false">VLOOKUP(F23,Value_type!$A$2:$F$100,6,0)</f>
        <v>0</v>
      </c>
      <c r="J23" s="9" t="s">
        <v>85</v>
      </c>
      <c r="K23" s="1" t="str">
        <f aca="false">VLOOKUP(J23,Source!$A$2:$K$100,3,0)</f>
        <v>ILO NORMLEX</v>
      </c>
      <c r="L23" s="0" t="n">
        <v>22</v>
      </c>
    </row>
    <row r="24" customFormat="false" ht="14.4" hidden="true" customHeight="false" outlineLevel="0" collapsed="false">
      <c r="A24" s="8" t="s">
        <v>86</v>
      </c>
      <c r="B24" s="8" t="n">
        <v>2020</v>
      </c>
      <c r="C24" s="9" t="s">
        <v>87</v>
      </c>
      <c r="D24" s="1" t="str">
        <f aca="false">VLOOKUP(Snapshot!C24,Indicator!$A$2:$G$100,6,0)</f>
        <v>1.1.4.10</v>
      </c>
      <c r="E24" s="1" t="str">
        <f aca="false">VLOOKUP(Snapshot!C24,Indicator!$A$2:$G$100,7,0)</f>
        <v>Forty-Hour Week Convention</v>
      </c>
      <c r="F24" s="9" t="s">
        <v>14</v>
      </c>
      <c r="G24" s="1" t="str">
        <f aca="false">VLOOKUP(F24,Value_type!$A$2:$F$100,4,0)</f>
        <v>2=Yes [Ratified/signed]; 1=No [Not ratified/signed]; 0=No data/not applicable</v>
      </c>
      <c r="H24" s="1" t="str">
        <f aca="false">VLOOKUP(F24,Value_type!$A$2:$F$100,5,0)</f>
        <v>2=Yes [Ratified/signed]; 1=No [Not ratified/signed]; 0=No data/not applicable</v>
      </c>
      <c r="I24" s="1" t="n">
        <f aca="false">VLOOKUP(F24,Value_type!$A$2:$F$100,6,0)</f>
        <v>0</v>
      </c>
      <c r="J24" s="9" t="s">
        <v>88</v>
      </c>
      <c r="K24" s="1" t="str">
        <f aca="false">VLOOKUP(J24,Source!$A$2:$K$100,3,0)</f>
        <v>ILO NORMLEX</v>
      </c>
      <c r="L24" s="0" t="n">
        <v>23</v>
      </c>
    </row>
    <row r="25" customFormat="false" ht="14.4" hidden="true" customHeight="false" outlineLevel="0" collapsed="false">
      <c r="A25" s="8" t="s">
        <v>89</v>
      </c>
      <c r="B25" s="8" t="n">
        <v>2020</v>
      </c>
      <c r="C25" s="9" t="s">
        <v>90</v>
      </c>
      <c r="D25" s="1" t="str">
        <f aca="false">VLOOKUP(Snapshot!C25,Indicator!$A$2:$G$100,6,0)</f>
        <v>No. 1.1.4.2</v>
      </c>
      <c r="E25" s="1" t="str">
        <f aca="false">VLOOKUP(Snapshot!C25,Indicator!$A$2:$G$100,7,0)</f>
        <v>Minimum Wage Fixing Convention</v>
      </c>
      <c r="F25" s="9" t="s">
        <v>14</v>
      </c>
      <c r="G25" s="1" t="str">
        <f aca="false">VLOOKUP(F25,Value_type!$A$2:$F$100,4,0)</f>
        <v>2=Yes [Ratified/signed]; 1=No [Not ratified/signed]; 0=No data/not applicable</v>
      </c>
      <c r="H25" s="1" t="str">
        <f aca="false">VLOOKUP(F25,Value_type!$A$2:$F$100,5,0)</f>
        <v>2=Yes [Ratified/signed]; 1=No [Not ratified/signed]; 0=No data/not applicable</v>
      </c>
      <c r="I25" s="1" t="n">
        <f aca="false">VLOOKUP(F25,Value_type!$A$2:$F$100,6,0)</f>
        <v>0</v>
      </c>
      <c r="J25" s="9" t="s">
        <v>91</v>
      </c>
      <c r="K25" s="1" t="str">
        <f aca="false">VLOOKUP(J25,Source!$A$2:$K$100,3,0)</f>
        <v>ILO NORMLEX</v>
      </c>
      <c r="L25" s="0" t="n">
        <v>24</v>
      </c>
    </row>
    <row r="26" customFormat="false" ht="14.4" hidden="true" customHeight="false" outlineLevel="0" collapsed="false">
      <c r="A26" s="8" t="s">
        <v>92</v>
      </c>
      <c r="B26" s="8" t="n">
        <v>2020</v>
      </c>
      <c r="C26" s="9" t="s">
        <v>93</v>
      </c>
      <c r="D26" s="1" t="str">
        <f aca="false">VLOOKUP(Snapshot!C26,Indicator!$A$2:$G$100,6,0)</f>
        <v>No. 1.1.4.3</v>
      </c>
      <c r="E26" s="1" t="str">
        <f aca="false">VLOOKUP(Snapshot!C26,Indicator!$A$2:$G$100,7,0)</f>
        <v>Equal Remuneration Convention</v>
      </c>
      <c r="F26" s="9" t="s">
        <v>14</v>
      </c>
      <c r="G26" s="1" t="str">
        <f aca="false">VLOOKUP(F26,Value_type!$A$2:$F$100,4,0)</f>
        <v>2=Yes [Ratified/signed]; 1=No [Not ratified/signed]; 0=No data/not applicable</v>
      </c>
      <c r="H26" s="1" t="str">
        <f aca="false">VLOOKUP(F26,Value_type!$A$2:$F$100,5,0)</f>
        <v>2=Yes [Ratified/signed]; 1=No [Not ratified/signed]; 0=No data/not applicable</v>
      </c>
      <c r="I26" s="1" t="n">
        <f aca="false">VLOOKUP(F26,Value_type!$A$2:$F$100,6,0)</f>
        <v>0</v>
      </c>
      <c r="J26" s="9" t="s">
        <v>94</v>
      </c>
      <c r="K26" s="1" t="str">
        <f aca="false">VLOOKUP(J26,Source!$A$2:$K$100,3,0)</f>
        <v>ILO NORMLEX</v>
      </c>
      <c r="L26" s="0" t="n">
        <v>25</v>
      </c>
    </row>
    <row r="27" customFormat="false" ht="14.4" hidden="true" customHeight="false" outlineLevel="0" collapsed="false">
      <c r="A27" s="8" t="s">
        <v>95</v>
      </c>
      <c r="B27" s="8" t="n">
        <v>2020</v>
      </c>
      <c r="C27" s="9" t="s">
        <v>96</v>
      </c>
      <c r="D27" s="1" t="str">
        <f aca="false">VLOOKUP(Snapshot!C27,Indicator!$A$2:$G$100,6,0)</f>
        <v>No. 1.1.4.5</v>
      </c>
      <c r="E27" s="1" t="str">
        <f aca="false">VLOOKUP(Snapshot!C27,Indicator!$A$2:$G$100,7,0)</f>
        <v>Labour Inspection Convention</v>
      </c>
      <c r="F27" s="9" t="s">
        <v>14</v>
      </c>
      <c r="G27" s="1" t="str">
        <f aca="false">VLOOKUP(F27,Value_type!$A$2:$F$100,4,0)</f>
        <v>2=Yes [Ratified/signed]; 1=No [Not ratified/signed]; 0=No data/not applicable</v>
      </c>
      <c r="H27" s="1" t="str">
        <f aca="false">VLOOKUP(F27,Value_type!$A$2:$F$100,5,0)</f>
        <v>2=Yes [Ratified/signed]; 1=No [Not ratified/signed]; 0=No data/not applicable</v>
      </c>
      <c r="I27" s="1" t="n">
        <f aca="false">VLOOKUP(F27,Value_type!$A$2:$F$100,6,0)</f>
        <v>0</v>
      </c>
      <c r="J27" s="9" t="s">
        <v>97</v>
      </c>
      <c r="K27" s="1" t="str">
        <f aca="false">VLOOKUP(J27,Source!$A$2:$K$100,3,0)</f>
        <v>ILO NORMLEX</v>
      </c>
      <c r="L27" s="0" t="n">
        <v>26</v>
      </c>
    </row>
    <row r="28" customFormat="false" ht="14.4" hidden="true" customHeight="false" outlineLevel="0" collapsed="false">
      <c r="A28" s="8" t="s">
        <v>98</v>
      </c>
      <c r="B28" s="8" t="n">
        <v>2020</v>
      </c>
      <c r="C28" s="9" t="s">
        <v>99</v>
      </c>
      <c r="D28" s="1" t="str">
        <f aca="false">VLOOKUP(Snapshot!C28,Indicator!$A$2:$G$100,6,0)</f>
        <v>No. 1.1.4.6</v>
      </c>
      <c r="E28" s="1" t="str">
        <f aca="false">VLOOKUP(Snapshot!C28,Indicator!$A$2:$G$100,7,0)</f>
        <v>Migrant Workers and their Families Convention</v>
      </c>
      <c r="F28" s="9" t="s">
        <v>14</v>
      </c>
      <c r="G28" s="1" t="str">
        <f aca="false">VLOOKUP(F28,Value_type!$A$2:$F$100,4,0)</f>
        <v>2=Yes [Ratified/signed]; 1=No [Not ratified/signed]; 0=No data/not applicable</v>
      </c>
      <c r="H28" s="1" t="str">
        <f aca="false">VLOOKUP(F28,Value_type!$A$2:$F$100,5,0)</f>
        <v>2=Yes [Ratified/signed]; 1=No [Not ratified/signed]; 0=No data/not applicable</v>
      </c>
      <c r="I28" s="1" t="n">
        <f aca="false">VLOOKUP(F28,Value_type!$A$2:$F$100,6,0)</f>
        <v>0</v>
      </c>
      <c r="J28" s="9" t="s">
        <v>100</v>
      </c>
      <c r="K28" s="1" t="str">
        <f aca="false">VLOOKUP(J28,Source!$A$2:$K$100,3,0)</f>
        <v>UN Treaties</v>
      </c>
      <c r="L28" s="0" t="n">
        <v>27</v>
      </c>
    </row>
    <row r="29" customFormat="false" ht="14.4" hidden="true" customHeight="false" outlineLevel="0" collapsed="false">
      <c r="A29" s="8" t="s">
        <v>101</v>
      </c>
      <c r="B29" s="8" t="n">
        <v>2020</v>
      </c>
      <c r="C29" s="9" t="s">
        <v>102</v>
      </c>
      <c r="D29" s="1" t="str">
        <f aca="false">VLOOKUP(Snapshot!C29,Indicator!$A$2:$G$100,6,0)</f>
        <v>No. 1.1.4.7</v>
      </c>
      <c r="E29" s="1" t="str">
        <f aca="false">VLOOKUP(Snapshot!C29,Indicator!$A$2:$G$100,7,0)</f>
        <v>Discrimination in Employment Convention</v>
      </c>
      <c r="F29" s="9" t="s">
        <v>14</v>
      </c>
      <c r="G29" s="1" t="str">
        <f aca="false">VLOOKUP(F29,Value_type!$A$2:$F$100,4,0)</f>
        <v>2=Yes [Ratified/signed]; 1=No [Not ratified/signed]; 0=No data/not applicable</v>
      </c>
      <c r="H29" s="1" t="str">
        <f aca="false">VLOOKUP(F29,Value_type!$A$2:$F$100,5,0)</f>
        <v>2=Yes [Ratified/signed]; 1=No [Not ratified/signed]; 0=No data/not applicable</v>
      </c>
      <c r="I29" s="1" t="n">
        <f aca="false">VLOOKUP(F29,Value_type!$A$2:$F$100,6,0)</f>
        <v>0</v>
      </c>
      <c r="J29" s="9" t="s">
        <v>103</v>
      </c>
      <c r="K29" s="1" t="str">
        <f aca="false">VLOOKUP(J29,Source!$A$2:$K$100,3,0)</f>
        <v>ILO NORMLEX</v>
      </c>
      <c r="L29" s="0" t="n">
        <v>28</v>
      </c>
    </row>
    <row r="30" customFormat="false" ht="14.4" hidden="true" customHeight="false" outlineLevel="0" collapsed="false">
      <c r="A30" s="8" t="s">
        <v>104</v>
      </c>
      <c r="B30" s="8" t="n">
        <v>2020</v>
      </c>
      <c r="C30" s="9" t="s">
        <v>105</v>
      </c>
      <c r="D30" s="1" t="str">
        <f aca="false">VLOOKUP(Snapshot!C30,Indicator!$A$2:$G$100,6,0)</f>
        <v>No. 1.1.4.8</v>
      </c>
      <c r="E30" s="1" t="str">
        <f aca="false">VLOOKUP(Snapshot!C30,Indicator!$A$2:$G$100,7,0)</f>
        <v>Freedom of Association Convention</v>
      </c>
      <c r="F30" s="9" t="s">
        <v>14</v>
      </c>
      <c r="G30" s="1" t="str">
        <f aca="false">VLOOKUP(F30,Value_type!$A$2:$F$100,4,0)</f>
        <v>2=Yes [Ratified/signed]; 1=No [Not ratified/signed]; 0=No data/not applicable</v>
      </c>
      <c r="H30" s="1" t="str">
        <f aca="false">VLOOKUP(F30,Value_type!$A$2:$F$100,5,0)</f>
        <v>2=Yes [Ratified/signed]; 1=No [Not ratified/signed]; 0=No data/not applicable</v>
      </c>
      <c r="I30" s="1" t="n">
        <f aca="false">VLOOKUP(F30,Value_type!$A$2:$F$100,6,0)</f>
        <v>0</v>
      </c>
      <c r="J30" s="9" t="s">
        <v>106</v>
      </c>
      <c r="K30" s="1" t="str">
        <f aca="false">VLOOKUP(J30,Source!$A$2:$K$100,3,0)</f>
        <v>ILO NORMLEX</v>
      </c>
      <c r="L30" s="0" t="n">
        <v>29</v>
      </c>
    </row>
    <row r="31" customFormat="false" ht="14.4" hidden="true" customHeight="false" outlineLevel="0" collapsed="false">
      <c r="A31" s="8" t="s">
        <v>107</v>
      </c>
      <c r="B31" s="8" t="n">
        <v>2020</v>
      </c>
      <c r="C31" s="9" t="s">
        <v>108</v>
      </c>
      <c r="D31" s="1" t="str">
        <f aca="false">VLOOKUP(Snapshot!C31,Indicator!$A$2:$G$100,6,0)</f>
        <v>No. 1.1.4.9</v>
      </c>
      <c r="E31" s="1" t="str">
        <f aca="false">VLOOKUP(Snapshot!C31,Indicator!$A$2:$G$100,7,0)</f>
        <v>Right to Organise and Collective Bargaining Convention</v>
      </c>
      <c r="F31" s="9" t="s">
        <v>14</v>
      </c>
      <c r="G31" s="1" t="str">
        <f aca="false">VLOOKUP(F31,Value_type!$A$2:$F$100,4,0)</f>
        <v>2=Yes [Ratified/signed]; 1=No [Not ratified/signed]; 0=No data/not applicable</v>
      </c>
      <c r="H31" s="1" t="str">
        <f aca="false">VLOOKUP(F31,Value_type!$A$2:$F$100,5,0)</f>
        <v>2=Yes [Ratified/signed]; 1=No [Not ratified/signed]; 0=No data/not applicable</v>
      </c>
      <c r="I31" s="1" t="n">
        <f aca="false">VLOOKUP(F31,Value_type!$A$2:$F$100,6,0)</f>
        <v>0</v>
      </c>
      <c r="J31" s="9" t="s">
        <v>109</v>
      </c>
      <c r="K31" s="1" t="str">
        <f aca="false">VLOOKUP(J31,Source!$A$2:$K$100,3,0)</f>
        <v>ILO NORMLEX</v>
      </c>
      <c r="L31" s="0" t="n">
        <v>30</v>
      </c>
    </row>
    <row r="32" customFormat="false" ht="14.4" hidden="true" customHeight="false" outlineLevel="0" collapsed="false">
      <c r="A32" s="8" t="s">
        <v>110</v>
      </c>
      <c r="B32" s="8" t="n">
        <v>2020</v>
      </c>
      <c r="C32" s="9" t="s">
        <v>111</v>
      </c>
      <c r="D32" s="1" t="str">
        <f aca="false">VLOOKUP(Snapshot!C32,Indicator!$A$2:$G$100,6,0)</f>
        <v>No. 1.1.3.2</v>
      </c>
      <c r="E32" s="1" t="str">
        <f aca="false">VLOOKUP(Snapshot!C32,Indicator!$A$2:$G$100,7,0)</f>
        <v>Occupational Safety and Health Convention</v>
      </c>
      <c r="F32" s="9" t="s">
        <v>14</v>
      </c>
      <c r="G32" s="1" t="str">
        <f aca="false">VLOOKUP(F32,Value_type!$A$2:$F$100,4,0)</f>
        <v>2=Yes [Ratified/signed]; 1=No [Not ratified/signed]; 0=No data/not applicable</v>
      </c>
      <c r="H32" s="1" t="str">
        <f aca="false">VLOOKUP(F32,Value_type!$A$2:$F$100,5,0)</f>
        <v>2=Yes [Ratified/signed]; 1=No [Not ratified/signed]; 0=No data/not applicable</v>
      </c>
      <c r="I32" s="1" t="n">
        <f aca="false">VLOOKUP(F32,Value_type!$A$2:$F$100,6,0)</f>
        <v>0</v>
      </c>
      <c r="J32" s="9" t="s">
        <v>112</v>
      </c>
      <c r="K32" s="1" t="str">
        <f aca="false">VLOOKUP(J32,Source!$A$2:$K$100,3,0)</f>
        <v>ILO NORMLEX</v>
      </c>
      <c r="L32" s="0" t="n">
        <v>31</v>
      </c>
    </row>
    <row r="33" customFormat="false" ht="14.4" hidden="true" customHeight="false" outlineLevel="0" collapsed="false">
      <c r="A33" s="8" t="s">
        <v>113</v>
      </c>
      <c r="B33" s="8" t="n">
        <v>2020</v>
      </c>
      <c r="C33" s="11" t="s">
        <v>114</v>
      </c>
      <c r="D33" s="0" t="str">
        <f aca="false">VLOOKUP(Snapshot!C33,Indicator!$A$2:$G$100,6,0)</f>
        <v>1.2.4.1</v>
      </c>
      <c r="E33" s="0" t="str">
        <f aca="false">VLOOKUP(Snapshot!C33,Indicator!$A$2:$G$100,7,0)</f>
        <v>Minimum wage</v>
      </c>
      <c r="F33" s="11" t="s">
        <v>115</v>
      </c>
      <c r="G33" s="1" t="str">
        <f aca="false">VLOOKUP(F33,Value_type!$A$2:$F$100,4,0)</f>
        <v>3=5.0; 2=3.0; 1=1.0</v>
      </c>
      <c r="H33" s="1" t="str">
        <f aca="false">VLOOKUP(F33,Value_type!$A$2:$F$100,5,0)</f>
        <v>3=Established by law; 2=Set by collective bargaining); 1=Not established by law or collective bargaining; 0=No data</v>
      </c>
      <c r="I33" s="1" t="n">
        <f aca="false">VLOOKUP(F33,Value_type!$A$2:$F$100,6,0)</f>
        <v>0</v>
      </c>
      <c r="J33" s="11" t="s">
        <v>116</v>
      </c>
      <c r="K33" s="0" t="str">
        <f aca="false">VLOOKUP(J33,Source!$A$2:$K$100,3,0)</f>
        <v>World Policy Analysis Centre</v>
      </c>
      <c r="L33" s="0" t="n">
        <v>32</v>
      </c>
    </row>
    <row r="34" s="15" customFormat="true" ht="14.4" hidden="true" customHeight="false" outlineLevel="0" collapsed="false">
      <c r="A34" s="12" t="s">
        <v>117</v>
      </c>
      <c r="B34" s="12" t="s">
        <v>118</v>
      </c>
      <c r="C34" s="13" t="s">
        <v>119</v>
      </c>
      <c r="D34" s="14" t="str">
        <f aca="false">VLOOKUP(Snapshot!C34,Indicator!$A$2:$G$100,6,0)</f>
        <v>1.2.4.2</v>
      </c>
      <c r="E34" s="14" t="str">
        <f aca="false">VLOOKUP(Snapshot!C34,Indicator!$A$2:$G$100,7,0)</f>
        <v>Standard working hours</v>
      </c>
      <c r="F34" s="13" t="s">
        <v>120</v>
      </c>
      <c r="G34" s="14" t="str">
        <f aca="false">VLOOKUP(F34,Value_type!$A$2:$F$100,4,0)</f>
        <v>2=Standard workday is 8 hours or less; 1=Standard workday is more than 8 hours</v>
      </c>
      <c r="H34" s="14" t="str">
        <f aca="false">VLOOKUP(F34,Value_type!$A$2:$F$100,5,0)</f>
        <v>2=Standard workday is 8 hours or less; 1=Standard workday is more than 8 hours</v>
      </c>
      <c r="I34" s="14" t="n">
        <f aca="false">VLOOKUP(F34,Value_type!$A$2:$F$100,6,0)</f>
        <v>0</v>
      </c>
      <c r="J34" s="13" t="s">
        <v>121</v>
      </c>
      <c r="K34" s="14" t="str">
        <f aca="false">VLOOKUP(J34,Source!$A$2:$K$100,3,0)</f>
        <v>World Bank</v>
      </c>
      <c r="L34" s="15" t="n">
        <v>33</v>
      </c>
    </row>
    <row r="35" s="15" customFormat="true" ht="14.4" hidden="true" customHeight="false" outlineLevel="0" collapsed="false">
      <c r="A35" s="12" t="s">
        <v>122</v>
      </c>
      <c r="B35" s="12" t="s">
        <v>118</v>
      </c>
      <c r="C35" s="13" t="s">
        <v>123</v>
      </c>
      <c r="D35" s="14" t="str">
        <f aca="false">VLOOKUP(Snapshot!C35,Indicator!$A$2:$G$100,6,0)</f>
        <v>1.2.4.3</v>
      </c>
      <c r="E35" s="14" t="str">
        <f aca="false">VLOOKUP(Snapshot!C35,Indicator!$A$2:$G$100,7,0)</f>
        <v>Maximum working hours</v>
      </c>
      <c r="F35" s="13" t="s">
        <v>124</v>
      </c>
      <c r="G35" s="14" t="str">
        <f aca="false">VLOOKUP(F35,Value_type!$A$2:$F$100,4,0)</f>
        <v>2=Max. working days limited to 6 days per week or less; 1=No limit on working days</v>
      </c>
      <c r="H35" s="14" t="str">
        <f aca="false">VLOOKUP(F35,Value_type!$A$2:$F$100,5,0)</f>
        <v>2=Max. working days limited to 6 days per week or less; 1=No limit on working days</v>
      </c>
      <c r="I35" s="14" t="n">
        <f aca="false">VLOOKUP(F35,Value_type!$A$2:$F$100,6,0)</f>
        <v>0</v>
      </c>
      <c r="J35" s="13" t="s">
        <v>125</v>
      </c>
      <c r="K35" s="14" t="str">
        <f aca="false">VLOOKUP(J35,Source!$A$2:$K$100,3,0)</f>
        <v>World Bank</v>
      </c>
      <c r="L35" s="15" t="n">
        <v>34</v>
      </c>
    </row>
    <row r="36" s="15" customFormat="true" ht="14.4" hidden="true" customHeight="false" outlineLevel="0" collapsed="false">
      <c r="A36" s="12" t="s">
        <v>126</v>
      </c>
      <c r="B36" s="12" t="s">
        <v>118</v>
      </c>
      <c r="C36" s="13" t="s">
        <v>127</v>
      </c>
      <c r="D36" s="14" t="str">
        <f aca="false">VLOOKUP(Snapshot!C36,Indicator!$A$2:$G$100,6,0)</f>
        <v>NEW</v>
      </c>
      <c r="E36" s="14" t="str">
        <f aca="false">VLOOKUP(Snapshot!C36,Indicator!$A$2:$G$100,7,0)</f>
        <v>Overtime</v>
      </c>
      <c r="F36" s="13" t="s">
        <v>48</v>
      </c>
      <c r="G36" s="14" t="str">
        <f aca="false">VLOOKUP(F36,Value_type!$A$2:$F$100,4,0)</f>
        <v>Continuous variable</v>
      </c>
      <c r="H36" s="14" t="str">
        <f aca="false">VLOOKUP(F36,Value_type!$A$2:$F$100,5,0)</f>
        <v>Continuous variable</v>
      </c>
      <c r="I36" s="14" t="n">
        <f aca="false">VLOOKUP(F36,Value_type!$A$2:$F$100,6,0)</f>
        <v>0</v>
      </c>
      <c r="J36" s="13" t="s">
        <v>128</v>
      </c>
      <c r="K36" s="14" t="str">
        <f aca="false">VLOOKUP(J36,Source!$A$2:$K$100,3,0)</f>
        <v>World Bank</v>
      </c>
      <c r="L36" s="15" t="n">
        <v>35</v>
      </c>
    </row>
    <row r="37" customFormat="false" ht="14.4" hidden="true" customHeight="false" outlineLevel="0" collapsed="false">
      <c r="A37" s="8" t="s">
        <v>129</v>
      </c>
      <c r="B37" s="8" t="n">
        <v>2020</v>
      </c>
      <c r="C37" s="9" t="s">
        <v>130</v>
      </c>
      <c r="D37" s="1" t="str">
        <f aca="false">VLOOKUP(Snapshot!C37,Indicator!$A$2:$G$100,6,0)</f>
        <v>NEW</v>
      </c>
      <c r="E37" s="1" t="str">
        <f aca="false">VLOOKUP(Snapshot!C37,Indicator!$A$2:$G$100,7,0)</f>
        <v>Paid annual leave</v>
      </c>
      <c r="F37" s="9" t="s">
        <v>131</v>
      </c>
      <c r="G37" s="1" t="str">
        <f aca="false">VLOOKUP(F37,Value_type!$A$2:$F$100,4,0)</f>
        <v>5=5.0; 4=4.0; 3=3.0; 2=2.0; 1=1.0</v>
      </c>
      <c r="H37" s="1" t="str">
        <f aca="false">VLOOKUP(F37,Value_type!$A$2:$F$100,5,0)</f>
        <v>5=20 days or more; 4=15-19 days; 3=10-14 days; 2=5-9 days; 1=No paid annual leave; 0= No data</v>
      </c>
      <c r="I37" s="1" t="n">
        <f aca="false">VLOOKUP(F37,Value_type!$A$2:$F$100,6,0)</f>
        <v>0</v>
      </c>
      <c r="J37" s="9" t="s">
        <v>132</v>
      </c>
      <c r="K37" s="1" t="str">
        <f aca="false">VLOOKUP(J37,Source!$A$2:$K$100,3,0)</f>
        <v>World Policy Analysis Centre</v>
      </c>
      <c r="L37" s="0" t="n">
        <v>36</v>
      </c>
    </row>
    <row r="38" customFormat="false" ht="14.4" hidden="true" customHeight="false" outlineLevel="0" collapsed="false">
      <c r="A38" s="8" t="s">
        <v>133</v>
      </c>
      <c r="B38" s="8" t="n">
        <v>2020</v>
      </c>
      <c r="C38" s="9" t="s">
        <v>134</v>
      </c>
      <c r="D38" s="1" t="str">
        <f aca="false">VLOOKUP(Snapshot!C38,Indicator!$A$2:$G$100,6,0)</f>
        <v>NEW</v>
      </c>
      <c r="E38" s="1" t="str">
        <f aca="false">VLOOKUP(Snapshot!C38,Indicator!$A$2:$G$100,7,0)</f>
        <v>Sick leave</v>
      </c>
      <c r="F38" s="9" t="s">
        <v>135</v>
      </c>
      <c r="G38" s="1" t="str">
        <f aca="false">VLOOKUP(F38,Value_type!$A$2:$F$100,4,0)</f>
        <v>5=5.0; 4=4.0; 3=3.0; 2=2.0; 1=1.0</v>
      </c>
      <c r="H38" s="1" t="str">
        <f aca="false">VLOOKUP(F38,Value_type!$A$2:$F$100,5,0)</f>
        <v>5=6 months or more; 4=3 months - 5.9 months; 3=1 - 2.9 months; 2=Less than 1 month; 1=No paid sick leave; 0=No data</v>
      </c>
      <c r="I38" s="1" t="n">
        <f aca="false">VLOOKUP(F38,Value_type!$A$2:$F$100,6,0)</f>
        <v>0</v>
      </c>
      <c r="J38" s="9" t="s">
        <v>136</v>
      </c>
      <c r="K38" s="1" t="str">
        <f aca="false">VLOOKUP(J38,Source!$A$2:$K$100,3,0)</f>
        <v>World Policy Analysis Centre</v>
      </c>
      <c r="L38" s="0" t="n">
        <v>37</v>
      </c>
    </row>
    <row r="39" customFormat="false" ht="14.4" hidden="true" customHeight="false" outlineLevel="0" collapsed="false">
      <c r="A39" s="8" t="s">
        <v>137</v>
      </c>
      <c r="B39" s="8" t="n">
        <v>2020</v>
      </c>
      <c r="C39" s="9" t="s">
        <v>138</v>
      </c>
      <c r="D39" s="1" t="str">
        <f aca="false">VLOOKUP(Snapshot!C39,Indicator!$A$2:$G$100,6,0)</f>
        <v>NEW</v>
      </c>
      <c r="E39" s="1" t="str">
        <f aca="false">VLOOKUP(Snapshot!C39,Indicator!$A$2:$G$100,7,0)</f>
        <v>Gender discrimination</v>
      </c>
      <c r="F39" s="9" t="s">
        <v>139</v>
      </c>
      <c r="G39" s="1" t="str">
        <f aca="false">VLOOKUP(F39,Value_type!$A$2:$F$100,4,0)</f>
        <v>2=5.0; 2=4.0; 1=1.0</v>
      </c>
      <c r="H39" s="1" t="str">
        <f aca="false">VLOOKUP(F39,Value_type!$A$2:$F$100,5,0)</f>
        <v>2=Yes (either broad prohibition of workplace discrimination based on sex OR sex-specific prohibition); 1=No protection; 0=No data</v>
      </c>
      <c r="I39" s="1" t="n">
        <f aca="false">VLOOKUP(F39,Value_type!$A$2:$F$100,6,0)</f>
        <v>0</v>
      </c>
      <c r="J39" s="9" t="s">
        <v>140</v>
      </c>
      <c r="K39" s="1" t="str">
        <f aca="false">VLOOKUP(J39,Source!$A$2:$K$100,3,0)</f>
        <v>World Policy Analysis Centre</v>
      </c>
      <c r="L39" s="0" t="n">
        <v>38</v>
      </c>
    </row>
    <row r="40" customFormat="false" ht="14.4" hidden="true" customHeight="false" outlineLevel="0" collapsed="false">
      <c r="A40" s="8" t="s">
        <v>141</v>
      </c>
      <c r="B40" s="8" t="n">
        <v>2020</v>
      </c>
      <c r="C40" s="9" t="s">
        <v>142</v>
      </c>
      <c r="D40" s="1" t="str">
        <f aca="false">VLOOKUP(Snapshot!C40,Indicator!$A$2:$G$100,6,0)</f>
        <v>NEW</v>
      </c>
      <c r="E40" s="1" t="str">
        <f aca="false">VLOOKUP(Snapshot!C40,Indicator!$A$2:$G$100,7,0)</f>
        <v>Equal pay</v>
      </c>
      <c r="F40" s="9" t="s">
        <v>143</v>
      </c>
      <c r="G40" s="1" t="str">
        <f aca="false">VLOOKUP(F40,Value_type!$A$2:$F$100,4,0)</f>
        <v>4=5.0; 3=4.0; 2=3.0;2=2.0;1=1.0</v>
      </c>
      <c r="H40" s="1" t="str">
        <f aca="false">VLOOKUP(F40,Value_type!$A$2:$F$100,5,0)</f>
        <v>4=Guarantees equal pay for work of equal value; 3=Guarantees equal pay; 2="Broad prohibition of workplace discrminiation based on sex" OR "General guarantee of equal pay"; 1=No guarantee; 0=No data</v>
      </c>
      <c r="I40" s="1" t="n">
        <f aca="false">VLOOKUP(F40,Value_type!$A$2:$F$100,6,0)</f>
        <v>0</v>
      </c>
      <c r="J40" s="9" t="s">
        <v>144</v>
      </c>
      <c r="K40" s="1" t="str">
        <f aca="false">VLOOKUP(J40,Source!$A$2:$K$100,3,0)</f>
        <v>World Policy Analysis Centre</v>
      </c>
      <c r="L40" s="0" t="n">
        <v>39</v>
      </c>
    </row>
    <row r="41" customFormat="false" ht="14.4" hidden="true" customHeight="false" outlineLevel="0" collapsed="false">
      <c r="A41" s="8" t="s">
        <v>145</v>
      </c>
      <c r="B41" s="8" t="n">
        <v>2020</v>
      </c>
      <c r="C41" s="9" t="s">
        <v>146</v>
      </c>
      <c r="D41" s="1" t="str">
        <f aca="false">VLOOKUP(Snapshot!C41,Indicator!$A$2:$G$100,6,0)</f>
        <v>NEW</v>
      </c>
      <c r="E41" s="1" t="str">
        <f aca="false">VLOOKUP(Snapshot!C41,Indicator!$A$2:$G$100,7,0)</f>
        <v>Sexual harassment</v>
      </c>
      <c r="F41" s="9" t="s">
        <v>147</v>
      </c>
      <c r="G41" s="1" t="str">
        <f aca="false">VLOOKUP(F41,Value_type!$A$2:$F$100,4,0)</f>
        <v>3=5.0; 2=3.0; 1=1.0</v>
      </c>
      <c r="H41" s="1" t="str">
        <f aca="false">VLOOKUP(F41,Value_type!$A$2:$F$100,5,0)</f>
        <v>3=Yes for both women and men; 2=Only harassment of women; 1=No prohibition; 0=No data</v>
      </c>
      <c r="I41" s="1" t="n">
        <f aca="false">VLOOKUP(F41,Value_type!$A$2:$F$100,6,0)</f>
        <v>0</v>
      </c>
      <c r="J41" s="9" t="s">
        <v>148</v>
      </c>
      <c r="K41" s="1" t="str">
        <f aca="false">VLOOKUP(J41,Source!$A$2:$K$100,3,0)</f>
        <v>World Policy Analysis Centre</v>
      </c>
      <c r="L41" s="0" t="n">
        <v>40</v>
      </c>
    </row>
    <row r="42" customFormat="false" ht="14.4" hidden="true" customHeight="false" outlineLevel="0" collapsed="false">
      <c r="A42" s="8" t="s">
        <v>149</v>
      </c>
      <c r="B42" s="8" t="n">
        <v>2020</v>
      </c>
      <c r="C42" s="9" t="s">
        <v>150</v>
      </c>
      <c r="D42" s="1" t="str">
        <f aca="false">VLOOKUP(Snapshot!C42,Indicator!$A$2:$G$100,6,0)</f>
        <v>NEW</v>
      </c>
      <c r="E42" s="1" t="str">
        <f aca="false">VLOOKUP(Snapshot!C42,Indicator!$A$2:$G$100,7,0)</f>
        <v>Support for childcare</v>
      </c>
      <c r="F42" s="9" t="s">
        <v>151</v>
      </c>
      <c r="G42" s="1" t="str">
        <f aca="false">VLOOKUP(F42,Value_type!$A$2:$F$100,4,0)</f>
        <v>3=5.0; 3=4.0; 2=3.0; 1=1.0</v>
      </c>
      <c r="H42" s="1" t="str">
        <f aca="false">VLOOKUP(F42,Value_type!$A$2:$F$100,5,0)</f>
        <v>3=Benefits available without means test OR available both with and without a means test; 2=Means-tested benefits; 1=No benefits for child care or school costs</v>
      </c>
      <c r="I42" s="1" t="n">
        <f aca="false">VLOOKUP(F42,Value_type!$A$2:$F$100,6,0)</f>
        <v>0</v>
      </c>
      <c r="J42" s="9" t="s">
        <v>152</v>
      </c>
      <c r="K42" s="1" t="str">
        <f aca="false">VLOOKUP(J42,Source!$A$2:$K$100,3,0)</f>
        <v>World Policy Analysis Centre</v>
      </c>
      <c r="L42" s="0" t="n">
        <v>41</v>
      </c>
    </row>
    <row r="43" customFormat="false" ht="14.4" hidden="true" customHeight="false" outlineLevel="0" collapsed="false">
      <c r="A43" s="8" t="s">
        <v>153</v>
      </c>
      <c r="B43" s="8" t="n">
        <v>2020</v>
      </c>
      <c r="C43" s="9" t="s">
        <v>154</v>
      </c>
      <c r="D43" s="1" t="str">
        <f aca="false">VLOOKUP(Snapshot!C43,Indicator!$A$2:$G$100,6,0)</f>
        <v>NEW</v>
      </c>
      <c r="E43" s="1" t="str">
        <f aca="false">VLOOKUP(Snapshot!C43,Indicator!$A$2:$G$100,7,0)</f>
        <v>Freedom of association</v>
      </c>
      <c r="F43" s="9" t="s">
        <v>48</v>
      </c>
      <c r="G43" s="10" t="s">
        <v>60</v>
      </c>
      <c r="H43" s="1" t="str">
        <f aca="false">VLOOKUP(F43,Value_type!$A$2:$F$100,5,0)</f>
        <v>Continuous variable</v>
      </c>
      <c r="I43" s="1" t="n">
        <f aca="false">VLOOKUP(F43,Value_type!$A$2:$F$100,6,0)</f>
        <v>0</v>
      </c>
      <c r="J43" s="9" t="s">
        <v>155</v>
      </c>
      <c r="K43" s="1" t="str">
        <f aca="false">VLOOKUP(J43,Source!$A$2:$K$100,3,0)</f>
        <v>Center for Global Workers’ Rights</v>
      </c>
      <c r="L43" s="0" t="n">
        <v>42</v>
      </c>
    </row>
    <row r="44" s="15" customFormat="true" ht="14.4" hidden="true" customHeight="false" outlineLevel="0" collapsed="false">
      <c r="A44" s="12" t="s">
        <v>156</v>
      </c>
      <c r="B44" s="12" t="s">
        <v>118</v>
      </c>
      <c r="C44" s="13" t="s">
        <v>157</v>
      </c>
      <c r="D44" s="14" t="str">
        <f aca="false">VLOOKUP(Snapshot!C44,Indicator!$A$2:$G$100,6,0)</f>
        <v>3.4.1</v>
      </c>
      <c r="E44" s="14" t="str">
        <f aca="false">VLOOKUP(Snapshot!C44,Indicator!$A$2:$G$100,7,0)</f>
        <v>Average earnings</v>
      </c>
      <c r="F44" s="13" t="s">
        <v>48</v>
      </c>
      <c r="G44" s="16" t="s">
        <v>60</v>
      </c>
      <c r="H44" s="14" t="str">
        <f aca="false">VLOOKUP(F44,Value_type!$A$2:$F$100,5,0)</f>
        <v>Continuous variable</v>
      </c>
      <c r="I44" s="14" t="n">
        <f aca="false">VLOOKUP(F44,Value_type!$A$2:$F$100,6,0)</f>
        <v>0</v>
      </c>
      <c r="J44" s="13" t="s">
        <v>158</v>
      </c>
      <c r="K44" s="14" t="e">
        <f aca="false">VLOOKUP(J44,Source!$A$2:$K$100,3,0)</f>
        <v>#N/A</v>
      </c>
      <c r="L44" s="15" t="n">
        <v>43</v>
      </c>
    </row>
    <row r="45" customFormat="false" ht="14.4" hidden="true" customHeight="false" outlineLevel="0" collapsed="false">
      <c r="A45" s="8" t="s">
        <v>159</v>
      </c>
      <c r="B45" s="8" t="n">
        <v>2020</v>
      </c>
      <c r="C45" s="9" t="s">
        <v>160</v>
      </c>
      <c r="D45" s="1" t="str">
        <f aca="false">VLOOKUP(Snapshot!C45,Indicator!$A$2:$G$100,6,0)</f>
        <v>NEW</v>
      </c>
      <c r="E45" s="1" t="str">
        <f aca="false">VLOOKUP(Snapshot!C45,Indicator!$A$2:$G$100,7,0)</f>
        <v>Working poverty rate</v>
      </c>
      <c r="F45" s="9" t="s">
        <v>48</v>
      </c>
      <c r="G45" s="10" t="s">
        <v>60</v>
      </c>
      <c r="H45" s="1" t="str">
        <f aca="false">VLOOKUP(F45,Value_type!$A$2:$F$100,5,0)</f>
        <v>Continuous variable</v>
      </c>
      <c r="I45" s="1" t="n">
        <f aca="false">VLOOKUP(F45,Value_type!$A$2:$F$100,6,0)</f>
        <v>0</v>
      </c>
      <c r="J45" s="9" t="s">
        <v>161</v>
      </c>
      <c r="K45" s="1" t="e">
        <f aca="false">VLOOKUP(J45,Source!$A$2:$K$100,3,0)</f>
        <v>#N/A</v>
      </c>
      <c r="L45" s="0" t="n">
        <v>44</v>
      </c>
    </row>
    <row r="46" customFormat="false" ht="14.4" hidden="true" customHeight="false" outlineLevel="0" collapsed="false">
      <c r="A46" s="8" t="s">
        <v>162</v>
      </c>
      <c r="B46" s="8" t="n">
        <v>2020</v>
      </c>
      <c r="C46" s="9" t="s">
        <v>163</v>
      </c>
      <c r="D46" s="1" t="str">
        <f aca="false">VLOOKUP(Snapshot!C46,Indicator!$A$2:$G$100,6,0)</f>
        <v>NEW</v>
      </c>
      <c r="E46" s="1" t="str">
        <f aca="false">VLOOKUP(Snapshot!C46,Indicator!$A$2:$G$100,7,0)</f>
        <v>Minimum wages</v>
      </c>
      <c r="F46" s="9" t="s">
        <v>164</v>
      </c>
      <c r="G46" s="1" t="str">
        <f aca="false">VLOOKUP(F46,Value_type!$A$2:$F$100,4,0)</f>
        <v>6=999.0; 5=5.0; 4=4.0; 3=3.0; 2=2.0; 1=1.0</v>
      </c>
      <c r="H46" s="1" t="str">
        <f aca="false">VLOOKUP(F46,Value_type!$A$2:$F$100,5,0)</f>
        <v>6=Collective bargaining; 5=Over $10 PPP; 4=$4.01 - $10 PPP; 3=$2.01 - $4 PPP; 2=$2.00 PPP or less; 1=No minimum wage</v>
      </c>
      <c r="I46" s="1" t="n">
        <f aca="false">VLOOKUP(F46,Value_type!$A$2:$F$100,6,0)</f>
        <v>0</v>
      </c>
      <c r="J46" s="9" t="s">
        <v>165</v>
      </c>
      <c r="K46" s="1" t="str">
        <f aca="false">VLOOKUP(J46,Source!$A$2:$K$100,3,0)</f>
        <v>World Policy Analysis Centre</v>
      </c>
      <c r="L46" s="0" t="n">
        <v>45</v>
      </c>
    </row>
    <row r="47" customFormat="false" ht="14.4" hidden="true" customHeight="false" outlineLevel="0" collapsed="false">
      <c r="A47" s="8" t="s">
        <v>166</v>
      </c>
      <c r="B47" s="8" t="n">
        <v>2020</v>
      </c>
      <c r="C47" s="9" t="s">
        <v>167</v>
      </c>
      <c r="D47" s="1" t="str">
        <f aca="false">VLOOKUP(Snapshot!C47,Indicator!$A$2:$G$100,6,0)</f>
        <v>NEW</v>
      </c>
      <c r="E47" s="1" t="str">
        <f aca="false">VLOOKUP(Snapshot!C47,Indicator!$A$2:$G$100,7,0)</f>
        <v>Gender pay gap</v>
      </c>
      <c r="F47" s="9" t="s">
        <v>48</v>
      </c>
      <c r="G47" s="10" t="s">
        <v>60</v>
      </c>
      <c r="H47" s="1" t="str">
        <f aca="false">VLOOKUP(F47,Value_type!$A$2:$F$100,5,0)</f>
        <v>Continuous variable</v>
      </c>
      <c r="I47" s="1" t="n">
        <f aca="false">VLOOKUP(F47,Value_type!$A$2:$F$100,6,0)</f>
        <v>0</v>
      </c>
      <c r="J47" s="9" t="s">
        <v>168</v>
      </c>
      <c r="K47" s="1" t="str">
        <f aca="false">VLOOKUP(J47,Source!$A$2:$K$100,3,0)</f>
        <v>ILO</v>
      </c>
      <c r="L47" s="0" t="n">
        <v>46</v>
      </c>
    </row>
    <row r="48" customFormat="false" ht="14.4" hidden="true" customHeight="false" outlineLevel="0" collapsed="false">
      <c r="A48" s="8" t="s">
        <v>169</v>
      </c>
      <c r="B48" s="8" t="n">
        <v>2020</v>
      </c>
      <c r="C48" s="9" t="s">
        <v>170</v>
      </c>
      <c r="D48" s="1" t="str">
        <f aca="false">VLOOKUP(Snapshot!C48,Indicator!$A$2:$G$100,6,0)</f>
        <v>3.4.2</v>
      </c>
      <c r="E48" s="1" t="str">
        <f aca="false">VLOOKUP(Snapshot!C48,Indicator!$A$2:$G$100,7,0)</f>
        <v>Average working hours</v>
      </c>
      <c r="F48" s="9" t="s">
        <v>48</v>
      </c>
      <c r="G48" s="10" t="s">
        <v>60</v>
      </c>
      <c r="H48" s="1" t="str">
        <f aca="false">VLOOKUP(F48,Value_type!$A$2:$F$100,5,0)</f>
        <v>Continuous variable</v>
      </c>
      <c r="I48" s="1" t="n">
        <f aca="false">VLOOKUP(F48,Value_type!$A$2:$F$100,6,0)</f>
        <v>0</v>
      </c>
      <c r="J48" s="9" t="s">
        <v>171</v>
      </c>
      <c r="K48" s="1" t="str">
        <f aca="false">VLOOKUP(J48,Source!$A$2:$K$100,3,0)</f>
        <v>ILO</v>
      </c>
      <c r="L48" s="0" t="n">
        <v>47</v>
      </c>
    </row>
    <row r="49" customFormat="false" ht="14.4" hidden="true" customHeight="false" outlineLevel="0" collapsed="false">
      <c r="A49" s="8" t="s">
        <v>172</v>
      </c>
      <c r="B49" s="8" t="n">
        <v>2020</v>
      </c>
      <c r="C49" s="9" t="s">
        <v>173</v>
      </c>
      <c r="D49" s="1" t="str">
        <f aca="false">VLOOKUP(Snapshot!C49,Indicator!$A$2:$G$100,6,0)</f>
        <v>3.4.4</v>
      </c>
      <c r="E49" s="1" t="str">
        <f aca="false">VLOOKUP(Snapshot!C49,Indicator!$A$2:$G$100,7,0)</f>
        <v>Access to pre-primary education</v>
      </c>
      <c r="F49" s="9" t="s">
        <v>48</v>
      </c>
      <c r="G49" s="10" t="s">
        <v>60</v>
      </c>
      <c r="H49" s="1" t="str">
        <f aca="false">VLOOKUP(F49,Value_type!$A$2:$F$100,5,0)</f>
        <v>Continuous variable</v>
      </c>
      <c r="I49" s="1" t="n">
        <f aca="false">VLOOKUP(F49,Value_type!$A$2:$F$100,6,0)</f>
        <v>0</v>
      </c>
      <c r="J49" s="9" t="s">
        <v>174</v>
      </c>
      <c r="K49" s="1" t="str">
        <f aca="false">VLOOKUP(J49,Source!$A$2:$K$100,3,0)</f>
        <v>UNESCO</v>
      </c>
      <c r="L49" s="0" t="n">
        <v>48</v>
      </c>
    </row>
    <row r="50" customFormat="false" ht="14.4" hidden="true" customHeight="false" outlineLevel="0" collapsed="false">
      <c r="A50" s="8" t="s">
        <v>175</v>
      </c>
      <c r="B50" s="8" t="n">
        <v>2020</v>
      </c>
      <c r="C50" s="9" t="s">
        <v>176</v>
      </c>
      <c r="D50" s="1" t="str">
        <f aca="false">VLOOKUP(Snapshot!C50,Indicator!$A$2:$G$100,6,0)</f>
        <v>NEW</v>
      </c>
      <c r="E50" s="1" t="str">
        <f aca="false">VLOOKUP(Snapshot!C50,Indicator!$A$2:$G$100,7,0)</f>
        <v>Women in management</v>
      </c>
      <c r="F50" s="9" t="s">
        <v>48</v>
      </c>
      <c r="G50" s="10" t="s">
        <v>60</v>
      </c>
      <c r="H50" s="1" t="str">
        <f aca="false">VLOOKUP(F50,Value_type!$A$2:$F$100,5,0)</f>
        <v>Continuous variable</v>
      </c>
      <c r="I50" s="1" t="n">
        <f aca="false">VLOOKUP(F50,Value_type!$A$2:$F$100,6,0)</f>
        <v>0</v>
      </c>
      <c r="J50" s="9" t="s">
        <v>177</v>
      </c>
      <c r="K50" s="1" t="str">
        <f aca="false">VLOOKUP(J50,Source!$A$2:$K$100,3,0)</f>
        <v>ILO</v>
      </c>
      <c r="L50" s="0" t="n">
        <v>49</v>
      </c>
    </row>
    <row r="51" customFormat="false" ht="14.4" hidden="true" customHeight="false" outlineLevel="0" collapsed="false">
      <c r="A51" s="8" t="s">
        <v>178</v>
      </c>
      <c r="B51" s="8" t="n">
        <v>2020</v>
      </c>
      <c r="C51" s="9" t="s">
        <v>179</v>
      </c>
      <c r="D51" s="1" t="str">
        <f aca="false">VLOOKUP(Snapshot!C51,Indicator!$A$2:$G$100,6,0)</f>
        <v>NEW</v>
      </c>
      <c r="E51" s="1" t="str">
        <f aca="false">VLOOKUP(Snapshot!C51,Indicator!$A$2:$G$100,7,0)</f>
        <v>Trade union representation</v>
      </c>
      <c r="F51" s="9" t="s">
        <v>48</v>
      </c>
      <c r="G51" s="10" t="s">
        <v>60</v>
      </c>
      <c r="H51" s="1" t="str">
        <f aca="false">VLOOKUP(F51,Value_type!$A$2:$F$100,5,0)</f>
        <v>Continuous variable</v>
      </c>
      <c r="I51" s="1" t="n">
        <f aca="false">VLOOKUP(F51,Value_type!$A$2:$F$100,6,0)</f>
        <v>0</v>
      </c>
      <c r="J51" s="9" t="s">
        <v>180</v>
      </c>
      <c r="K51" s="1" t="str">
        <f aca="false">VLOOKUP(J51,Source!$A$2:$K$100,3,0)</f>
        <v>Center for Global Workers’ Rights</v>
      </c>
      <c r="L51" s="0" t="n">
        <v>50</v>
      </c>
    </row>
    <row r="52" customFormat="false" ht="14.4" hidden="true" customHeight="false" outlineLevel="0" collapsed="false">
      <c r="A52" s="8" t="s">
        <v>181</v>
      </c>
      <c r="B52" s="8" t="n">
        <v>2020</v>
      </c>
      <c r="C52" s="9" t="s">
        <v>182</v>
      </c>
      <c r="D52" s="1" t="str">
        <f aca="false">VLOOKUP(Snapshot!C52,Indicator!$A$2:$G$100,6,0)</f>
        <v>NEW</v>
      </c>
      <c r="E52" s="1" t="str">
        <f aca="false">VLOOKUP(Snapshot!C52,Indicator!$A$2:$G$100,7,0)</f>
        <v>Freedom of association</v>
      </c>
      <c r="F52" s="9" t="s">
        <v>48</v>
      </c>
      <c r="G52" s="10" t="s">
        <v>60</v>
      </c>
      <c r="H52" s="1" t="str">
        <f aca="false">VLOOKUP(F52,Value_type!$A$2:$F$100,5,0)</f>
        <v>Continuous variable</v>
      </c>
      <c r="I52" s="1" t="n">
        <f aca="false">VLOOKUP(F52,Value_type!$A$2:$F$100,6,0)</f>
        <v>0</v>
      </c>
      <c r="J52" s="9" t="s">
        <v>183</v>
      </c>
      <c r="K52" s="1" t="e">
        <f aca="false">VLOOKUP(J52,Source!$A$2:$K$100,3,0)</f>
        <v>#N/A</v>
      </c>
      <c r="L52" s="0" t="n">
        <v>51</v>
      </c>
    </row>
    <row r="53" customFormat="false" ht="14.4" hidden="true" customHeight="false" outlineLevel="0" collapsed="false">
      <c r="A53" s="8" t="s">
        <v>184</v>
      </c>
      <c r="B53" s="8" t="n">
        <v>2020</v>
      </c>
      <c r="C53" s="9" t="s">
        <v>185</v>
      </c>
      <c r="D53" s="1" t="str">
        <f aca="false">VLOOKUP(Snapshot!C53,Indicator!$A$2:$G$100,6,0)</f>
        <v>1.1.5.1</v>
      </c>
      <c r="E53" s="1" t="str">
        <f aca="false">VLOOKUP(Snapshot!C53,Indicator!$A$2:$G$100,7,0)</f>
        <v>Convention No. 103 Maternity Protection Revised</v>
      </c>
      <c r="F53" s="9" t="s">
        <v>14</v>
      </c>
      <c r="G53" s="1" t="str">
        <f aca="false">VLOOKUP(F53,Value_type!$A$2:$F$100,4,0)</f>
        <v>2=Yes [Ratified/signed]; 1=No [Not ratified/signed]; 0=No data/not applicable</v>
      </c>
      <c r="H53" s="1" t="str">
        <f aca="false">VLOOKUP(F53,Value_type!$A$2:$F$100,5,0)</f>
        <v>2=Yes [Ratified/signed]; 1=No [Not ratified/signed]; 0=No data/not applicable</v>
      </c>
      <c r="I53" s="1" t="n">
        <f aca="false">VLOOKUP(F53,Value_type!$A$2:$F$100,6,0)</f>
        <v>0</v>
      </c>
      <c r="J53" s="9" t="s">
        <v>186</v>
      </c>
      <c r="K53" s="1" t="s">
        <v>187</v>
      </c>
      <c r="L53" s="0" t="n">
        <v>52</v>
      </c>
    </row>
    <row r="54" customFormat="false" ht="14.4" hidden="true" customHeight="false" outlineLevel="0" collapsed="false">
      <c r="A54" s="8" t="s">
        <v>188</v>
      </c>
      <c r="B54" s="8" t="n">
        <v>2020</v>
      </c>
      <c r="C54" s="9" t="s">
        <v>189</v>
      </c>
      <c r="D54" s="1" t="str">
        <f aca="false">VLOOKUP(Snapshot!C54,Indicator!$A$2:$G$100,6,0)</f>
        <v>1.1.5.2</v>
      </c>
      <c r="E54" s="1" t="str">
        <f aca="false">VLOOKUP(Snapshot!C54,Indicator!$A$2:$G$100,7,0)</f>
        <v>Convention on Elimination of Discrimination against Women</v>
      </c>
      <c r="F54" s="9" t="s">
        <v>14</v>
      </c>
      <c r="G54" s="1" t="str">
        <f aca="false">VLOOKUP(F54,Value_type!$A$2:$F$100,4,0)</f>
        <v>2=Yes [Ratified/signed]; 1=No [Not ratified/signed]; 0=No data/not applicable</v>
      </c>
      <c r="H54" s="1" t="str">
        <f aca="false">VLOOKUP(F54,Value_type!$A$2:$F$100,5,0)</f>
        <v>2=Yes [Ratified/signed]; 1=No [Not ratified/signed]; 0=No data/not applicable</v>
      </c>
      <c r="I54" s="1" t="n">
        <f aca="false">VLOOKUP(F54,Value_type!$A$2:$F$100,6,0)</f>
        <v>0</v>
      </c>
      <c r="J54" s="9" t="s">
        <v>190</v>
      </c>
      <c r="K54" s="1" t="str">
        <f aca="false">VLOOKUP(J54,Source!$A$2:$K$100,3,0)</f>
        <v>UN Treaties</v>
      </c>
      <c r="L54" s="0" t="n">
        <v>53</v>
      </c>
    </row>
    <row r="55" customFormat="false" ht="14.4" hidden="true" customHeight="false" outlineLevel="0" collapsed="false">
      <c r="A55" s="8" t="s">
        <v>191</v>
      </c>
      <c r="B55" s="8" t="n">
        <v>2020</v>
      </c>
      <c r="C55" s="9" t="s">
        <v>192</v>
      </c>
      <c r="D55" s="1" t="str">
        <f aca="false">VLOOKUP(Snapshot!C55,Indicator!$A$2:$G$100,6,0)</f>
        <v>1.2.5.1</v>
      </c>
      <c r="E55" s="1" t="str">
        <f aca="false">VLOOKUP(Snapshot!C55,Indicator!$A$2:$G$100,7,0)</f>
        <v>Job protection for maternity leave</v>
      </c>
      <c r="F55" s="9" t="s">
        <v>193</v>
      </c>
      <c r="G55" s="1" t="str">
        <f aca="false">VLOOKUP(F55,Value_type!$A$2:$F$100,4,0)</f>
        <v>3=5.0; 2=3.0;1=2.0; 1=1.0</v>
      </c>
      <c r="H55" s="1" t="str">
        <f aca="false">VLOOKUP(F55,Value_type!$A$2:$F$100,5,0)</f>
        <v>3=Job protection guaranteed throughout; 2=Job protection guaranteed during a portion of leave; 1=No explicit job protection OR no paid maternal leave; 0=No data</v>
      </c>
      <c r="I55" s="1" t="n">
        <f aca="false">VLOOKUP(F55,Value_type!$A$2:$F$100,6,0)</f>
        <v>0</v>
      </c>
      <c r="J55" s="9" t="s">
        <v>194</v>
      </c>
      <c r="K55" s="1" t="str">
        <f aca="false">VLOOKUP(J55,Source!$A$2:$K$100,3,0)</f>
        <v>World Policy Analysis Centre</v>
      </c>
      <c r="L55" s="0" t="n">
        <v>54</v>
      </c>
    </row>
    <row r="56" customFormat="false" ht="14.4" hidden="true" customHeight="false" outlineLevel="0" collapsed="false">
      <c r="A56" s="8" t="s">
        <v>195</v>
      </c>
      <c r="B56" s="8" t="n">
        <v>2020</v>
      </c>
      <c r="C56" s="9" t="s">
        <v>196</v>
      </c>
      <c r="D56" s="1" t="str">
        <f aca="false">VLOOKUP(Snapshot!C56,Indicator!$A$2:$G$100,6,0)</f>
        <v>1.2.5.2</v>
      </c>
      <c r="E56" s="1" t="str">
        <f aca="false">VLOOKUP(Snapshot!C56,Indicator!$A$2:$G$100,7,0)</f>
        <v>Job protection for paternity leave</v>
      </c>
      <c r="F56" s="9" t="s">
        <v>197</v>
      </c>
      <c r="G56" s="1" t="str">
        <f aca="false">VLOOKUP(F56,Value_type!$A$2:$F$100,4,0)</f>
        <v>3=5.0; 2=3.0;1=2.0; 1=1.0</v>
      </c>
      <c r="H56" s="1" t="str">
        <f aca="false">VLOOKUP(F56,Value_type!$A$2:$F$100,5,0)</f>
        <v>3=Job protection guaranteed throughout; 2=Job protection guaranteed during a portion of leave; 1=No explicit job protection OR no paid paternal leave; 0=No data</v>
      </c>
      <c r="I56" s="1" t="n">
        <f aca="false">VLOOKUP(F56,Value_type!$A$2:$F$100,6,0)</f>
        <v>0</v>
      </c>
      <c r="J56" s="9" t="s">
        <v>198</v>
      </c>
      <c r="K56" s="1" t="str">
        <f aca="false">VLOOKUP(J56,Source!$A$2:$K$100,3,0)</f>
        <v>World Policy Analysis Centre</v>
      </c>
      <c r="L56" s="0" t="n">
        <v>55</v>
      </c>
    </row>
    <row r="57" customFormat="false" ht="14.4" hidden="true" customHeight="false" outlineLevel="0" collapsed="false">
      <c r="A57" s="8" t="s">
        <v>199</v>
      </c>
      <c r="B57" s="8" t="n">
        <v>2020</v>
      </c>
      <c r="C57" s="9" t="s">
        <v>200</v>
      </c>
      <c r="D57" s="1" t="str">
        <f aca="false">VLOOKUP(Snapshot!C57,Indicator!$A$2:$G$100,6,0)</f>
        <v>1.2.5.3</v>
      </c>
      <c r="E57" s="1" t="str">
        <f aca="false">VLOOKUP(Snapshot!C57,Indicator!$A$2:$G$100,7,0)</f>
        <v>Duration of maternity leave</v>
      </c>
      <c r="F57" s="9" t="s">
        <v>201</v>
      </c>
      <c r="G57" s="1" t="str">
        <f aca="false">VLOOKUP(F57,Value_type!$A$2:$F$100,4,0)</f>
        <v>5=5.0; 4=4.0; 3=3.0; 2=2.0; 1=1.0</v>
      </c>
      <c r="H57" s="1" t="str">
        <f aca="false">VLOOKUP(F57,Value_type!$A$2:$F$100,5,0)</f>
        <v>5=52 weeks or more; 4=26-51.9 weeks; 3=14-25.9 weeks; 2=Less than 14 weeks; 1=No paid leave; 0=No data</v>
      </c>
      <c r="I57" s="1" t="n">
        <f aca="false">VLOOKUP(F57,Value_type!$A$2:$F$100,6,0)</f>
        <v>0</v>
      </c>
      <c r="J57" s="9" t="s">
        <v>202</v>
      </c>
      <c r="K57" s="1" t="str">
        <f aca="false">VLOOKUP(J57,Source!$A$2:$K$100,3,0)</f>
        <v>World Policy Analysis Centre</v>
      </c>
      <c r="L57" s="0" t="n">
        <v>56</v>
      </c>
    </row>
    <row r="58" customFormat="false" ht="14.4" hidden="true" customHeight="false" outlineLevel="0" collapsed="false">
      <c r="A58" s="8" t="s">
        <v>203</v>
      </c>
      <c r="B58" s="8" t="n">
        <v>2020</v>
      </c>
      <c r="C58" s="9" t="s">
        <v>204</v>
      </c>
      <c r="D58" s="1" t="str">
        <f aca="false">VLOOKUP(Snapshot!C58,Indicator!$A$2:$G$100,6,0)</f>
        <v>1.2.5.4</v>
      </c>
      <c r="E58" s="1" t="str">
        <f aca="false">VLOOKUP(Snapshot!C58,Indicator!$A$2:$G$100,7,0)</f>
        <v>Maternity benefits</v>
      </c>
      <c r="F58" s="9" t="s">
        <v>205</v>
      </c>
      <c r="G58" s="1" t="str">
        <f aca="false">VLOOKUP(F58,Value_type!$A$2:$F$100,4,0)</f>
        <v>5=5.0; 4=4.0; 3=3.0; 2=2.0; 1=1.0</v>
      </c>
      <c r="H58" s="1" t="str">
        <f aca="false">VLOOKUP(F58,Value_type!$A$2:$F$100,5,0)</f>
        <v>5=80-100%; 4=66-79%; 3=20-65%; 2=Flat rate or adjusted flat rate; 1=No paid leave; 0=No data</v>
      </c>
      <c r="I58" s="1" t="n">
        <f aca="false">VLOOKUP(F58,Value_type!$A$2:$F$100,6,0)</f>
        <v>0</v>
      </c>
      <c r="J58" s="9" t="s">
        <v>206</v>
      </c>
      <c r="K58" s="1" t="str">
        <f aca="false">VLOOKUP(J58,Source!$A$2:$K$100,3,0)</f>
        <v>World Policy Analysis Centre</v>
      </c>
      <c r="L58" s="0" t="n">
        <v>57</v>
      </c>
    </row>
    <row r="59" customFormat="false" ht="14.4" hidden="true" customHeight="false" outlineLevel="0" collapsed="false">
      <c r="A59" s="8" t="s">
        <v>207</v>
      </c>
      <c r="B59" s="8" t="n">
        <v>2020</v>
      </c>
      <c r="C59" s="9" t="s">
        <v>208</v>
      </c>
      <c r="D59" s="1" t="str">
        <f aca="false">VLOOKUP(Snapshot!C59,Indicator!$A$2:$G$100,6,0)</f>
        <v>1.2.5.5</v>
      </c>
      <c r="E59" s="1" t="str">
        <f aca="false">VLOOKUP(Snapshot!C59,Indicator!$A$2:$G$100,7,0)</f>
        <v>Duration of paternity leave</v>
      </c>
      <c r="F59" s="9" t="s">
        <v>209</v>
      </c>
      <c r="G59" s="1" t="str">
        <f aca="false">VLOOKUP(F59,Value_type!$A$2:$F$100,4,0)</f>
        <v>4=5.0; 3=3.0; 2=2.0; 1=1.0</v>
      </c>
      <c r="H59" s="1" t="str">
        <f aca="false">VLOOKUP(F59,Value_type!$A$2:$F$100,5,0)</f>
        <v>4=14 weeks or more; 3=3 – 13 weeks; 2=Less than 3 weeks; 1=No paid leave; 0=No data</v>
      </c>
      <c r="I59" s="1" t="n">
        <f aca="false">VLOOKUP(F59,Value_type!$A$2:$F$100,6,0)</f>
        <v>0</v>
      </c>
      <c r="J59" s="9" t="s">
        <v>210</v>
      </c>
      <c r="K59" s="1" t="str">
        <f aca="false">VLOOKUP(J59,Source!$A$2:$K$100,3,0)</f>
        <v>World Policy Analysis Centre</v>
      </c>
      <c r="L59" s="0" t="n">
        <v>58</v>
      </c>
    </row>
    <row r="60" customFormat="false" ht="14.4" hidden="true" customHeight="false" outlineLevel="0" collapsed="false">
      <c r="A60" s="8" t="s">
        <v>211</v>
      </c>
      <c r="B60" s="8" t="n">
        <v>2020</v>
      </c>
      <c r="C60" s="9" t="s">
        <v>212</v>
      </c>
      <c r="D60" s="1" t="str">
        <f aca="false">VLOOKUP(Snapshot!C60,Indicator!$A$2:$G$100,6,0)</f>
        <v>NEW</v>
      </c>
      <c r="E60" s="1" t="str">
        <f aca="false">VLOOKUP(Snapshot!C60,Indicator!$A$2:$G$100,7,0)</f>
        <v>Breastfeeding protections</v>
      </c>
      <c r="F60" s="9" t="s">
        <v>213</v>
      </c>
      <c r="G60" s="1" t="str">
        <f aca="false">VLOOKUP(F60,Value_type!$A$2:$F$100,4,0)</f>
        <v>4=5.0; 3=4.0; 2=2.0; 1=1.0</v>
      </c>
      <c r="H60" s="1" t="str">
        <f aca="false">VLOOKUP(F60,Value_type!$A$2:$F$100,5,0)</f>
        <v>4=Yes, at least 6 months paid; 3=Yes, at least 6 months unpaid; 2=Yes, until child is 1-5.9 months old; 1=Not guaranteed; 0=No data</v>
      </c>
      <c r="I60" s="1" t="n">
        <f aca="false">VLOOKUP(F60,Value_type!$A$2:$F$100,6,0)</f>
        <v>0</v>
      </c>
      <c r="J60" s="9" t="s">
        <v>214</v>
      </c>
      <c r="K60" s="1" t="str">
        <f aca="false">VLOOKUP(J60,Source!$A$2:$K$100,3,0)</f>
        <v>World Policy Analysis Centre</v>
      </c>
      <c r="L60" s="0" t="n">
        <v>59</v>
      </c>
    </row>
    <row r="61" customFormat="false" ht="14.4" hidden="true" customHeight="false" outlineLevel="0" collapsed="false">
      <c r="A61" s="8" t="s">
        <v>215</v>
      </c>
      <c r="B61" s="8" t="n">
        <v>2020</v>
      </c>
      <c r="C61" s="9" t="s">
        <v>216</v>
      </c>
      <c r="D61" s="1" t="str">
        <f aca="false">VLOOKUP(Snapshot!C61,Indicator!$A$2:$G$100,6,0)</f>
        <v>3.5.2</v>
      </c>
      <c r="E61" s="1" t="str">
        <f aca="false">VLOOKUP(Snapshot!C61,Indicator!$A$2:$G$100,7,0)</f>
        <v>Coverage of maternity leave</v>
      </c>
      <c r="F61" s="9" t="s">
        <v>217</v>
      </c>
      <c r="G61" s="1" t="str">
        <f aca="false">VLOOKUP(F61,Value_type!$A$2:$F$100,4,0)</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H61" s="1" t="str">
        <f aca="false">VLOOKUP(F61,Value_type!$A$2:$F$100,5,0)</f>
        <v>5=90 to 100%; 4=66 to 89%; 3=33 to 65%; 2=10 to 32%; 1=0 to 9%; 0=No data</v>
      </c>
      <c r="I61" s="1" t="n">
        <f aca="false">VLOOKUP(F61,Value_type!$A$2:$F$100,6,0)</f>
        <v>0</v>
      </c>
      <c r="J61" s="9" t="s">
        <v>218</v>
      </c>
      <c r="K61" s="1" t="str">
        <f aca="false">VLOOKUP(J61,Source!$A$2:$K$100,3,0)</f>
        <v>ILO</v>
      </c>
      <c r="L61" s="0" t="n">
        <v>60</v>
      </c>
    </row>
    <row r="62" customFormat="false" ht="14.4" hidden="true" customHeight="false" outlineLevel="0" collapsed="false">
      <c r="A62" s="8" t="s">
        <v>219</v>
      </c>
      <c r="B62" s="8" t="n">
        <v>2020</v>
      </c>
      <c r="C62" s="9" t="s">
        <v>220</v>
      </c>
      <c r="D62" s="1" t="str">
        <f aca="false">VLOOKUP(Snapshot!C62,Indicator!$A$2:$G$100,6,0)</f>
        <v>NEW</v>
      </c>
      <c r="E62" s="1" t="str">
        <f aca="false">VLOOKUP(Snapshot!C62,Indicator!$A$2:$G$100,7,0)</f>
        <v>Maternity cash benefits</v>
      </c>
      <c r="F62" s="9" t="s">
        <v>217</v>
      </c>
      <c r="G62" s="1" t="str">
        <f aca="false">VLOOKUP(F62,Value_type!$A$2:$F$100,4,0)</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H62" s="1" t="str">
        <f aca="false">VLOOKUP(F62,Value_type!$A$2:$F$100,5,0)</f>
        <v>5=90 to 100%; 4=66 to 89%; 3=33 to 65%; 2=10 to 32%; 1=0 to 9%; 0=No data</v>
      </c>
      <c r="I62" s="1" t="n">
        <f aca="false">VLOOKUP(F62,Value_type!$A$2:$F$100,6,0)</f>
        <v>0</v>
      </c>
      <c r="J62" s="9" t="s">
        <v>221</v>
      </c>
      <c r="K62" s="1" t="str">
        <f aca="false">VLOOKUP(J62,Source!$A$2:$K$100,3,0)</f>
        <v>ILO</v>
      </c>
      <c r="L62" s="0" t="n">
        <v>61</v>
      </c>
    </row>
    <row r="63" customFormat="false" ht="14.4" hidden="true" customHeight="false" outlineLevel="0" collapsed="false">
      <c r="A63" s="8" t="s">
        <v>222</v>
      </c>
      <c r="B63" s="8" t="n">
        <v>2020</v>
      </c>
      <c r="C63" s="9" t="s">
        <v>223</v>
      </c>
      <c r="D63" s="1" t="str">
        <f aca="false">VLOOKUP(Snapshot!C63,Indicator!$A$2:$G$100,6,0)</f>
        <v>NEW</v>
      </c>
      <c r="E63" s="1" t="str">
        <f aca="false">VLOOKUP(Snapshot!C63,Indicator!$A$2:$G$100,7,0)</f>
        <v>Mothers receiving maternity cash benefits</v>
      </c>
      <c r="F63" s="9" t="s">
        <v>48</v>
      </c>
      <c r="G63" s="10" t="s">
        <v>60</v>
      </c>
      <c r="H63" s="1" t="str">
        <f aca="false">VLOOKUP(F63,Value_type!$A$2:$F$100,5,0)</f>
        <v>Continuous variable</v>
      </c>
      <c r="I63" s="1" t="n">
        <f aca="false">VLOOKUP(F63,Value_type!$A$2:$F$100,6,0)</f>
        <v>0</v>
      </c>
      <c r="J63" s="9" t="s">
        <v>224</v>
      </c>
      <c r="K63" s="1" t="str">
        <f aca="false">VLOOKUP(J63,Source!$A$2:$K$100,3,0)</f>
        <v>UN SDG</v>
      </c>
      <c r="L63" s="0" t="n">
        <v>62</v>
      </c>
    </row>
    <row r="64" customFormat="false" ht="14.4" hidden="true" customHeight="false" outlineLevel="0" collapsed="false">
      <c r="A64" s="8" t="s">
        <v>225</v>
      </c>
      <c r="B64" s="8" t="n">
        <v>2020</v>
      </c>
      <c r="C64" s="9" t="s">
        <v>226</v>
      </c>
      <c r="D64" s="1" t="str">
        <f aca="false">VLOOKUP(Snapshot!C64,Indicator!$A$2:$G$100,6,0)</f>
        <v>NEW</v>
      </c>
      <c r="E64" s="1" t="str">
        <f aca="false">VLOOKUP(Snapshot!C64,Indicator!$A$2:$G$100,7,0)</f>
        <v>Enabling environment for child rights fulfilment</v>
      </c>
      <c r="F64" s="9" t="s">
        <v>48</v>
      </c>
      <c r="G64" s="10" t="s">
        <v>60</v>
      </c>
      <c r="H64" s="1" t="str">
        <f aca="false">VLOOKUP(F64,Value_type!$A$2:$F$100,5,0)</f>
        <v>Continuous variable</v>
      </c>
      <c r="I64" s="1" t="n">
        <f aca="false">VLOOKUP(F64,Value_type!$A$2:$F$100,6,0)</f>
        <v>0</v>
      </c>
      <c r="J64" s="9" t="s">
        <v>227</v>
      </c>
      <c r="K64" s="1" t="str">
        <f aca="false">VLOOKUP(J64,Source!$A$2:$K$200,3,0)</f>
        <v>Kids Rights Index</v>
      </c>
      <c r="L64" s="0" t="n">
        <v>63</v>
      </c>
    </row>
    <row r="65" customFormat="false" ht="14.4" hidden="true" customHeight="false" outlineLevel="0" collapsed="false">
      <c r="A65" s="8" t="s">
        <v>228</v>
      </c>
      <c r="B65" s="8" t="n">
        <v>2020</v>
      </c>
      <c r="C65" s="9" t="s">
        <v>229</v>
      </c>
      <c r="D65" s="1" t="str">
        <f aca="false">VLOOKUP(Snapshot!C65,Indicator!$A$2:$G$100,6,0)</f>
        <v>2.2.1</v>
      </c>
      <c r="E65" s="1" t="str">
        <f aca="false">VLOOKUP(Snapshot!C65,Indicator!$A$2:$G$100,7,0)</f>
        <v>Government effectiveness</v>
      </c>
      <c r="F65" s="9" t="s">
        <v>48</v>
      </c>
      <c r="G65" s="10" t="s">
        <v>60</v>
      </c>
      <c r="H65" s="1" t="str">
        <f aca="false">VLOOKUP(F65,Value_type!$A$2:$F$100,5,0)</f>
        <v>Continuous variable</v>
      </c>
      <c r="I65" s="1" t="n">
        <f aca="false">VLOOKUP(F65,Value_type!$A$2:$F$100,6,0)</f>
        <v>0</v>
      </c>
      <c r="J65" s="9" t="s">
        <v>230</v>
      </c>
      <c r="K65" s="1" t="str">
        <f aca="false">VLOOKUP(J65,Source!$A$2:$K$200,3,0)</f>
        <v>World Bank</v>
      </c>
      <c r="L65" s="0" t="n">
        <v>64</v>
      </c>
    </row>
    <row r="66" customFormat="false" ht="14.4" hidden="true" customHeight="false" outlineLevel="0" collapsed="false">
      <c r="A66" s="8" t="s">
        <v>231</v>
      </c>
      <c r="B66" s="8" t="n">
        <v>2020</v>
      </c>
      <c r="C66" s="9" t="s">
        <v>232</v>
      </c>
      <c r="D66" s="1" t="str">
        <f aca="false">VLOOKUP(Snapshot!C66,Indicator!$A$2:$G$100,6,0)</f>
        <v>2.2.2</v>
      </c>
      <c r="E66" s="1" t="str">
        <f aca="false">VLOOKUP(Snapshot!C66,Indicator!$A$2:$G$100,7,0)</f>
        <v>Government corruption</v>
      </c>
      <c r="F66" s="9" t="s">
        <v>48</v>
      </c>
      <c r="G66" s="10" t="s">
        <v>60</v>
      </c>
      <c r="H66" s="1" t="str">
        <f aca="false">VLOOKUP(F66,Value_type!$A$2:$F$100,5,0)</f>
        <v>Continuous variable</v>
      </c>
      <c r="I66" s="1" t="n">
        <f aca="false">VLOOKUP(F66,Value_type!$A$2:$F$100,6,0)</f>
        <v>0</v>
      </c>
      <c r="J66" s="9" t="s">
        <v>233</v>
      </c>
      <c r="K66" s="1" t="str">
        <f aca="false">VLOOKUP(J66,Source!$A$2:$K$200,3,0)</f>
        <v>World Bank</v>
      </c>
      <c r="L66" s="0" t="n">
        <v>65</v>
      </c>
    </row>
    <row r="67" customFormat="false" ht="14.4" hidden="true" customHeight="false" outlineLevel="0" collapsed="false">
      <c r="A67" s="8" t="s">
        <v>234</v>
      </c>
      <c r="B67" s="8" t="n">
        <v>2020</v>
      </c>
      <c r="C67" s="9" t="s">
        <v>235</v>
      </c>
      <c r="D67" s="1" t="str">
        <f aca="false">VLOOKUP(Snapshot!C67,Indicator!$A$2:$G$100,6,0)</f>
        <v>NEW</v>
      </c>
      <c r="E67" s="1" t="str">
        <f aca="false">VLOOKUP(Snapshot!C67,Indicator!$A$2:$G$100,7,0)</f>
        <v>National Action Plan on Business and Human Rights</v>
      </c>
      <c r="F67" s="9" t="s">
        <v>236</v>
      </c>
      <c r="G67" s="1" t="str">
        <f aca="false">VLOOKUP(F67,Value_type!$A$2:$F$100,4,0)</f>
        <v>4=Yes, and the NAP addresses children’s rights specifically; 3=Yes, but the NAP does not address children’s rights specifically; 2=No, but the state has committed to doing one or has started the process; 1=No, not listed a having an action plan or developing one</v>
      </c>
      <c r="H67" s="1" t="str">
        <f aca="false">VLOOKUP(F67,Value_type!$A$2:$F$100,5,0)</f>
        <v>4=Yes, and the NAP addresses children’s rights specifically; 3=Yes, but the NAP does not address children’s rights specifically; 2=No, but the state has committed to doing one or has started the process; 1=No, not listed a having an action plan or developing one</v>
      </c>
      <c r="I67" s="1" t="n">
        <f aca="false">VLOOKUP(F67,Value_type!$A$2:$F$100,6,0)</f>
        <v>0</v>
      </c>
      <c r="J67" s="9" t="s">
        <v>237</v>
      </c>
      <c r="K67" s="1" t="s">
        <v>238</v>
      </c>
      <c r="L67" s="0" t="n">
        <v>66</v>
      </c>
    </row>
    <row r="68" s="15" customFormat="true" ht="14.4" hidden="true" customHeight="false" outlineLevel="0" collapsed="false">
      <c r="A68" s="12" t="s">
        <v>239</v>
      </c>
      <c r="B68" s="12" t="s">
        <v>118</v>
      </c>
      <c r="C68" s="13" t="s">
        <v>240</v>
      </c>
      <c r="D68" s="14" t="str">
        <f aca="false">VLOOKUP(Snapshot!C68,Indicator!$A$2:$G$100,6,0)</f>
        <v>NEW</v>
      </c>
      <c r="E68" s="14" t="str">
        <f aca="false">VLOOKUP(Snapshot!C68,Indicator!$A$2:$G$100,7,0)</f>
        <v>Child sexual abuse and exploitation. Government commitment and capacity</v>
      </c>
      <c r="F68" s="13" t="s">
        <v>48</v>
      </c>
      <c r="G68" s="16" t="s">
        <v>60</v>
      </c>
      <c r="H68" s="14" t="str">
        <f aca="false">VLOOKUP(F68,Value_type!$A$2:$F$100,5,0)</f>
        <v>Continuous variable</v>
      </c>
      <c r="I68" s="14" t="n">
        <f aca="false">VLOOKUP(F68,Value_type!$A$2:$F$100,6,0)</f>
        <v>0</v>
      </c>
      <c r="J68" s="13" t="s">
        <v>241</v>
      </c>
      <c r="K68" s="14" t="str">
        <f aca="false">VLOOKUP(J68,Source!$A$2:$K$100,3,0)</f>
        <v>Economist Intelligence Unit</v>
      </c>
      <c r="L68" s="15" t="n">
        <v>67</v>
      </c>
    </row>
    <row r="69" customFormat="false" ht="14.4" hidden="true" customHeight="false" outlineLevel="0" collapsed="false">
      <c r="A69" s="8" t="s">
        <v>242</v>
      </c>
      <c r="B69" s="8" t="n">
        <v>2020</v>
      </c>
      <c r="C69" s="9" t="s">
        <v>243</v>
      </c>
      <c r="D69" s="1" t="str">
        <f aca="false">VLOOKUP(Snapshot!C69,Indicator!$A$2:$G$100,6,0)</f>
        <v>2.2.2</v>
      </c>
      <c r="E69" s="1" t="str">
        <f aca="false">VLOOKUP(Snapshot!C69,Indicator!$A$2:$G$100,7,0)</f>
        <v>Social insurance coverage</v>
      </c>
      <c r="F69" s="9" t="s">
        <v>48</v>
      </c>
      <c r="G69" s="10" t="s">
        <v>60</v>
      </c>
      <c r="H69" s="1" t="str">
        <f aca="false">VLOOKUP(F69,Value_type!$A$2:$F$100,5,0)</f>
        <v>Continuous variable</v>
      </c>
      <c r="I69" s="1" t="n">
        <f aca="false">VLOOKUP(F69,Value_type!$A$2:$F$100,6,0)</f>
        <v>0</v>
      </c>
      <c r="J69" s="9" t="s">
        <v>244</v>
      </c>
      <c r="K69" s="1" t="str">
        <f aca="false">VLOOKUP(J69,Source!$A$2:$K$100,3,0)</f>
        <v>UN SDG</v>
      </c>
      <c r="L69" s="0" t="n">
        <v>68</v>
      </c>
    </row>
    <row r="70" customFormat="false" ht="14.4" hidden="true" customHeight="false" outlineLevel="0" collapsed="false">
      <c r="A70" s="8" t="s">
        <v>245</v>
      </c>
      <c r="B70" s="8" t="n">
        <v>2020</v>
      </c>
      <c r="C70" s="9" t="s">
        <v>246</v>
      </c>
      <c r="D70" s="1" t="str">
        <f aca="false">VLOOKUP(Snapshot!C70,Indicator!$A$2:$G$100,6,0)</f>
        <v>2.2.3</v>
      </c>
      <c r="E70" s="1" t="str">
        <f aca="false">VLOOKUP(Snapshot!C70,Indicator!$A$2:$G$100,7,0)</f>
        <v>Poorest covered by social insurance</v>
      </c>
      <c r="F70" s="9" t="s">
        <v>48</v>
      </c>
      <c r="G70" s="10" t="s">
        <v>60</v>
      </c>
      <c r="H70" s="1" t="str">
        <f aca="false">VLOOKUP(F70,Value_type!$A$2:$F$100,5,0)</f>
        <v>Continuous variable</v>
      </c>
      <c r="I70" s="1" t="n">
        <f aca="false">VLOOKUP(F70,Value_type!$A$2:$F$100,6,0)</f>
        <v>0</v>
      </c>
      <c r="J70" s="9" t="s">
        <v>247</v>
      </c>
      <c r="K70" s="1" t="str">
        <f aca="false">VLOOKUP(J70,Source!$A$2:$K$100,3,0)</f>
        <v>UN SDG</v>
      </c>
      <c r="L70" s="0" t="n">
        <v>69</v>
      </c>
    </row>
    <row r="71" customFormat="false" ht="14.4" hidden="true" customHeight="false" outlineLevel="0" collapsed="false">
      <c r="A71" s="8" t="s">
        <v>248</v>
      </c>
      <c r="B71" s="8" t="n">
        <v>2020</v>
      </c>
      <c r="C71" s="9" t="s">
        <v>249</v>
      </c>
      <c r="D71" s="1" t="str">
        <f aca="false">VLOOKUP(Snapshot!C71,Indicator!$A$2:$G$100,6,0)</f>
        <v>NEW</v>
      </c>
      <c r="E71" s="1" t="str">
        <f aca="false">VLOOKUP(Snapshot!C71,Indicator!$A$2:$G$100,7,0)</f>
        <v>Coverage of labour market programmes</v>
      </c>
      <c r="F71" s="9" t="s">
        <v>48</v>
      </c>
      <c r="G71" s="10" t="s">
        <v>60</v>
      </c>
      <c r="H71" s="1" t="str">
        <f aca="false">VLOOKUP(F71,Value_type!$A$2:$F$100,5,0)</f>
        <v>Continuous variable</v>
      </c>
      <c r="I71" s="1" t="n">
        <f aca="false">VLOOKUP(F71,Value_type!$A$2:$F$100,6,0)</f>
        <v>0</v>
      </c>
      <c r="J71" s="9" t="s">
        <v>250</v>
      </c>
      <c r="K71" s="1" t="str">
        <f aca="false">VLOOKUP(J71,Source!$A$2:$K$100,3,0)</f>
        <v>UN SDG</v>
      </c>
      <c r="L71" s="0" t="n">
        <v>70</v>
      </c>
    </row>
    <row r="72" customFormat="false" ht="14.4" hidden="true" customHeight="false" outlineLevel="0" collapsed="false">
      <c r="A72" s="8" t="s">
        <v>251</v>
      </c>
      <c r="B72" s="8" t="n">
        <v>2020</v>
      </c>
      <c r="C72" s="9" t="s">
        <v>252</v>
      </c>
      <c r="D72" s="1" t="str">
        <f aca="false">VLOOKUP(Snapshot!C72,Indicator!$A$2:$G$100,6,0)</f>
        <v>NEW</v>
      </c>
      <c r="E72" s="1" t="str">
        <f aca="false">VLOOKUP(Snapshot!C72,Indicator!$A$2:$G$100,7,0)</f>
        <v>Poorest covered by labour market programmes</v>
      </c>
      <c r="F72" s="9" t="s">
        <v>48</v>
      </c>
      <c r="G72" s="10" t="s">
        <v>60</v>
      </c>
      <c r="H72" s="1" t="str">
        <f aca="false">VLOOKUP(F72,Value_type!$A$2:$F$100,5,0)</f>
        <v>Continuous variable</v>
      </c>
      <c r="I72" s="1" t="n">
        <f aca="false">VLOOKUP(F72,Value_type!$A$2:$F$100,6,0)</f>
        <v>0</v>
      </c>
      <c r="J72" s="9" t="s">
        <v>253</v>
      </c>
      <c r="K72" s="1" t="str">
        <f aca="false">VLOOKUP(J72,Source!$A$2:$K$100,3,0)</f>
        <v>UN SDG</v>
      </c>
      <c r="L72" s="0" t="n">
        <v>71</v>
      </c>
    </row>
    <row r="73" customFormat="false" ht="14.4" hidden="true" customHeight="false" outlineLevel="0" collapsed="false">
      <c r="A73" s="8" t="s">
        <v>254</v>
      </c>
      <c r="B73" s="8" t="n">
        <v>2020</v>
      </c>
      <c r="C73" s="9" t="s">
        <v>255</v>
      </c>
      <c r="D73" s="1" t="str">
        <f aca="false">VLOOKUP(Snapshot!C73,Indicator!$A$2:$G$100,6,0)</f>
        <v>2.2.6</v>
      </c>
      <c r="E73" s="1" t="str">
        <f aca="false">VLOOKUP(Snapshot!C73,Indicator!$A$2:$G$100,7,0)</f>
        <v>Child protection services</v>
      </c>
      <c r="F73" s="9" t="s">
        <v>256</v>
      </c>
      <c r="G73" s="1" t="str">
        <f aca="false">VLOOKUP(F73,Value_type!$A$2:$F$100,4,0)</f>
        <v>3=Larger scale; 2=Limited; 1=None; 0=No data; 0=Don't Know; 0=Don't know</v>
      </c>
      <c r="H73" s="1" t="str">
        <f aca="false">VLOOKUP(F73,Value_type!$A$2:$F$100,5,0)</f>
        <v>3=Larger scale; 2=Limited; 1=None; 0=No data/ Don't Know</v>
      </c>
      <c r="I73" s="1" t="n">
        <f aca="false">VLOOKUP(F73,Value_type!$A$2:$F$100,6,0)</f>
        <v>0</v>
      </c>
      <c r="J73" s="9" t="s">
        <v>257</v>
      </c>
      <c r="K73" s="1" t="str">
        <f aca="false">VLOOKUP(J73,Source!$A$2:$K$100,3,0)</f>
        <v>WHO</v>
      </c>
      <c r="L73" s="0" t="n">
        <v>72</v>
      </c>
    </row>
    <row r="74" customFormat="false" ht="14.4" hidden="true" customHeight="false" outlineLevel="0" collapsed="false">
      <c r="A74" s="8" t="s">
        <v>258</v>
      </c>
      <c r="B74" s="8" t="n">
        <v>2020</v>
      </c>
      <c r="C74" s="9" t="s">
        <v>259</v>
      </c>
      <c r="D74" s="1" t="str">
        <f aca="false">VLOOKUP(Snapshot!C74,Indicator!$A$2:$G$100,6,0)</f>
        <v>2.2.7</v>
      </c>
      <c r="E74" s="1" t="str">
        <f aca="false">VLOOKUP(Snapshot!C74,Indicator!$A$2:$G$100,7,0)</f>
        <v>Life skills and social development programmes</v>
      </c>
      <c r="F74" s="9" t="s">
        <v>256</v>
      </c>
      <c r="G74" s="1" t="str">
        <f aca="false">VLOOKUP(F74,Value_type!$A$2:$F$100,4,0)</f>
        <v>3=Larger scale; 2=Limited; 1=None; 0=No data; 0=Don't Know; 0=Don't know</v>
      </c>
      <c r="H74" s="1" t="str">
        <f aca="false">VLOOKUP(F74,Value_type!$A$2:$F$100,5,0)</f>
        <v>3=Larger scale; 2=Limited; 1=None; 0=No data/ Don't Know</v>
      </c>
      <c r="I74" s="1" t="n">
        <f aca="false">VLOOKUP(F74,Value_type!$A$2:$F$100,6,0)</f>
        <v>0</v>
      </c>
      <c r="J74" s="9" t="s">
        <v>260</v>
      </c>
      <c r="K74" s="1" t="str">
        <f aca="false">VLOOKUP(J74,Source!$A$2:$K$100,3,0)</f>
        <v>WHO</v>
      </c>
      <c r="L74" s="0" t="n">
        <v>73</v>
      </c>
    </row>
    <row r="75" customFormat="false" ht="14.4" hidden="true" customHeight="false" outlineLevel="0" collapsed="false">
      <c r="A75" s="8" t="s">
        <v>261</v>
      </c>
      <c r="B75" s="8" t="n">
        <v>2020</v>
      </c>
      <c r="C75" s="9" t="s">
        <v>262</v>
      </c>
      <c r="D75" s="1" t="str">
        <f aca="false">VLOOKUP(Snapshot!C75,Indicator!$A$2:$G$100,6,0)</f>
        <v>1.1.1.1</v>
      </c>
      <c r="E75" s="1" t="str">
        <f aca="false">VLOOKUP(Snapshot!C75,Indicator!$A$2:$G$100,7,0)</f>
        <v>Framework Convention on Tobacco Control</v>
      </c>
      <c r="F75" s="9" t="s">
        <v>14</v>
      </c>
      <c r="G75" s="1" t="str">
        <f aca="false">VLOOKUP(F75,Value_type!$A$2:$F$100,4,0)</f>
        <v>2=Yes [Ratified/signed]; 1=No [Not ratified/signed]; 0=No data/not applicable</v>
      </c>
      <c r="H75" s="1" t="str">
        <f aca="false">VLOOKUP(F75,Value_type!$A$2:$F$100,5,0)</f>
        <v>2=Yes [Ratified/signed]; 1=No [Not ratified/signed]; 0=No data/not applicable</v>
      </c>
      <c r="I75" s="1" t="n">
        <f aca="false">VLOOKUP(F75,Value_type!$A$2:$F$100,6,0)</f>
        <v>0</v>
      </c>
      <c r="J75" s="9" t="s">
        <v>263</v>
      </c>
      <c r="K75" s="1" t="str">
        <f aca="false">VLOOKUP(J75,Source!$A$2:$K$100,3,0)</f>
        <v>UN Treaties</v>
      </c>
      <c r="L75" s="0" t="n">
        <v>74</v>
      </c>
    </row>
    <row r="76" customFormat="false" ht="14.4" hidden="true" customHeight="false" outlineLevel="0" collapsed="false">
      <c r="A76" s="8" t="s">
        <v>264</v>
      </c>
      <c r="B76" s="8" t="n">
        <v>2020</v>
      </c>
      <c r="C76" s="9" t="s">
        <v>265</v>
      </c>
      <c r="D76" s="1" t="str">
        <f aca="false">VLOOKUP(Snapshot!C76,Indicator!$A$2:$G$100,6,0)</f>
        <v>1.2.1.1.1</v>
      </c>
      <c r="E76" s="1" t="str">
        <f aca="false">VLOOKUP(Snapshot!C76,Indicator!$A$2:$G$100,7,0)</f>
        <v>Marketing and advertising self-regulation</v>
      </c>
      <c r="F76" s="9" t="s">
        <v>266</v>
      </c>
      <c r="G76" s="1" t="str">
        <f aca="false">VLOOKUP(F76,Value_type!$A$2:$F$100,4,0)</f>
        <v>3=There is an SRO and an industry code of practice.; 2=There is either an SRO or an industry code of practice; 1=No evidence of SRO or an industry code of practice</v>
      </c>
      <c r="H76" s="1" t="str">
        <f aca="false">VLOOKUP(F76,Value_type!$A$2:$F$100,5,0)</f>
        <v>3=There is an SRO and an industry code of practice.; 2=There is either an SRO or an industry code of practice; 1=No evidence of SRO or an industry code of practice</v>
      </c>
      <c r="I76" s="1" t="n">
        <f aca="false">VLOOKUP(F76,Value_type!$A$2:$F$100,6,0)</f>
        <v>0</v>
      </c>
      <c r="J76" s="9" t="s">
        <v>267</v>
      </c>
      <c r="K76" s="1" t="e">
        <f aca="false">VLOOKUP(J76,Source!$A$2:$K$100,3,0)</f>
        <v>#N/A</v>
      </c>
      <c r="L76" s="0" t="n">
        <v>75</v>
      </c>
    </row>
    <row r="77" customFormat="false" ht="14.4" hidden="true" customHeight="false" outlineLevel="0" collapsed="false">
      <c r="A77" s="8" t="s">
        <v>268</v>
      </c>
      <c r="B77" s="8" t="n">
        <v>2020</v>
      </c>
      <c r="C77" s="9" t="s">
        <v>269</v>
      </c>
      <c r="D77" s="1" t="str">
        <f aca="false">VLOOKUP(Snapshot!C77,Indicator!$A$2:$G$100,6,0)</f>
        <v>1.2.1.2.1</v>
      </c>
      <c r="E77" s="1" t="str">
        <f aca="false">VLOOKUP(Snapshot!C77,Indicator!$A$2:$G$100,7,0)</f>
        <v>Regulation on marketing to children</v>
      </c>
      <c r="F77" s="9" t="s">
        <v>270</v>
      </c>
      <c r="G77" s="1" t="str">
        <f aca="false">VLOOKUP(F77,Value_type!$A$2:$F$100,4,0)</f>
        <v>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v>
      </c>
      <c r="H77" s="1" t="str">
        <f aca="false">VLOOKUP(F77,Value_type!$A$2:$F$100,5,0)</f>
        <v>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v>
      </c>
      <c r="I77" s="1" t="n">
        <f aca="false">VLOOKUP(F77,Value_type!$A$2:$F$100,6,0)</f>
        <v>0</v>
      </c>
      <c r="J77" s="9" t="s">
        <v>271</v>
      </c>
      <c r="K77" s="1" t="str">
        <f aca="false">VLOOKUP(J77,Source!$A$2:$K$100,3,0)</f>
        <v>DLA Piper</v>
      </c>
      <c r="L77" s="0" t="n">
        <v>76</v>
      </c>
    </row>
    <row r="78" customFormat="false" ht="14.4" hidden="true" customHeight="false" outlineLevel="0" collapsed="false">
      <c r="A78" s="8" t="s">
        <v>272</v>
      </c>
      <c r="B78" s="8" t="n">
        <v>2020</v>
      </c>
      <c r="C78" s="9" t="s">
        <v>273</v>
      </c>
      <c r="D78" s="1" t="str">
        <f aca="false">VLOOKUP(Snapshot!C78,Indicator!$A$2:$G$100,6,0)</f>
        <v>1.2.1.3.10</v>
      </c>
      <c r="E78" s="1" t="str">
        <f aca="false">VLOOKUP(Snapshot!C78,Indicator!$A$2:$G$100,7,0)</f>
        <v>Policies on marketing foods to children</v>
      </c>
      <c r="F78" s="9" t="s">
        <v>274</v>
      </c>
      <c r="G78" s="1" t="str">
        <f aca="false">VLOOKUP(F78,Value_type!$A$2:$F$100,4,0)</f>
        <v>2=Yes; 2=yes; 1=No; 1=no; 0=No data; 0=don't know;0=Don't know; 0=No data received; 0=No response; 0=Unknown; 0=unknown</v>
      </c>
      <c r="H78" s="1" t="str">
        <f aca="false">VLOOKUP(F78,Value_type!$A$2:$F$100,5,0)</f>
        <v>2=Yes; 1=No; 0=Don't know/ No data received/ No response/ No data</v>
      </c>
      <c r="I78" s="1" t="n">
        <f aca="false">VLOOKUP(F78,Value_type!$A$2:$F$100,6,0)</f>
        <v>0</v>
      </c>
      <c r="J78" s="9" t="s">
        <v>275</v>
      </c>
      <c r="K78" s="1" t="str">
        <f aca="false">VLOOKUP(J78,Source!$A$2:$K$100,3,0)</f>
        <v>WHO</v>
      </c>
      <c r="L78" s="0" t="n">
        <v>77</v>
      </c>
    </row>
    <row r="79" customFormat="false" ht="14.4" hidden="true" customHeight="false" outlineLevel="0" collapsed="false">
      <c r="A79" s="8" t="s">
        <v>276</v>
      </c>
      <c r="B79" s="8" t="n">
        <v>2020</v>
      </c>
      <c r="C79" s="9" t="s">
        <v>277</v>
      </c>
      <c r="D79" s="1" t="str">
        <f aca="false">VLOOKUP(Snapshot!C79,Indicator!$A$2:$G$100,6,0)</f>
        <v>1.2.1.3.1</v>
      </c>
      <c r="E79" s="1" t="str">
        <f aca="false">VLOOKUP(Snapshot!C79,Indicator!$A$2:$G$100,7,0)</f>
        <v>Age limits for purchasing tobacco</v>
      </c>
      <c r="F79" s="9" t="s">
        <v>278</v>
      </c>
      <c r="G79" s="1" t="str">
        <f aca="false">VLOOKUP(F79,Value_type!$A$2:$F$100,4,0)</f>
        <v>2=25; 2=24; 2=23; 2=22; 2=21;2=20; 2=19;  2=18; 1=17; 1=16; 1=15; 1=14; 0=Report not provided; 0=Answer not provided</v>
      </c>
      <c r="H79" s="1" t="str">
        <f aca="false">VLOOKUP(F79,Value_type!$A$2:$F$100,5,0)</f>
        <v>2=18 years or above; 1=below 18 years; 0=No data</v>
      </c>
      <c r="I79" s="1" t="n">
        <f aca="false">VLOOKUP(F79,Value_type!$A$2:$F$100,6,0)</f>
        <v>0</v>
      </c>
      <c r="J79" s="9" t="s">
        <v>279</v>
      </c>
      <c r="K79" s="1" t="str">
        <f aca="false">VLOOKUP(J79,Source!$A$2:$K$100,3,0)</f>
        <v>FCTC</v>
      </c>
      <c r="L79" s="0" t="n">
        <v>78</v>
      </c>
    </row>
    <row r="80" customFormat="false" ht="14.4" hidden="true" customHeight="false" outlineLevel="0" collapsed="false">
      <c r="A80" s="8" t="s">
        <v>280</v>
      </c>
      <c r="B80" s="8" t="n">
        <v>2020</v>
      </c>
      <c r="C80" s="9" t="s">
        <v>281</v>
      </c>
      <c r="D80" s="1" t="str">
        <f aca="false">VLOOKUP(Snapshot!C80,Indicator!$A$2:$G$100,6,0)</f>
        <v>1.2.1.3.2</v>
      </c>
      <c r="E80" s="1" t="str">
        <f aca="false">VLOOKUP(Snapshot!C80,Indicator!$A$2:$G$100,7,0)</f>
        <v>Ban on tobacco advertising</v>
      </c>
      <c r="F80" s="9" t="s">
        <v>282</v>
      </c>
      <c r="G80" s="1" t="str">
        <f aca="false">VLOOKUP(F80,Value_type!$A$2:$F$100,4,0)</f>
        <v>3=5.0;2=4.0;2=3.0;1=2.0;0=1.0</v>
      </c>
      <c r="H80" s="1" t="str">
        <f aca="false">VLOOKUP(F80,Value_type!$A$2:$F$100,5,0)</f>
        <v>3=Ban on all forms of direct and indirect advertising; 2=Ban on national TV, radio and print media only OR also on some but not all other forms of direct and/or indirect advertising; 1=Complete absence of ban, or ban that does not cover national TV, radio and print media; 0=No data</v>
      </c>
      <c r="I80" s="1" t="n">
        <f aca="false">VLOOKUP(F80,Value_type!$A$2:$F$100,6,0)</f>
        <v>0</v>
      </c>
      <c r="J80" s="9" t="s">
        <v>283</v>
      </c>
      <c r="K80" s="1" t="str">
        <f aca="false">VLOOKUP(J80,Source!$A$2:$K$100,3,0)</f>
        <v>WHO</v>
      </c>
      <c r="L80" s="0" t="n">
        <v>79</v>
      </c>
    </row>
    <row r="81" customFormat="false" ht="14.4" hidden="true" customHeight="false" outlineLevel="0" collapsed="false">
      <c r="A81" s="8" t="s">
        <v>284</v>
      </c>
      <c r="B81" s="8" t="n">
        <v>2020</v>
      </c>
      <c r="C81" s="9" t="s">
        <v>285</v>
      </c>
      <c r="D81" s="1" t="str">
        <f aca="false">VLOOKUP(Snapshot!C81,Indicator!$A$2:$G$100,6,0)</f>
        <v>1.2.1.3.3</v>
      </c>
      <c r="E81" s="1" t="str">
        <f aca="false">VLOOKUP(Snapshot!C81,Indicator!$A$2:$G$100,7,0)</f>
        <v>Warning about the dangers of tobacco</v>
      </c>
      <c r="F81" s="9" t="s">
        <v>286</v>
      </c>
      <c r="G81" s="1" t="str">
        <f aca="false">VLOOKUP(F81,Value_type!$A$2:$F$100,4,0)</f>
        <v>3=5.0; 3=4.0; 2=3.0; 1=2.0; 0=1.0</v>
      </c>
      <c r="H81" s="1" t="str">
        <f aca="false">VLOOKUP(F81,Value_type!$A$2:$F$100,5,0)</f>
        <v>3=Extensive warning (i.e. over 30% including pictures or pictograms and other appropriate characteristics); 2=Limited warning (i.e. &gt;=30% but no pictures or pictograms and/or other appropriate characteristics); 1=No warning or warning covering &lt;30% of pack surface; 0=No data</v>
      </c>
      <c r="I81" s="1" t="n">
        <f aca="false">VLOOKUP(F81,Value_type!$A$2:$F$100,6,0)</f>
        <v>0</v>
      </c>
      <c r="J81" s="9" t="s">
        <v>287</v>
      </c>
      <c r="K81" s="1" t="str">
        <f aca="false">VLOOKUP(J81,Source!$A$2:$K$100,3,0)</f>
        <v>WHO</v>
      </c>
      <c r="L81" s="0" t="n">
        <v>80</v>
      </c>
    </row>
    <row r="82" customFormat="false" ht="14.4" hidden="true" customHeight="false" outlineLevel="0" collapsed="false">
      <c r="A82" s="8" t="s">
        <v>288</v>
      </c>
      <c r="B82" s="8" t="n">
        <v>2020</v>
      </c>
      <c r="C82" s="9" t="s">
        <v>289</v>
      </c>
      <c r="D82" s="1" t="str">
        <f aca="false">VLOOKUP(Snapshot!C82,Indicator!$A$2:$G$100,6,0)</f>
        <v>1.2.1.3.5</v>
      </c>
      <c r="E82" s="1" t="str">
        <f aca="false">VLOOKUP(Snapshot!C82,Indicator!$A$2:$G$100,7,0)</f>
        <v>On-premise alcohol service age limits</v>
      </c>
      <c r="F82" s="9" t="s">
        <v>290</v>
      </c>
      <c r="G82" s="1" t="str">
        <f aca="false">VLOOKUP(F82,Value_type!$A$2:$F$100,4,0)</f>
        <v>3=Total ban; 3= total ban; 3=25;  3=21; 3=20; 3=19; 3=18; 2=17; 2=16; 1=15; 1=14; 1=13; 1=None; 0=No data; 0=subnational; 0=Subnational</v>
      </c>
      <c r="H82" s="1" t="str">
        <f aca="false">VLOOKUP(F82,Value_type!$A$2:$F$100,5,0)</f>
        <v>3=Spirits can be obtained from age 18 or above; 2=Spirits can be obtained at age 16 or 17; 1=Spirits can be obtained at age 15 or below, or there aren't any age limitations; 0=No data or limits are at subnational level</v>
      </c>
      <c r="I82" s="1" t="n">
        <f aca="false">VLOOKUP(F82,Value_type!$A$2:$F$100,6,0)</f>
        <v>0</v>
      </c>
      <c r="J82" s="9" t="s">
        <v>291</v>
      </c>
      <c r="K82" s="1" t="str">
        <f aca="false">VLOOKUP(J82,Source!$A$2:$K$100,3,0)</f>
        <v>WHO</v>
      </c>
      <c r="L82" s="0" t="n">
        <v>81</v>
      </c>
    </row>
    <row r="83" customFormat="false" ht="14.4" hidden="true" customHeight="false" outlineLevel="0" collapsed="false">
      <c r="A83" s="8" t="s">
        <v>292</v>
      </c>
      <c r="B83" s="8" t="n">
        <v>2020</v>
      </c>
      <c r="C83" s="9" t="s">
        <v>293</v>
      </c>
      <c r="D83" s="1" t="str">
        <f aca="false">VLOOKUP(Snapshot!C83,Indicator!$A$2:$G$100,6,0)</f>
        <v>1.2.1.3.6</v>
      </c>
      <c r="E83" s="1" t="str">
        <f aca="false">VLOOKUP(Snapshot!C83,Indicator!$A$2:$G$100,7,0)</f>
        <v>Ban on alcohol advertising on national TV</v>
      </c>
      <c r="F83" s="9" t="s">
        <v>294</v>
      </c>
      <c r="G83" s="1" t="str">
        <f aca="false">VLOOKUP(F83,Value_type!$A$2:$F$100,4,0)</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H83" s="1" t="str">
        <f aca="false">VLOOKUP(F83,Value_type!$A$2:$F$100,5,0)</f>
        <v>3=Ban; 2=Partial restriction (concerning at least one of the following: time, content, place); 1=No restrictions OR voluntary/self-restricted; 0=No data</v>
      </c>
      <c r="I83" s="1" t="n">
        <f aca="false">VLOOKUP(F83,Value_type!$A$2:$F$100,6,0)</f>
        <v>0</v>
      </c>
      <c r="J83" s="9" t="s">
        <v>295</v>
      </c>
      <c r="K83" s="1" t="str">
        <f aca="false">VLOOKUP(J83,Source!$A$2:$K$100,3,0)</f>
        <v>WHO</v>
      </c>
      <c r="L83" s="0" t="n">
        <v>82</v>
      </c>
    </row>
    <row r="84" customFormat="false" ht="14.4" hidden="true" customHeight="false" outlineLevel="0" collapsed="false">
      <c r="A84" s="8" t="s">
        <v>296</v>
      </c>
      <c r="B84" s="8" t="n">
        <v>2020</v>
      </c>
      <c r="C84" s="9" t="s">
        <v>297</v>
      </c>
      <c r="D84" s="1" t="str">
        <f aca="false">VLOOKUP(Snapshot!C84,Indicator!$A$2:$G$100,6,0)</f>
        <v>1.2.1.3.8</v>
      </c>
      <c r="E84" s="1" t="str">
        <f aca="false">VLOOKUP(Snapshot!C84,Indicator!$A$2:$G$100,7,0)</f>
        <v>Alcohol health warning labels</v>
      </c>
      <c r="F84" s="9" t="s">
        <v>274</v>
      </c>
      <c r="G84" s="1" t="str">
        <f aca="false">VLOOKUP(F84,Value_type!$A$2:$F$100,4,0)</f>
        <v>2=Yes; 2=yes; 1=No; 1=no; 0=No data; 0=don't know;0=Don't know; 0=No data received; 0=No response; 0=Unknown; 0=unknown</v>
      </c>
      <c r="H84" s="1" t="str">
        <f aca="false">VLOOKUP(F84,Value_type!$A$2:$F$100,5,0)</f>
        <v>2=Yes; 1=No; 0=Don't know/ No data received/ No response/ No data</v>
      </c>
      <c r="I84" s="1" t="n">
        <f aca="false">VLOOKUP(F84,Value_type!$A$2:$F$100,6,0)</f>
        <v>0</v>
      </c>
      <c r="J84" s="9" t="s">
        <v>298</v>
      </c>
      <c r="K84" s="1" t="str">
        <f aca="false">VLOOKUP(J84,Source!$A$2:$K$100,3,0)</f>
        <v>WHO</v>
      </c>
      <c r="L84" s="0" t="n">
        <v>83</v>
      </c>
    </row>
    <row r="85" customFormat="false" ht="14.4" hidden="true" customHeight="false" outlineLevel="0" collapsed="false">
      <c r="A85" s="8" t="s">
        <v>299</v>
      </c>
      <c r="B85" s="8" t="n">
        <v>2020</v>
      </c>
      <c r="C85" s="9" t="s">
        <v>300</v>
      </c>
      <c r="D85" s="1" t="str">
        <f aca="false">VLOOKUP(Snapshot!C85,Indicator!$A$2:$G$100,6,0)</f>
        <v>1.2.1.3.9</v>
      </c>
      <c r="E85" s="1" t="str">
        <f aca="false">VLOOKUP(Snapshot!C85,Indicator!$A$2:$G$100,7,0)</f>
        <v>Implementation of the International Code of Marketing of Breast-Milk Substitutes</v>
      </c>
      <c r="F85" s="9" t="s">
        <v>301</v>
      </c>
      <c r="G85" s="1" t="str">
        <f aca="false">VLOOKUP(F85,Value_type!$A$2:$F$100,4,0)</f>
        <v>4=Substantially aligned with the Code; 3=Moderately aligned with the Code; 2=Some provisions of the Code included; 1=No legal measures; 0=No data</v>
      </c>
      <c r="H85" s="1" t="str">
        <f aca="false">VLOOKUP(F85,Value_type!$A$2:$F$100,5,0)</f>
        <v>4=Substantially aligned with the Code; 3=Moderately aligned with the Code; 2=Some provisions of the Code included; 1=No legal measures; 0=No data</v>
      </c>
      <c r="I85" s="1" t="n">
        <f aca="false">VLOOKUP(F85,Value_type!$A$2:$F$100,6,0)</f>
        <v>0</v>
      </c>
      <c r="J85" s="9" t="s">
        <v>302</v>
      </c>
      <c r="K85" s="1" t="str">
        <f aca="false">VLOOKUP(J85,Source!$A$2:$K$100,3,0)</f>
        <v>WHO &amp; UNICEF</v>
      </c>
      <c r="L85" s="0" t="n">
        <v>84</v>
      </c>
    </row>
    <row r="86" customFormat="false" ht="14.4" hidden="true" customHeight="false" outlineLevel="0" collapsed="false">
      <c r="A86" s="8" t="s">
        <v>303</v>
      </c>
      <c r="B86" s="8" t="n">
        <v>2020</v>
      </c>
      <c r="C86" s="9" t="s">
        <v>304</v>
      </c>
      <c r="D86" s="1" t="str">
        <f aca="false">VLOOKUP(Snapshot!C86,Indicator!$A$2:$G$100,6,0)</f>
        <v>3.1.1</v>
      </c>
      <c r="E86" s="1" t="str">
        <f aca="false">VLOOKUP(Snapshot!C86,Indicator!$A$2:$G$100,7,0)</f>
        <v>Youth smoking rate</v>
      </c>
      <c r="F86" s="9" t="s">
        <v>48</v>
      </c>
      <c r="G86" s="10" t="s">
        <v>60</v>
      </c>
      <c r="H86" s="1" t="str">
        <f aca="false">VLOOKUP(F86,Value_type!$A$2:$F$100,5,0)</f>
        <v>Continuous variable</v>
      </c>
      <c r="I86" s="1" t="n">
        <f aca="false">VLOOKUP(F86,Value_type!$A$2:$F$100,6,0)</f>
        <v>0</v>
      </c>
      <c r="J86" s="9" t="s">
        <v>305</v>
      </c>
      <c r="K86" s="1" t="str">
        <f aca="false">VLOOKUP(J86,Source!$A$2:$K$100,3,0)</f>
        <v>WHO</v>
      </c>
      <c r="L86" s="0" t="n">
        <v>85</v>
      </c>
    </row>
    <row r="87" customFormat="false" ht="14.4" hidden="true" customHeight="false" outlineLevel="0" collapsed="false">
      <c r="A87" s="8" t="s">
        <v>306</v>
      </c>
      <c r="B87" s="8" t="n">
        <v>2020</v>
      </c>
      <c r="C87" s="9" t="s">
        <v>307</v>
      </c>
      <c r="D87" s="1" t="str">
        <f aca="false">VLOOKUP(Snapshot!C87,Indicator!$A$2:$G$100,6,0)</f>
        <v>3.1.2</v>
      </c>
      <c r="E87" s="1" t="str">
        <f aca="false">VLOOKUP(Snapshot!C87,Indicator!$A$2:$G$100,7,0)</f>
        <v>Use of alcohol</v>
      </c>
      <c r="F87" s="9" t="s">
        <v>48</v>
      </c>
      <c r="G87" s="10" t="s">
        <v>60</v>
      </c>
      <c r="H87" s="1" t="str">
        <f aca="false">VLOOKUP(F87,Value_type!$A$2:$F$100,5,0)</f>
        <v>Continuous variable</v>
      </c>
      <c r="I87" s="1" t="n">
        <f aca="false">VLOOKUP(F87,Value_type!$A$2:$F$100,6,0)</f>
        <v>0</v>
      </c>
      <c r="J87" s="9" t="s">
        <v>308</v>
      </c>
      <c r="K87" s="1" t="str">
        <f aca="false">VLOOKUP(J87,Source!$A$2:$K$100,3,0)</f>
        <v>WHO</v>
      </c>
      <c r="L87" s="0" t="n">
        <v>86</v>
      </c>
    </row>
    <row r="88" customFormat="false" ht="14.4" hidden="true" customHeight="false" outlineLevel="0" collapsed="false">
      <c r="A88" s="8" t="s">
        <v>309</v>
      </c>
      <c r="B88" s="8" t="n">
        <v>2020</v>
      </c>
      <c r="C88" s="9" t="s">
        <v>310</v>
      </c>
      <c r="D88" s="1" t="str">
        <f aca="false">VLOOKUP(Snapshot!C88,Indicator!$A$2:$G$100,6,0)</f>
        <v>3.1.3</v>
      </c>
      <c r="E88" s="1" t="str">
        <f aca="false">VLOOKUP(Snapshot!C88,Indicator!$A$2:$G$100,7,0)</f>
        <v>Young children overweight</v>
      </c>
      <c r="F88" s="9" t="s">
        <v>48</v>
      </c>
      <c r="G88" s="10" t="s">
        <v>60</v>
      </c>
      <c r="H88" s="1" t="str">
        <f aca="false">VLOOKUP(F88,Value_type!$A$2:$F$100,5,0)</f>
        <v>Continuous variable</v>
      </c>
      <c r="I88" s="1" t="n">
        <f aca="false">VLOOKUP(F88,Value_type!$A$2:$F$100,6,0)</f>
        <v>0</v>
      </c>
      <c r="J88" s="9" t="s">
        <v>311</v>
      </c>
      <c r="K88" s="1" t="e">
        <f aca="false">VLOOKUP(J88,Source!$A$2:$K$100,3,0)</f>
        <v>#N/A</v>
      </c>
      <c r="L88" s="0" t="n">
        <v>87</v>
      </c>
    </row>
    <row r="89" customFormat="false" ht="14.4" hidden="true" customHeight="false" outlineLevel="0" collapsed="false">
      <c r="A89" s="8" t="s">
        <v>312</v>
      </c>
      <c r="B89" s="8" t="n">
        <v>2020</v>
      </c>
      <c r="C89" s="9" t="s">
        <v>313</v>
      </c>
      <c r="D89" s="1" t="str">
        <f aca="false">VLOOKUP(Snapshot!C89,Indicator!$A$2:$G$100,6,0)</f>
        <v>3.1.4</v>
      </c>
      <c r="E89" s="1" t="str">
        <f aca="false">VLOOKUP(Snapshot!C89,Indicator!$A$2:$G$100,7,0)</f>
        <v>Older children and teenagers overweight</v>
      </c>
      <c r="F89" s="9" t="s">
        <v>48</v>
      </c>
      <c r="G89" s="10" t="s">
        <v>60</v>
      </c>
      <c r="H89" s="1" t="str">
        <f aca="false">VLOOKUP(F89,Value_type!$A$2:$F$100,5,0)</f>
        <v>Continuous variable</v>
      </c>
      <c r="I89" s="1" t="n">
        <f aca="false">VLOOKUP(F89,Value_type!$A$2:$F$100,6,0)</f>
        <v>0</v>
      </c>
      <c r="J89" s="9" t="s">
        <v>314</v>
      </c>
      <c r="K89" s="1" t="str">
        <f aca="false">VLOOKUP(J89,Source!$A$2:$K$200,3,0)</f>
        <v>WHO</v>
      </c>
      <c r="L89" s="0" t="n">
        <v>88</v>
      </c>
    </row>
    <row r="90" customFormat="false" ht="14.4" hidden="true" customHeight="false" outlineLevel="0" collapsed="false">
      <c r="A90" s="8" t="s">
        <v>315</v>
      </c>
      <c r="B90" s="8" t="n">
        <v>2020</v>
      </c>
      <c r="C90" s="9" t="s">
        <v>316</v>
      </c>
      <c r="D90" s="1" t="str">
        <f aca="false">VLOOKUP(Snapshot!C90,Indicator!$A$2:$G$100,6,0)</f>
        <v>3.1.5</v>
      </c>
      <c r="E90" s="1" t="str">
        <f aca="false">VLOOKUP(Snapshot!C90,Indicator!$A$2:$G$100,7,0)</f>
        <v>Exclusive breastfeeding</v>
      </c>
      <c r="F90" s="9" t="s">
        <v>48</v>
      </c>
      <c r="G90" s="10" t="s">
        <v>60</v>
      </c>
      <c r="H90" s="1" t="str">
        <f aca="false">VLOOKUP(F90,Value_type!$A$2:$F$100,5,0)</f>
        <v>Continuous variable</v>
      </c>
      <c r="I90" s="1" t="n">
        <f aca="false">VLOOKUP(F90,Value_type!$A$2:$F$100,6,0)</f>
        <v>0</v>
      </c>
      <c r="J90" s="9" t="s">
        <v>317</v>
      </c>
      <c r="K90" s="1" t="str">
        <f aca="false">VLOOKUP(J90,Source!$A$2:$K$200,3,0)</f>
        <v>WHO</v>
      </c>
      <c r="L90" s="0" t="n">
        <v>89</v>
      </c>
    </row>
    <row r="91" customFormat="false" ht="14.4" hidden="true" customHeight="false" outlineLevel="0" collapsed="false">
      <c r="A91" s="8" t="s">
        <v>318</v>
      </c>
      <c r="B91" s="8" t="n">
        <v>2020</v>
      </c>
      <c r="C91" s="9" t="s">
        <v>319</v>
      </c>
      <c r="D91" s="1" t="str">
        <f aca="false">VLOOKUP(Snapshot!C91,Indicator!$A$2:$G$100,6,0)</f>
        <v>1.1.2.1</v>
      </c>
      <c r="E91" s="1" t="str">
        <f aca="false">VLOOKUP(Snapshot!C91,Indicator!$A$2:$G$100,7,0)</f>
        <v>WHO Constitution</v>
      </c>
      <c r="F91" s="9" t="s">
        <v>14</v>
      </c>
      <c r="G91" s="1" t="str">
        <f aca="false">VLOOKUP(F91,Value_type!$A$2:$F$100,4,0)</f>
        <v>2=Yes [Ratified/signed]; 1=No [Not ratified/signed]; 0=No data/not applicable</v>
      </c>
      <c r="H91" s="1" t="str">
        <f aca="false">VLOOKUP(F91,Value_type!$A$2:$F$100,5,0)</f>
        <v>2=Yes [Ratified/signed]; 1=No [Not ratified/signed]; 0=No data/not applicable</v>
      </c>
      <c r="I91" s="1" t="n">
        <f aca="false">VLOOKUP(F91,Value_type!$A$2:$F$100,6,0)</f>
        <v>0</v>
      </c>
      <c r="J91" s="9" t="s">
        <v>320</v>
      </c>
      <c r="K91" s="1" t="str">
        <f aca="false">VLOOKUP(J91,Source!$A$2:$K$200,3,0)</f>
        <v>UN Treaties</v>
      </c>
      <c r="L91" s="0" t="n">
        <v>90</v>
      </c>
    </row>
    <row r="92" customFormat="false" ht="14.4" hidden="true" customHeight="false" outlineLevel="0" collapsed="false">
      <c r="A92" s="8" t="s">
        <v>321</v>
      </c>
      <c r="B92" s="8" t="n">
        <v>2020</v>
      </c>
      <c r="C92" s="9" t="s">
        <v>322</v>
      </c>
      <c r="D92" s="1" t="str">
        <f aca="false">VLOOKUP(Snapshot!C92,Indicator!$A$2:$G$100,6,0)</f>
        <v>1.1.2.1</v>
      </c>
      <c r="E92" s="1" t="s">
        <v>323</v>
      </c>
      <c r="F92" s="9" t="s">
        <v>324</v>
      </c>
      <c r="G92" s="1" t="str">
        <f aca="false">VLOOKUP(F92,Value_type!$A$2:$F$100,4,0)</f>
        <v>3=Legislation; 2=Draft Legislation; 1=No Legislation; 0=No Data</v>
      </c>
      <c r="H92" s="1" t="str">
        <f aca="false">VLOOKUP(F92,Value_type!$A$2:$F$100,5,0)</f>
        <v>3=Legislation; 2=Draft Legislation; 1=No Legislation; 0=No Data</v>
      </c>
      <c r="I92" s="1" t="n">
        <f aca="false">VLOOKUP(F92,Value_type!$A$2:$F$100,6,0)</f>
        <v>0</v>
      </c>
      <c r="J92" s="9" t="s">
        <v>325</v>
      </c>
      <c r="K92" s="1" t="str">
        <f aca="false">VLOOKUP(J92,Source!$A$2:$K$200,3,0)</f>
        <v>UNCTAD</v>
      </c>
      <c r="L92" s="0" t="n">
        <v>91</v>
      </c>
    </row>
    <row r="93" customFormat="false" ht="14.4" hidden="true" customHeight="false" outlineLevel="0" collapsed="false">
      <c r="A93" s="8" t="s">
        <v>326</v>
      </c>
      <c r="B93" s="8" t="n">
        <v>2020</v>
      </c>
      <c r="C93" s="9" t="s">
        <v>327</v>
      </c>
      <c r="D93" s="1" t="str">
        <f aca="false">VLOOKUP(Snapshot!C93,Indicator!$A$2:$G$100,6,0)</f>
        <v>NEW</v>
      </c>
      <c r="E93" s="1" t="str">
        <f aca="false">VLOOKUP(Snapshot!C93,Indicator!$A$2:$G$100,7,0)</f>
        <v>Online consumer protection</v>
      </c>
      <c r="F93" s="9" t="s">
        <v>324</v>
      </c>
      <c r="G93" s="1" t="str">
        <f aca="false">VLOOKUP(F93,Value_type!$A$2:$F$100,4,0)</f>
        <v>3=Legislation; 2=Draft Legislation; 1=No Legislation; 0=No Data</v>
      </c>
      <c r="H93" s="1" t="str">
        <f aca="false">VLOOKUP(F93,Value_type!$A$2:$F$100,5,0)</f>
        <v>3=Legislation; 2=Draft Legislation; 1=No Legislation; 0=No Data</v>
      </c>
      <c r="I93" s="1" t="n">
        <f aca="false">VLOOKUP(F93,Value_type!$A$2:$F$100,6,0)</f>
        <v>0</v>
      </c>
      <c r="J93" s="9" t="s">
        <v>328</v>
      </c>
      <c r="K93" s="1" t="str">
        <f aca="false">VLOOKUP(J93,Source!$A$2:$K$200,3,0)</f>
        <v>UNCTAD</v>
      </c>
      <c r="L93" s="0" t="n">
        <v>92</v>
      </c>
    </row>
    <row r="94" customFormat="false" ht="14.4" hidden="true" customHeight="false" outlineLevel="0" collapsed="false">
      <c r="A94" s="8" t="s">
        <v>329</v>
      </c>
      <c r="B94" s="8" t="n">
        <v>2020</v>
      </c>
      <c r="C94" s="9" t="s">
        <v>330</v>
      </c>
      <c r="D94" s="1" t="str">
        <f aca="false">VLOOKUP(Snapshot!C94,Indicator!$A$2:$G$100,6,0)</f>
        <v>NEW</v>
      </c>
      <c r="E94" s="1" t="str">
        <f aca="false">VLOOKUP(Snapshot!C94,Indicator!$A$2:$G$100,7,0)</f>
        <v>National standards body</v>
      </c>
      <c r="F94" s="9" t="s">
        <v>331</v>
      </c>
      <c r="G94" s="1" t="str">
        <f aca="false">VLOOKUP(F94,Value_type!$A$2:$F$100,4,0)</f>
        <v>2=Yes, the country has a national standards authority (ISO); 2=Yes, the country has a national standards authority (ISO and IEC); 1=No ISO or IEC national standards authority</v>
      </c>
      <c r="H94" s="1" t="str">
        <f aca="false">VLOOKUP(F94,Value_type!$A$2:$F$100,5,0)</f>
        <v>2=Yes, the country has a national standards authority (ISO) OR  the country has both ISO and IEC; 1=No ISO or IEC national standards authority</v>
      </c>
      <c r="I94" s="1" t="n">
        <f aca="false">VLOOKUP(F94,Value_type!$A$2:$F$100,6,0)</f>
        <v>0</v>
      </c>
      <c r="J94" s="9" t="s">
        <v>332</v>
      </c>
      <c r="K94" s="1" t="e">
        <f aca="false">VLOOKUP(J94,Source!$A$2:$K$200,3,0)</f>
        <v>#N/A</v>
      </c>
      <c r="L94" s="0" t="n">
        <v>93</v>
      </c>
    </row>
    <row r="95" customFormat="false" ht="14.4" hidden="true" customHeight="false" outlineLevel="0" collapsed="false">
      <c r="A95" s="8" t="s">
        <v>333</v>
      </c>
      <c r="B95" s="8" t="n">
        <v>2020</v>
      </c>
      <c r="C95" s="9" t="s">
        <v>334</v>
      </c>
      <c r="D95" s="1" t="str">
        <f aca="false">VLOOKUP(Snapshot!C95,Indicator!$A$2:$G$100,6,0)</f>
        <v>3.2.1</v>
      </c>
      <c r="E95" s="1" t="str">
        <f aca="false">VLOOKUP(Snapshot!C95,Indicator!$A$2:$G$100,7,0)</f>
        <v>Death rates from injuries</v>
      </c>
      <c r="F95" s="9" t="s">
        <v>48</v>
      </c>
      <c r="G95" s="10" t="s">
        <v>60</v>
      </c>
      <c r="H95" s="1" t="str">
        <f aca="false">VLOOKUP(F95,Value_type!$A$2:$F$100,5,0)</f>
        <v>Continuous variable</v>
      </c>
      <c r="I95" s="1" t="n">
        <f aca="false">VLOOKUP(F95,Value_type!$A$2:$F$100,6,0)</f>
        <v>0</v>
      </c>
      <c r="J95" s="9" t="s">
        <v>335</v>
      </c>
      <c r="K95" s="1" t="e">
        <f aca="false">VLOOKUP(J95,Source!$A$2:$K$200,3,0)</f>
        <v>#N/A</v>
      </c>
      <c r="L95" s="0" t="n">
        <v>94</v>
      </c>
    </row>
    <row r="96" customFormat="false" ht="14.4" hidden="true" customHeight="false" outlineLevel="0" collapsed="false">
      <c r="A96" s="8" t="s">
        <v>336</v>
      </c>
      <c r="B96" s="8" t="n">
        <v>2020</v>
      </c>
      <c r="C96" s="9" t="s">
        <v>337</v>
      </c>
      <c r="D96" s="1" t="str">
        <f aca="false">VLOOKUP(Snapshot!C96,Indicator!$A$2:$G$100,6,0)</f>
        <v>3.2.2</v>
      </c>
      <c r="E96" s="1" t="str">
        <f aca="false">VLOOKUP(Snapshot!C96,Indicator!$A$2:$G$100,7,0)</f>
        <v>Mortality rates due to poisoning</v>
      </c>
      <c r="F96" s="9" t="s">
        <v>48</v>
      </c>
      <c r="G96" s="10" t="s">
        <v>60</v>
      </c>
      <c r="H96" s="1" t="str">
        <f aca="false">VLOOKUP(F96,Value_type!$A$2:$F$100,5,0)</f>
        <v>Continuous variable</v>
      </c>
      <c r="I96" s="1" t="n">
        <f aca="false">VLOOKUP(F96,Value_type!$A$2:$F$100,6,0)</f>
        <v>0</v>
      </c>
      <c r="J96" s="9" t="s">
        <v>338</v>
      </c>
      <c r="K96" s="1" t="str">
        <f aca="false">VLOOKUP(J96,Source!$A$2:$K$200,3,0)</f>
        <v>WHO</v>
      </c>
      <c r="L96" s="0" t="n">
        <v>95</v>
      </c>
    </row>
    <row r="97" customFormat="false" ht="14.4" hidden="true" customHeight="false" outlineLevel="0" collapsed="false">
      <c r="A97" s="8" t="s">
        <v>339</v>
      </c>
      <c r="B97" s="8" t="n">
        <v>2020</v>
      </c>
      <c r="C97" s="9" t="s">
        <v>340</v>
      </c>
      <c r="D97" s="1" t="str">
        <f aca="false">VLOOKUP(Snapshot!C97,Indicator!$A$2:$G$100,6,0)</f>
        <v>1.1.3.1</v>
      </c>
      <c r="E97" s="1" t="str">
        <f aca="false">VLOOKUP(Snapshot!C97,Indicator!$A$2:$G$100,7,0)</f>
        <v>Optional Protocol to the CRC on the Sale of Children, Child Prostitution and Child Pornography</v>
      </c>
      <c r="F97" s="9" t="s">
        <v>14</v>
      </c>
      <c r="G97" s="1" t="str">
        <f aca="false">VLOOKUP(F97,Value_type!$A$2:$F$100,4,0)</f>
        <v>2=Yes [Ratified/signed]; 1=No [Not ratified/signed]; 0=No data/not applicable</v>
      </c>
      <c r="H97" s="1" t="str">
        <f aca="false">VLOOKUP(F97,Value_type!$A$2:$F$100,5,0)</f>
        <v>2=Yes [Ratified/signed]; 1=No [Not ratified/signed]; 0=No data/not applicable</v>
      </c>
      <c r="I97" s="1" t="n">
        <f aca="false">VLOOKUP(F97,Value_type!$A$2:$F$100,6,0)</f>
        <v>0</v>
      </c>
      <c r="J97" s="9" t="s">
        <v>341</v>
      </c>
      <c r="K97" s="1" t="str">
        <f aca="false">VLOOKUP(J97,Source!$A$2:$K$200,3,0)</f>
        <v>UN Treaties</v>
      </c>
      <c r="L97" s="0" t="n">
        <v>96</v>
      </c>
    </row>
    <row r="98" customFormat="false" ht="14.4" hidden="true" customHeight="false" outlineLevel="0" collapsed="false">
      <c r="A98" s="8" t="s">
        <v>342</v>
      </c>
      <c r="B98" s="8" t="n">
        <v>2020</v>
      </c>
      <c r="C98" s="9" t="s">
        <v>343</v>
      </c>
      <c r="D98" s="1" t="str">
        <f aca="false">VLOOKUP(Snapshot!C98,Indicator!$A$2:$G$100,6,0)</f>
        <v>1.1.3.2</v>
      </c>
      <c r="E98" s="1" t="str">
        <f aca="false">VLOOKUP(Snapshot!C98,Indicator!$A$2:$G$100,7,0)</f>
        <v>We Protect Global Alliance</v>
      </c>
      <c r="F98" s="9" t="s">
        <v>274</v>
      </c>
      <c r="G98" s="1" t="str">
        <f aca="false">VLOOKUP(F98,Value_type!$A$2:$F$100,4,0)</f>
        <v>2=Yes; 2=yes; 1=No; 1=no; 0=No data; 0=don't know;0=Don't know; 0=No data received; 0=No response; 0=Unknown; 0=unknown</v>
      </c>
      <c r="H98" s="1" t="str">
        <f aca="false">VLOOKUP(F98,Value_type!$A$2:$F$100,5,0)</f>
        <v>2=Yes; 1=No; 0=Don't know/ No data received/ No response/ No data</v>
      </c>
      <c r="I98" s="1" t="n">
        <f aca="false">VLOOKUP(F98,Value_type!$A$2:$F$100,6,0)</f>
        <v>0</v>
      </c>
      <c r="J98" s="9" t="s">
        <v>344</v>
      </c>
      <c r="K98" s="1" t="str">
        <f aca="false">VLOOKUP(J98,Source!$A$2:$K$200,3,0)</f>
        <v>We Protect Global Alliance</v>
      </c>
      <c r="L98" s="0" t="n">
        <v>97</v>
      </c>
    </row>
    <row r="99" customFormat="false" ht="14.4" hidden="true" customHeight="false" outlineLevel="0" collapsed="false">
      <c r="A99" s="8" t="s">
        <v>345</v>
      </c>
      <c r="B99" s="8" t="n">
        <v>2020</v>
      </c>
      <c r="C99" s="9" t="s">
        <v>346</v>
      </c>
      <c r="D99" s="1" t="str">
        <f aca="false">VLOOKUP(Snapshot!C99,Indicator!$A$2:$G$100,6,0)</f>
        <v>1.2.3.1</v>
      </c>
      <c r="E99" s="1" t="str">
        <f aca="false">VLOOKUP(Snapshot!C99,Indicator!$A$2:$G$100,7,0)</f>
        <v>Legislation prohibiting CSAM</v>
      </c>
      <c r="F99" s="9" t="s">
        <v>347</v>
      </c>
      <c r="G99" s="1" t="str">
        <f aca="false">VLOOKUP(F99,Value_type!$A$2:$F$100,4,0)</f>
        <v>3=Yes there is legislation specific to CSAM and it has an adequate CSAM definition; 2=Yes there is legislation specific to CSAM but it does NOT have an adequate CSAM definition;  1=No legislation; 0=No data</v>
      </c>
      <c r="H99" s="1" t="str">
        <f aca="false">VLOOKUP(F99,Value_type!$A$2:$F$100,5,0)</f>
        <v>3=Yes there is legislation specific to CSAM and CSAM is defined; 2=There is legislation specific to CSAM but CSAM is not defined;  1=No legislation; 0=No data</v>
      </c>
      <c r="I99" s="1" t="n">
        <f aca="false">VLOOKUP(F99,Value_type!$A$2:$F$100,6,0)</f>
        <v>0</v>
      </c>
      <c r="J99" s="9" t="s">
        <v>348</v>
      </c>
      <c r="K99" s="1" t="str">
        <f aca="false">VLOOKUP(J99,Source!$A$2:$K$200,3,0)</f>
        <v>ICMEC</v>
      </c>
      <c r="L99" s="0" t="n">
        <v>98</v>
      </c>
    </row>
    <row r="100" customFormat="false" ht="14.4" hidden="true" customHeight="false" outlineLevel="0" collapsed="false">
      <c r="A100" s="8" t="s">
        <v>349</v>
      </c>
      <c r="B100" s="8" t="n">
        <v>2020</v>
      </c>
      <c r="C100" s="9" t="s">
        <v>350</v>
      </c>
      <c r="D100" s="1" t="str">
        <f aca="false">VLOOKUP(Snapshot!C100,Indicator!$A$2:$G$100,6,0)</f>
        <v>NEW</v>
      </c>
      <c r="E100" s="1" t="str">
        <f aca="false">VLOOKUP(Snapshot!C100,Indicator!$A$2:$G$100,7,0)</f>
        <v>Legislation prohibiting technology facilitated CSAM offences</v>
      </c>
      <c r="F100" s="9" t="s">
        <v>274</v>
      </c>
      <c r="G100" s="1" t="str">
        <f aca="false">VLOOKUP(F100,Value_type!$A$2:$F$100,4,0)</f>
        <v>2=Yes; 2=yes; 1=No; 1=no; 0=No data; 0=don't know;0=Don't know; 0=No data received; 0=No response; 0=Unknown; 0=unknown</v>
      </c>
      <c r="H100" s="1" t="str">
        <f aca="false">VLOOKUP(F100,Value_type!$A$2:$F$100,5,0)</f>
        <v>2=Yes; 1=No; 0=Don't know/ No data received/ No response/ No data</v>
      </c>
      <c r="I100" s="1" t="n">
        <f aca="false">VLOOKUP(F100,Value_type!$A$2:$F$100,6,0)</f>
        <v>0</v>
      </c>
      <c r="J100" s="9" t="s">
        <v>351</v>
      </c>
      <c r="K100" s="1" t="str">
        <f aca="false">VLOOKUP(J100,Source!$A$2:$K$200,3,0)</f>
        <v>ICMEC</v>
      </c>
      <c r="L100" s="0" t="n">
        <v>99</v>
      </c>
    </row>
    <row r="101" customFormat="false" ht="14.4" hidden="true" customHeight="false" outlineLevel="0" collapsed="false">
      <c r="A101" s="8" t="s">
        <v>352</v>
      </c>
      <c r="B101" s="8" t="n">
        <v>2020</v>
      </c>
      <c r="C101" s="9" t="s">
        <v>353</v>
      </c>
      <c r="D101" s="1" t="str">
        <f aca="false">VLOOKUP(Snapshot!C101,Indicator!$A$2:$G$200,6,0)</f>
        <v>NEW</v>
      </c>
      <c r="E101" s="1" t="str">
        <f aca="false">VLOOKUP(Snapshot!C101,Indicator!$A$2:$G$200,7,0)</f>
        <v>ISP Reporting of CSAM</v>
      </c>
      <c r="F101" s="9" t="s">
        <v>274</v>
      </c>
      <c r="G101" s="1" t="str">
        <f aca="false">VLOOKUP(F101,Value_type!$A$2:$F$100,4,0)</f>
        <v>2=Yes; 2=yes; 1=No; 1=no; 0=No data; 0=don't know;0=Don't know; 0=No data received; 0=No response; 0=Unknown; 0=unknown</v>
      </c>
      <c r="H101" s="1" t="str">
        <f aca="false">VLOOKUP(F101,Value_type!$A$2:$F$100,5,0)</f>
        <v>2=Yes; 1=No; 0=Don't know/ No data received/ No response/ No data</v>
      </c>
      <c r="I101" s="1" t="n">
        <f aca="false">VLOOKUP(F101,Value_type!$A$2:$F$100,6,0)</f>
        <v>0</v>
      </c>
      <c r="J101" s="9" t="s">
        <v>354</v>
      </c>
      <c r="K101" s="1" t="str">
        <f aca="false">VLOOKUP(J101,Source!$A$2:$K$200,3,0)</f>
        <v>ICMEC</v>
      </c>
      <c r="L101" s="0" t="n">
        <v>100</v>
      </c>
    </row>
    <row r="102" customFormat="false" ht="14.4" hidden="true" customHeight="false" outlineLevel="0" collapsed="false">
      <c r="A102" s="8" t="s">
        <v>355</v>
      </c>
      <c r="B102" s="8" t="n">
        <v>2020</v>
      </c>
      <c r="C102" s="9" t="s">
        <v>356</v>
      </c>
      <c r="D102" s="1" t="str">
        <f aca="false">VLOOKUP(Snapshot!C102,Indicator!$A$2:$G$200,6,0)</f>
        <v>NEW</v>
      </c>
      <c r="E102" s="1" t="str">
        <f aca="false">VLOOKUP(Snapshot!C102,Indicator!$A$2:$G$200,7,0)</f>
        <v>Child sexual abuse and exploitation. Legal framework</v>
      </c>
      <c r="F102" s="9" t="s">
        <v>48</v>
      </c>
      <c r="G102" s="10" t="s">
        <v>60</v>
      </c>
      <c r="H102" s="1" t="str">
        <f aca="false">VLOOKUP(F102,Value_type!$A$2:$F$100,5,0)</f>
        <v>Continuous variable</v>
      </c>
      <c r="I102" s="1" t="n">
        <f aca="false">VLOOKUP(F102,Value_type!$A$2:$F$100,6,0)</f>
        <v>0</v>
      </c>
      <c r="J102" s="9" t="s">
        <v>357</v>
      </c>
      <c r="K102" s="1" t="str">
        <f aca="false">VLOOKUP(J102,Source!$A$2:$K$200,3,0)</f>
        <v>Economist Intelligence Unit</v>
      </c>
      <c r="L102" s="0" t="n">
        <v>101</v>
      </c>
    </row>
    <row r="103" customFormat="false" ht="14.4" hidden="true" customHeight="false" outlineLevel="0" collapsed="false">
      <c r="A103" s="8" t="s">
        <v>358</v>
      </c>
      <c r="B103" s="8" t="n">
        <v>2020</v>
      </c>
      <c r="C103" s="9" t="s">
        <v>359</v>
      </c>
      <c r="D103" s="1" t="str">
        <f aca="false">VLOOKUP(Snapshot!C103,Indicator!$A$2:$G$200,6,0)</f>
        <v>NEW</v>
      </c>
      <c r="E103" s="1" t="str">
        <f aca="false">VLOOKUP(Snapshot!C103,Indicator!$A$2:$G$200,7,0)</f>
        <v>Online exploitation and abuse</v>
      </c>
      <c r="F103" s="9" t="s">
        <v>324</v>
      </c>
      <c r="G103" s="1" t="str">
        <f aca="false">VLOOKUP(F103,Value_type!$A$2:$F$100,4,0)</f>
        <v>3=Legislation; 2=Draft Legislation; 1=No Legislation; 0=No Data</v>
      </c>
      <c r="H103" s="1" t="str">
        <f aca="false">VLOOKUP(F103,Value_type!$A$2:$F$100,5,0)</f>
        <v>3=Legislation; 2=Draft Legislation; 1=No Legislation; 0=No Data</v>
      </c>
      <c r="I103" s="1" t="n">
        <f aca="false">VLOOKUP(F103,Value_type!$A$2:$F$100,6,0)</f>
        <v>0</v>
      </c>
      <c r="J103" s="9" t="s">
        <v>360</v>
      </c>
      <c r="K103" s="1" t="str">
        <f aca="false">VLOOKUP(J103,Source!$A$2:$K$200,3,0)</f>
        <v>UNCTAD</v>
      </c>
      <c r="L103" s="0" t="n">
        <v>102</v>
      </c>
    </row>
    <row r="104" customFormat="false" ht="14.4" hidden="true" customHeight="false" outlineLevel="0" collapsed="false">
      <c r="A104" s="8" t="s">
        <v>361</v>
      </c>
      <c r="B104" s="8" t="n">
        <v>2020</v>
      </c>
      <c r="C104" s="9" t="s">
        <v>362</v>
      </c>
      <c r="D104" s="1" t="str">
        <f aca="false">VLOOKUP(Snapshot!C104,Indicator!$A$2:$G$200,6,0)</f>
        <v>NEW</v>
      </c>
      <c r="E104" s="1" t="str">
        <f aca="false">VLOOKUP(Snapshot!C104,Indicator!$A$2:$G$200,7,0)</f>
        <v>Data protection and privacy</v>
      </c>
      <c r="F104" s="9" t="s">
        <v>324</v>
      </c>
      <c r="G104" s="1" t="str">
        <f aca="false">VLOOKUP(F104,Value_type!$A$2:$F$100,4,0)</f>
        <v>3=Legislation; 2=Draft Legislation; 1=No Legislation; 0=No Data</v>
      </c>
      <c r="H104" s="1" t="str">
        <f aca="false">VLOOKUP(F104,Value_type!$A$2:$F$100,5,0)</f>
        <v>3=Legislation; 2=Draft Legislation; 1=No Legislation; 0=No Data</v>
      </c>
      <c r="I104" s="1" t="n">
        <f aca="false">VLOOKUP(F104,Value_type!$A$2:$F$100,6,0)</f>
        <v>0</v>
      </c>
      <c r="J104" s="9" t="s">
        <v>363</v>
      </c>
      <c r="K104" s="1" t="str">
        <f aca="false">VLOOKUP(J104,Source!$A$2:$K$200,3,0)</f>
        <v>UNCTAD</v>
      </c>
      <c r="L104" s="0" t="n">
        <v>103</v>
      </c>
    </row>
    <row r="105" customFormat="false" ht="14.4" hidden="true" customHeight="false" outlineLevel="0" collapsed="false">
      <c r="A105" s="8" t="s">
        <v>364</v>
      </c>
      <c r="B105" s="8" t="n">
        <v>2020</v>
      </c>
      <c r="C105" s="9" t="s">
        <v>365</v>
      </c>
      <c r="D105" s="1" t="str">
        <f aca="false">VLOOKUP(Snapshot!C105,Indicator!$A$2:$G$200,6,0)</f>
        <v>NEW</v>
      </c>
      <c r="E105" s="1" t="str">
        <f aca="false">VLOOKUP(Snapshot!C105,Indicator!$A$2:$G$200,7,0)</f>
        <v>Reports of suspected missing or exploited children</v>
      </c>
      <c r="F105" s="9" t="s">
        <v>366</v>
      </c>
      <c r="G105" s="1" t="str">
        <f aca="false">VLOOKUP(F105,Value_type!$A$2:$F$100,4,0)</f>
        <v>6=over 50,000; 5=20,000 - 50,000; 4=10,000 - 20,000; 3=5,000 - 10,000; 2=1,000-5,000; 1 =Less than 1,000; 0=No data</v>
      </c>
      <c r="H105" s="1" t="str">
        <f aca="false">VLOOKUP(F105,Value_type!$A$2:$F$100,5,0)</f>
        <v>6=over 50,000; 5=20,000 - 50,000; 4=10,000 - 20,000; 3=5,000 - 10,000; 2=1,000-5,000; 1 =Less than 1,000; 0=No data</v>
      </c>
      <c r="I105" s="1" t="n">
        <f aca="false">VLOOKUP(F105,Value_type!$A$2:$F$100,6,0)</f>
        <v>0</v>
      </c>
      <c r="J105" s="9" t="s">
        <v>367</v>
      </c>
      <c r="K105" s="1" t="str">
        <f aca="false">VLOOKUP(J105,Source!$A$2:$K$200,3,0)</f>
        <v>NCMEC</v>
      </c>
      <c r="L105" s="0" t="n">
        <v>104</v>
      </c>
    </row>
    <row r="106" customFormat="false" ht="14.4" hidden="true" customHeight="false" outlineLevel="0" collapsed="false">
      <c r="A106" s="8" t="s">
        <v>368</v>
      </c>
      <c r="B106" s="8" t="n">
        <v>2020</v>
      </c>
      <c r="C106" s="9" t="s">
        <v>369</v>
      </c>
      <c r="D106" s="1" t="str">
        <f aca="false">VLOOKUP(Snapshot!C106,Indicator!$A$2:$G$200,6,0)</f>
        <v>NEW</v>
      </c>
      <c r="E106" s="1" t="str">
        <f aca="false">VLOOKUP(Snapshot!C106,Indicator!$A$2:$G$200,7,0)</f>
        <v>Child sexual abuse and exploitation. Environment.</v>
      </c>
      <c r="F106" s="9" t="s">
        <v>48</v>
      </c>
      <c r="G106" s="10" t="s">
        <v>60</v>
      </c>
      <c r="H106" s="1" t="str">
        <f aca="false">VLOOKUP(F106,Value_type!$A$2:$F$100,5,0)</f>
        <v>Continuous variable</v>
      </c>
      <c r="I106" s="1" t="n">
        <f aca="false">VLOOKUP(F106,Value_type!$A$2:$F$100,6,0)</f>
        <v>0</v>
      </c>
      <c r="J106" s="9" t="s">
        <v>370</v>
      </c>
      <c r="K106" s="1" t="str">
        <f aca="false">VLOOKUP(J106,Source!$A$2:$K$200,3,0)</f>
        <v>Economist Intelligence Unit</v>
      </c>
      <c r="L106" s="0" t="n">
        <v>105</v>
      </c>
    </row>
    <row r="107" customFormat="false" ht="14.4" hidden="true" customHeight="false" outlineLevel="0" collapsed="false">
      <c r="A107" s="8" t="s">
        <v>371</v>
      </c>
      <c r="B107" s="8" t="n">
        <v>2020</v>
      </c>
      <c r="C107" s="9" t="s">
        <v>372</v>
      </c>
      <c r="D107" s="1" t="str">
        <f aca="false">VLOOKUP(Snapshot!C107,Indicator!$A$2:$G$200,6,0)</f>
        <v>NEW</v>
      </c>
      <c r="E107" s="1" t="str">
        <f aca="false">VLOOKUP(Snapshot!C107,Indicator!$A$2:$G$200,7,0)</f>
        <v>Prevalence of sexual violence</v>
      </c>
      <c r="F107" s="9" t="s">
        <v>48</v>
      </c>
      <c r="G107" s="10" t="s">
        <v>60</v>
      </c>
      <c r="H107" s="1" t="str">
        <f aca="false">VLOOKUP(F107,Value_type!$A$2:$F$100,5,0)</f>
        <v>Continuous variable</v>
      </c>
      <c r="I107" s="1" t="n">
        <f aca="false">VLOOKUP(F107,Value_type!$A$2:$F$100,6,0)</f>
        <v>0</v>
      </c>
      <c r="J107" s="9" t="s">
        <v>373</v>
      </c>
      <c r="K107" s="1" t="str">
        <f aca="false">VLOOKUP(J107,Source!$A$2:$K$200,3,0)</f>
        <v>UN SDG</v>
      </c>
      <c r="L107" s="0" t="n">
        <v>106</v>
      </c>
    </row>
    <row r="108" customFormat="false" ht="14.4" hidden="true" customHeight="false" outlineLevel="0" collapsed="false">
      <c r="A108" s="8" t="s">
        <v>374</v>
      </c>
      <c r="B108" s="8" t="n">
        <v>2020</v>
      </c>
      <c r="C108" s="9" t="s">
        <v>375</v>
      </c>
      <c r="D108" s="1" t="str">
        <f aca="false">VLOOKUP(Snapshot!C108,Indicator!$A$2:$G$200,6,0)</f>
        <v>3.3.2</v>
      </c>
      <c r="E108" s="1" t="str">
        <f aca="false">VLOOKUP(Snapshot!C108,Indicator!$A$2:$G$200,7,0)</f>
        <v>Frequency of bullying</v>
      </c>
      <c r="F108" s="9" t="s">
        <v>48</v>
      </c>
      <c r="G108" s="10" t="s">
        <v>60</v>
      </c>
      <c r="H108" s="1" t="str">
        <f aca="false">VLOOKUP(F108,Value_type!$A$2:$F$100,5,0)</f>
        <v>Continuous variable</v>
      </c>
      <c r="I108" s="1" t="n">
        <f aca="false">VLOOKUP(F108,Value_type!$A$2:$F$100,6,0)</f>
        <v>0</v>
      </c>
      <c r="J108" s="9" t="s">
        <v>376</v>
      </c>
      <c r="K108" s="1" t="str">
        <f aca="false">VLOOKUP(J108,Source!$A$2:$K$200,3,0)</f>
        <v>UNICEF</v>
      </c>
      <c r="L108" s="0" t="n">
        <v>107</v>
      </c>
    </row>
    <row r="109" s="15" customFormat="true" ht="14.4" hidden="true" customHeight="false" outlineLevel="0" collapsed="false">
      <c r="A109" s="12" t="s">
        <v>377</v>
      </c>
      <c r="B109" s="12" t="s">
        <v>118</v>
      </c>
      <c r="C109" s="13" t="s">
        <v>378</v>
      </c>
      <c r="D109" s="14" t="str">
        <f aca="false">VLOOKUP(Snapshot!C109,Indicator!$A$2:$G$200,6,0)</f>
        <v>3.3.3</v>
      </c>
      <c r="E109" s="14" t="str">
        <f aca="false">VLOOKUP(Snapshot!C109,Indicator!$A$2:$G$200,7,0)</f>
        <v>Relative bullying risk</v>
      </c>
      <c r="F109" s="13" t="s">
        <v>48</v>
      </c>
      <c r="G109" s="16" t="s">
        <v>60</v>
      </c>
      <c r="H109" s="14" t="str">
        <f aca="false">VLOOKUP(F109,Value_type!$A$2:$F$100,5,0)</f>
        <v>Continuous variable</v>
      </c>
      <c r="I109" s="14" t="n">
        <f aca="false">VLOOKUP(F109,Value_type!$A$2:$F$100,6,0)</f>
        <v>0</v>
      </c>
      <c r="J109" s="13" t="s">
        <v>379</v>
      </c>
      <c r="K109" s="14" t="str">
        <f aca="false">VLOOKUP(J109,Source!$A$2:$K$200,3,0)</f>
        <v>UNICEF</v>
      </c>
      <c r="L109" s="15" t="n">
        <v>108</v>
      </c>
    </row>
    <row r="110" customFormat="false" ht="14.4" hidden="true" customHeight="false" outlineLevel="0" collapsed="false">
      <c r="A110" s="8" t="s">
        <v>380</v>
      </c>
      <c r="B110" s="8" t="n">
        <v>2020</v>
      </c>
      <c r="C110" s="9" t="s">
        <v>381</v>
      </c>
      <c r="D110" s="1" t="str">
        <f aca="false">VLOOKUP(Snapshot!C110,Indicator!$A$2:$G$200,6,0)</f>
        <v>2.1.1</v>
      </c>
      <c r="E110" s="1" t="str">
        <f aca="false">VLOOKUP(Snapshot!C110,Indicator!$A$2:$G$200,7,0)</f>
        <v>Enabling environment for child rights fulfilment</v>
      </c>
      <c r="F110" s="9" t="s">
        <v>48</v>
      </c>
      <c r="G110" s="10" t="s">
        <v>60</v>
      </c>
      <c r="H110" s="1" t="str">
        <f aca="false">VLOOKUP(F110,Value_type!$A$2:$F$100,5,0)</f>
        <v>Continuous variable</v>
      </c>
      <c r="I110" s="1" t="n">
        <f aca="false">VLOOKUP(F110,Value_type!$A$2:$F$100,6,0)</f>
        <v>0</v>
      </c>
      <c r="J110" s="9" t="s">
        <v>227</v>
      </c>
      <c r="K110" s="1" t="str">
        <f aca="false">VLOOKUP(J110,Source!$A$2:$K$200,3,0)</f>
        <v>Kids Rights Index</v>
      </c>
      <c r="L110" s="0" t="n">
        <v>109</v>
      </c>
    </row>
    <row r="111" customFormat="false" ht="14.4" hidden="true" customHeight="false" outlineLevel="0" collapsed="false">
      <c r="A111" s="8" t="s">
        <v>382</v>
      </c>
      <c r="B111" s="8" t="n">
        <v>2020</v>
      </c>
      <c r="C111" s="9" t="s">
        <v>383</v>
      </c>
      <c r="D111" s="1" t="str">
        <f aca="false">VLOOKUP(Snapshot!C111,Indicator!$A$2:$G$200,6,0)</f>
        <v>2.2.1</v>
      </c>
      <c r="E111" s="1" t="str">
        <f aca="false">VLOOKUP(Snapshot!C111,Indicator!$A$2:$G$200,7,0)</f>
        <v>Government effectiveness</v>
      </c>
      <c r="F111" s="9" t="s">
        <v>48</v>
      </c>
      <c r="G111" s="10" t="s">
        <v>60</v>
      </c>
      <c r="H111" s="1" t="str">
        <f aca="false">VLOOKUP(F111,Value_type!$A$2:$F$100,5,0)</f>
        <v>Continuous variable</v>
      </c>
      <c r="I111" s="1" t="n">
        <f aca="false">VLOOKUP(F111,Value_type!$A$2:$F$100,6,0)</f>
        <v>0</v>
      </c>
      <c r="J111" s="9" t="s">
        <v>230</v>
      </c>
      <c r="K111" s="1" t="str">
        <f aca="false">VLOOKUP(J111,Source!$A$2:$K$200,3,0)</f>
        <v>World Bank</v>
      </c>
      <c r="L111" s="0" t="n">
        <v>110</v>
      </c>
    </row>
    <row r="112" customFormat="false" ht="14.4" hidden="true" customHeight="false" outlineLevel="0" collapsed="false">
      <c r="A112" s="8" t="s">
        <v>384</v>
      </c>
      <c r="B112" s="8" t="n">
        <v>2020</v>
      </c>
      <c r="C112" s="9" t="s">
        <v>385</v>
      </c>
      <c r="D112" s="1" t="str">
        <f aca="false">VLOOKUP(Snapshot!C112,Indicator!$A$2:$G$200,6,0)</f>
        <v>2.2.2</v>
      </c>
      <c r="E112" s="1" t="str">
        <f aca="false">VLOOKUP(Snapshot!C112,Indicator!$A$2:$G$200,7,0)</f>
        <v>Government corruption</v>
      </c>
      <c r="F112" s="9" t="s">
        <v>48</v>
      </c>
      <c r="G112" s="10" t="s">
        <v>60</v>
      </c>
      <c r="H112" s="1" t="str">
        <f aca="false">VLOOKUP(F112,Value_type!$A$2:$F$100,5,0)</f>
        <v>Continuous variable</v>
      </c>
      <c r="I112" s="1" t="n">
        <f aca="false">VLOOKUP(F112,Value_type!$A$2:$F$100,6,0)</f>
        <v>0</v>
      </c>
      <c r="J112" s="9" t="s">
        <v>233</v>
      </c>
      <c r="K112" s="1" t="str">
        <f aca="false">VLOOKUP(J112,Source!$A$2:$K$200,3,0)</f>
        <v>World Bank</v>
      </c>
      <c r="L112" s="0" t="n">
        <v>111</v>
      </c>
    </row>
    <row r="113" customFormat="false" ht="14.4" hidden="true" customHeight="false" outlineLevel="0" collapsed="false">
      <c r="A113" s="8" t="s">
        <v>386</v>
      </c>
      <c r="B113" s="8" t="n">
        <v>2020</v>
      </c>
      <c r="C113" s="9" t="s">
        <v>387</v>
      </c>
      <c r="D113" s="1" t="str">
        <f aca="false">VLOOKUP(Snapshot!C113,Indicator!$A$2:$G$200,6,0)</f>
        <v>2.3.1</v>
      </c>
      <c r="E113" s="1" t="str">
        <f aca="false">VLOOKUP(Snapshot!C113,Indicator!$A$2:$G$200,7,0)</f>
        <v>Effectiveness of the justice system</v>
      </c>
      <c r="F113" s="9" t="s">
        <v>48</v>
      </c>
      <c r="G113" s="10" t="s">
        <v>60</v>
      </c>
      <c r="H113" s="1" t="str">
        <f aca="false">VLOOKUP(F113,Value_type!$A$2:$F$100,5,0)</f>
        <v>Continuous variable</v>
      </c>
      <c r="I113" s="1" t="n">
        <f aca="false">VLOOKUP(F113,Value_type!$A$2:$F$100,6,0)</f>
        <v>0</v>
      </c>
      <c r="J113" s="9" t="s">
        <v>388</v>
      </c>
      <c r="K113" s="1" t="str">
        <f aca="false">VLOOKUP(J113,Source!$A$2:$K$200,3,0)</f>
        <v>CRIN</v>
      </c>
      <c r="L113" s="0" t="n">
        <v>112</v>
      </c>
    </row>
    <row r="114" s="15" customFormat="true" ht="14.4" hidden="true" customHeight="false" outlineLevel="0" collapsed="false">
      <c r="A114" s="12" t="s">
        <v>389</v>
      </c>
      <c r="B114" s="12" t="s">
        <v>118</v>
      </c>
      <c r="C114" s="13" t="s">
        <v>390</v>
      </c>
      <c r="D114" s="1" t="str">
        <f aca="false">VLOOKUP(Snapshot!C114,Indicator!$A$2:$G$200,6,0)</f>
        <v>NEW</v>
      </c>
      <c r="E114" s="14" t="str">
        <f aca="false">VLOOKUP(Snapshot!C114,Indicator!$A$2:$G$200,7,0)</f>
        <v>National Action Plan on Business and Human Rights</v>
      </c>
      <c r="F114" s="13" t="s">
        <v>391</v>
      </c>
      <c r="G114" s="14" t="str">
        <f aca="false">VLOOKUP(F114,Value_type!$A$2:$F$100,4,0)</f>
        <v>4=Yes, and the NAP addresses children’s rights specifically; 3=Yes, but the NAP does not address children’s rights specifically; 2=No, but the state has committed to doing one or has started the process; 1=No</v>
      </c>
      <c r="H114" s="14" t="str">
        <f aca="false">VLOOKUP(F114,Value_type!$A$2:$F$100,5,0)</f>
        <v>4=Yes, and the NAP addresses children’s rights specifically; 3=Yes, but the NAP does not address children’s rights specifically; 2=No, but the state has committed to doing one or has started the process; 1=No</v>
      </c>
      <c r="I114" s="14" t="n">
        <f aca="false">VLOOKUP(F114,Value_type!$A$2:$F$100,6,0)</f>
        <v>0</v>
      </c>
      <c r="J114" s="13" t="s">
        <v>392</v>
      </c>
      <c r="K114" s="14" t="e">
        <f aca="false">VLOOKUP(J114,Source!$A$2:$K$200,3,0)</f>
        <v>#N/A</v>
      </c>
      <c r="L114" s="15" t="n">
        <v>113</v>
      </c>
    </row>
    <row r="115" customFormat="false" ht="14.4" hidden="true" customHeight="false" outlineLevel="0" collapsed="false">
      <c r="A115" s="8" t="s">
        <v>393</v>
      </c>
      <c r="B115" s="8" t="n">
        <v>2020</v>
      </c>
      <c r="C115" s="9" t="s">
        <v>394</v>
      </c>
      <c r="D115" s="1" t="str">
        <f aca="false">VLOOKUP(Snapshot!C115,Indicator!$A$2:$G$200,6,0)</f>
        <v>NEW</v>
      </c>
      <c r="E115" s="1" t="str">
        <f aca="false">VLOOKUP(Snapshot!C115,Indicator!$A$2:$G$200,7,0)</f>
        <v>Child sexual abuse and exploitation. Government commitment and capacity</v>
      </c>
      <c r="F115" s="9" t="s">
        <v>48</v>
      </c>
      <c r="G115" s="1" t="str">
        <f aca="false">VLOOKUP(F115,Value_type!$A$2:$F$100,4,0)</f>
        <v>Continuous variable</v>
      </c>
      <c r="H115" s="1" t="str">
        <f aca="false">VLOOKUP(F115,Value_type!$A$2:$F$100,5,0)</f>
        <v>Continuous variable</v>
      </c>
      <c r="I115" s="1" t="n">
        <f aca="false">VLOOKUP(F115,Value_type!$A$2:$F$100,6,0)</f>
        <v>0</v>
      </c>
      <c r="J115" s="9" t="s">
        <v>395</v>
      </c>
      <c r="K115" s="1" t="str">
        <f aca="false">VLOOKUP(J115,Source!$A$2:$K$200,3,0)</f>
        <v>Economist Intelligence Unit</v>
      </c>
      <c r="L115" s="0" t="n">
        <v>114</v>
      </c>
    </row>
    <row r="116" customFormat="false" ht="14.4" hidden="true" customHeight="false" outlineLevel="0" collapsed="false">
      <c r="A116" s="8" t="s">
        <v>396</v>
      </c>
      <c r="B116" s="8" t="n">
        <v>2020</v>
      </c>
      <c r="C116" s="9" t="s">
        <v>397</v>
      </c>
      <c r="D116" s="1" t="str">
        <f aca="false">VLOOKUP(Snapshot!C116,Indicator!$A$2:$G$200,6,0)</f>
        <v>2.1.1</v>
      </c>
      <c r="E116" s="1" t="str">
        <f aca="false">VLOOKUP(Snapshot!C116,Indicator!$A$2:$G$200,7,0)</f>
        <v>Operational policy on tobacco use</v>
      </c>
      <c r="F116" s="9" t="s">
        <v>274</v>
      </c>
      <c r="G116" s="1" t="str">
        <f aca="false">VLOOKUP(F116,Value_type!$A$2:$F$100,4,0)</f>
        <v>2=Yes; 2=yes; 1=No; 1=no; 0=No data; 0=don't know;0=Don't know; 0=No data received; 0=No response; 0=Unknown; 0=unknown</v>
      </c>
      <c r="H116" s="1" t="str">
        <f aca="false">VLOOKUP(F116,Value_type!$A$2:$F$100,5,0)</f>
        <v>2=Yes; 1=No; 0=Don't know/ No data received/ No response/ No data</v>
      </c>
      <c r="I116" s="1" t="n">
        <f aca="false">VLOOKUP(F116,Value_type!$A$2:$F$100,6,0)</f>
        <v>0</v>
      </c>
      <c r="J116" s="9" t="s">
        <v>398</v>
      </c>
      <c r="K116" s="1" t="str">
        <f aca="false">VLOOKUP(J116,Source!$A$2:$K$200,3,0)</f>
        <v>WHO</v>
      </c>
      <c r="L116" s="0" t="n">
        <v>115</v>
      </c>
    </row>
    <row r="117" customFormat="false" ht="14.4" hidden="true" customHeight="false" outlineLevel="0" collapsed="false">
      <c r="A117" s="8" t="s">
        <v>399</v>
      </c>
      <c r="B117" s="8" t="n">
        <v>2020</v>
      </c>
      <c r="C117" s="9" t="s">
        <v>400</v>
      </c>
      <c r="D117" s="1" t="str">
        <f aca="false">VLOOKUP(Snapshot!C117,Indicator!$A$2:$G$200,6,0)</f>
        <v>2.1.3</v>
      </c>
      <c r="E117" s="1" t="str">
        <f aca="false">VLOOKUP(Snapshot!C117,Indicator!$A$2:$G$200,7,0)</f>
        <v>Operational policy on alcohol use</v>
      </c>
      <c r="F117" s="9" t="s">
        <v>274</v>
      </c>
      <c r="G117" s="1" t="str">
        <f aca="false">VLOOKUP(F117,Value_type!$A$2:$F$100,4,0)</f>
        <v>2=Yes; 2=yes; 1=No; 1=no; 0=No data; 0=don't know;0=Don't know; 0=No data received; 0=No response; 0=Unknown; 0=unknown</v>
      </c>
      <c r="H117" s="1" t="str">
        <f aca="false">VLOOKUP(F117,Value_type!$A$2:$F$100,5,0)</f>
        <v>2=Yes; 1=No; 0=Don't know/ No data received/ No response/ No data</v>
      </c>
      <c r="I117" s="1" t="n">
        <f aca="false">VLOOKUP(F117,Value_type!$A$2:$F$100,6,0)</f>
        <v>0</v>
      </c>
      <c r="J117" s="9" t="s">
        <v>401</v>
      </c>
      <c r="K117" s="1" t="str">
        <f aca="false">VLOOKUP(J117,Source!$A$2:$K$200,3,0)</f>
        <v>WHO</v>
      </c>
      <c r="L117" s="0" t="n">
        <v>116</v>
      </c>
    </row>
    <row r="118" customFormat="false" ht="14.4" hidden="true" customHeight="false" outlineLevel="0" collapsed="false">
      <c r="A118" s="8" t="s">
        <v>402</v>
      </c>
      <c r="B118" s="8" t="n">
        <v>2020</v>
      </c>
      <c r="C118" s="9" t="s">
        <v>403</v>
      </c>
      <c r="D118" s="1" t="str">
        <f aca="false">VLOOKUP(Snapshot!C118,Indicator!$A$2:$G$200,6,0)</f>
        <v>2.1.5</v>
      </c>
      <c r="E118" s="1" t="str">
        <f aca="false">VLOOKUP(Snapshot!C118,Indicator!$A$2:$G$200,7,0)</f>
        <v>Operational policy on unhealthy diets</v>
      </c>
      <c r="F118" s="9" t="s">
        <v>274</v>
      </c>
      <c r="G118" s="1" t="str">
        <f aca="false">VLOOKUP(F118,Value_type!$A$2:$F$100,4,0)</f>
        <v>2=Yes; 2=yes; 1=No; 1=no; 0=No data; 0=don't know;0=Don't know; 0=No data received; 0=No response; 0=Unknown; 0=unknown</v>
      </c>
      <c r="H118" s="1" t="str">
        <f aca="false">VLOOKUP(F118,Value_type!$A$2:$F$100,5,0)</f>
        <v>2=Yes; 1=No; 0=Don't know/ No data received/ No response/ No data</v>
      </c>
      <c r="I118" s="1" t="n">
        <f aca="false">VLOOKUP(F118,Value_type!$A$2:$F$100,6,0)</f>
        <v>0</v>
      </c>
      <c r="J118" s="9" t="s">
        <v>404</v>
      </c>
      <c r="K118" s="1" t="str">
        <f aca="false">VLOOKUP(J118,Source!$A$2:$K$200,3,0)</f>
        <v>WHO</v>
      </c>
      <c r="L118" s="0" t="n">
        <v>117</v>
      </c>
    </row>
    <row r="119" customFormat="false" ht="14.4" hidden="true" customHeight="false" outlineLevel="0" collapsed="false">
      <c r="A119" s="8" t="s">
        <v>405</v>
      </c>
      <c r="B119" s="8" t="n">
        <v>2020</v>
      </c>
      <c r="C119" s="9" t="s">
        <v>406</v>
      </c>
      <c r="D119" s="1" t="str">
        <f aca="false">VLOOKUP(Snapshot!C119,Indicator!$A$2:$G$200,6,0)</f>
        <v>2.1.6</v>
      </c>
      <c r="E119" s="1" t="str">
        <f aca="false">VLOOKUP(Snapshot!C119,Indicator!$A$2:$G$200,7,0)</f>
        <v>Restrictions on marketing breastmilk substitutes</v>
      </c>
      <c r="F119" s="9" t="s">
        <v>48</v>
      </c>
      <c r="G119" s="10" t="s">
        <v>60</v>
      </c>
      <c r="H119" s="1" t="str">
        <f aca="false">VLOOKUP(F119,Value_type!$A$2:$F$100,5,0)</f>
        <v>Continuous variable</v>
      </c>
      <c r="I119" s="1" t="n">
        <f aca="false">VLOOKUP(F119,Value_type!$A$2:$F$100,6,0)</f>
        <v>0</v>
      </c>
      <c r="J119" s="9" t="s">
        <v>407</v>
      </c>
      <c r="K119" s="1" t="str">
        <f aca="false">VLOOKUP(J119,Source!$A$2:$K$200,3,0)</f>
        <v>WHO &amp; UNICEF</v>
      </c>
      <c r="L119" s="0" t="n">
        <v>118</v>
      </c>
    </row>
    <row r="120" customFormat="false" ht="14.4" hidden="true" customHeight="false" outlineLevel="0" collapsed="false">
      <c r="A120" s="8" t="s">
        <v>408</v>
      </c>
      <c r="B120" s="8" t="n">
        <v>2020</v>
      </c>
      <c r="C120" s="9" t="s">
        <v>409</v>
      </c>
      <c r="D120" s="1" t="str">
        <f aca="false">VLOOKUP(Snapshot!C120,Indicator!$A$2:$G$200,6,0)</f>
        <v>2.3.1</v>
      </c>
      <c r="E120" s="1" t="str">
        <f aca="false">VLOOKUP(Snapshot!C120,Indicator!$A$2:$G$200,7,0)</f>
        <v>National strategy on child online protection</v>
      </c>
      <c r="F120" s="9" t="s">
        <v>410</v>
      </c>
      <c r="G120" s="1" t="str">
        <f aca="false">VLOOKUP(F120,Value_type!$A$2:$F$100,4,0)</f>
        <v>2=Yes, the country has a national strategy or policy on child online protection; 1= No strategy or policy on child online protection; 0=No data</v>
      </c>
      <c r="H120" s="1" t="str">
        <f aca="false">VLOOKUP(F120,Value_type!$A$2:$F$100,5,0)</f>
        <v>2=Yes, the country has a national strategy or policy on child online protection; 1= No strategy or policy on child online protection; 0=No data</v>
      </c>
      <c r="I120" s="1" t="n">
        <f aca="false">VLOOKUP(F120,Value_type!$A$2:$F$100,6,0)</f>
        <v>0</v>
      </c>
      <c r="J120" s="9" t="s">
        <v>411</v>
      </c>
      <c r="K120" s="1" t="str">
        <f aca="false">VLOOKUP(J120,Source!$A$2:$K$200,3,0)</f>
        <v>ITU</v>
      </c>
      <c r="L120" s="0" t="n">
        <v>119</v>
      </c>
    </row>
    <row r="121" customFormat="false" ht="14.4" hidden="true" customHeight="false" outlineLevel="0" collapsed="false">
      <c r="A121" s="8" t="s">
        <v>412</v>
      </c>
      <c r="B121" s="8" t="n">
        <v>2020</v>
      </c>
      <c r="C121" s="9" t="s">
        <v>413</v>
      </c>
      <c r="D121" s="1" t="str">
        <f aca="false">VLOOKUP(Snapshot!C121,Indicator!$A$2:$G$200,6,0)</f>
        <v>2.3.2</v>
      </c>
      <c r="E121" s="1" t="str">
        <f aca="false">VLOOKUP(Snapshot!C121,Indicator!$A$2:$G$200,7,0)</f>
        <v>Child helpline</v>
      </c>
      <c r="F121" s="9" t="s">
        <v>414</v>
      </c>
      <c r="G121" s="1" t="str">
        <f aca="false">VLOOKUP(F121,Value_type!$A$2:$F$100,4,0)</f>
        <v>3=Yes the country has a child helpline linked to the Child Helpline Network; 2=The country has a helpline but is not a member of the Child Helpline Network; 1=No child helpline linked to the Child Helpline Network</v>
      </c>
      <c r="H121" s="1" t="str">
        <f aca="false">VLOOKUP(F121,Value_type!$A$2:$F$100,5,0)</f>
        <v>3=Yes the country has a child helpline linked to the Child Helpline Network; 2=The country has a helpline but is not a member of the Child Helpline Network; 1=No child helpline linked to the Child Helpline Network</v>
      </c>
      <c r="I121" s="1" t="n">
        <f aca="false">VLOOKUP(F121,Value_type!$A$2:$F$100,6,0)</f>
        <v>0</v>
      </c>
      <c r="J121" s="9" t="s">
        <v>415</v>
      </c>
      <c r="K121" s="1" t="str">
        <f aca="false">VLOOKUP(J121,Source!$A$2:$K$200,3,0)</f>
        <v>Child Helpline</v>
      </c>
      <c r="L121" s="0" t="n">
        <v>120</v>
      </c>
    </row>
    <row r="122" customFormat="false" ht="14.4" hidden="true" customHeight="false" outlineLevel="0" collapsed="false">
      <c r="A122" s="8" t="s">
        <v>416</v>
      </c>
      <c r="B122" s="8" t="n">
        <v>2020</v>
      </c>
      <c r="C122" s="9" t="s">
        <v>417</v>
      </c>
      <c r="D122" s="1" t="str">
        <f aca="false">VLOOKUP(Snapshot!C122,Indicator!$A$2:$G$200,6,0)</f>
        <v>1.1.1.1</v>
      </c>
      <c r="E122" s="1" t="str">
        <f aca="false">VLOOKUP(Snapshot!C122,Indicator!$A$2:$G$200,7,0)</f>
        <v>Convention on Climate Change</v>
      </c>
      <c r="F122" s="9" t="s">
        <v>14</v>
      </c>
      <c r="G122" s="1" t="str">
        <f aca="false">VLOOKUP(F122,Value_type!$A$2:$F$100,4,0)</f>
        <v>2=Yes [Ratified/signed]; 1=No [Not ratified/signed]; 0=No data/not applicable</v>
      </c>
      <c r="H122" s="1" t="str">
        <f aca="false">VLOOKUP(F122,Value_type!$A$2:$F$100,5,0)</f>
        <v>2=Yes [Ratified/signed]; 1=No [Not ratified/signed]; 0=No data/not applicable</v>
      </c>
      <c r="I122" s="1" t="n">
        <f aca="false">VLOOKUP(F122,Value_type!$A$2:$F$100,6,0)</f>
        <v>0</v>
      </c>
      <c r="J122" s="9" t="s">
        <v>418</v>
      </c>
      <c r="K122" s="1" t="str">
        <f aca="false">VLOOKUP(J122,Source!$A$2:$K$200,3,0)</f>
        <v>UN Treaties</v>
      </c>
      <c r="L122" s="0" t="n">
        <v>121</v>
      </c>
    </row>
    <row r="123" customFormat="false" ht="14.4" hidden="true" customHeight="false" outlineLevel="0" collapsed="false">
      <c r="A123" s="8" t="s">
        <v>419</v>
      </c>
      <c r="B123" s="8" t="n">
        <v>2020</v>
      </c>
      <c r="C123" s="9" t="s">
        <v>420</v>
      </c>
      <c r="D123" s="1" t="str">
        <f aca="false">VLOOKUP(Snapshot!C123,Indicator!$A$2:$G$200,6,0)</f>
        <v>1.1.1.2</v>
      </c>
      <c r="E123" s="1" t="str">
        <f aca="false">VLOOKUP(Snapshot!C123,Indicator!$A$2:$G$200,7,0)</f>
        <v>Paris Climate Agreement.</v>
      </c>
      <c r="F123" s="9" t="s">
        <v>14</v>
      </c>
      <c r="G123" s="1" t="str">
        <f aca="false">VLOOKUP(F123,Value_type!$A$2:$F$100,4,0)</f>
        <v>2=Yes [Ratified/signed]; 1=No [Not ratified/signed]; 0=No data/not applicable</v>
      </c>
      <c r="H123" s="1" t="str">
        <f aca="false">VLOOKUP(F123,Value_type!$A$2:$F$100,5,0)</f>
        <v>2=Yes [Ratified/signed]; 1=No [Not ratified/signed]; 0=No data/not applicable</v>
      </c>
      <c r="I123" s="1" t="n">
        <f aca="false">VLOOKUP(F123,Value_type!$A$2:$F$100,6,0)</f>
        <v>0</v>
      </c>
      <c r="J123" s="9" t="s">
        <v>421</v>
      </c>
      <c r="K123" s="1" t="str">
        <f aca="false">VLOOKUP(J123,Source!$A$2:$K$200,3,0)</f>
        <v>UN Treaties</v>
      </c>
      <c r="L123" s="0" t="n">
        <v>122</v>
      </c>
    </row>
    <row r="124" customFormat="false" ht="14.4" hidden="true" customHeight="false" outlineLevel="0" collapsed="false">
      <c r="A124" s="8" t="s">
        <v>422</v>
      </c>
      <c r="B124" s="8" t="n">
        <v>2020</v>
      </c>
      <c r="C124" s="9" t="s">
        <v>423</v>
      </c>
      <c r="D124" s="1" t="str">
        <f aca="false">VLOOKUP(Snapshot!C124,Indicator!$A$2:$G$200,6,0)</f>
        <v>1.1.1.3</v>
      </c>
      <c r="E124" s="1" t="str">
        <f aca="false">VLOOKUP(Snapshot!C124,Indicator!$A$2:$G$200,7,0)</f>
        <v>Basel Convention</v>
      </c>
      <c r="F124" s="9" t="s">
        <v>14</v>
      </c>
      <c r="G124" s="1" t="str">
        <f aca="false">VLOOKUP(F124,Value_type!$A$2:$F$100,4,0)</f>
        <v>2=Yes [Ratified/signed]; 1=No [Not ratified/signed]; 0=No data/not applicable</v>
      </c>
      <c r="H124" s="1" t="str">
        <f aca="false">VLOOKUP(F124,Value_type!$A$2:$F$100,5,0)</f>
        <v>2=Yes [Ratified/signed]; 1=No [Not ratified/signed]; 0=No data/not applicable</v>
      </c>
      <c r="I124" s="1" t="n">
        <f aca="false">VLOOKUP(F124,Value_type!$A$2:$F$100,6,0)</f>
        <v>0</v>
      </c>
      <c r="J124" s="9" t="s">
        <v>424</v>
      </c>
      <c r="K124" s="1" t="str">
        <f aca="false">VLOOKUP(J124,Source!$A$2:$K$200,3,0)</f>
        <v>UN Treaties</v>
      </c>
      <c r="L124" s="0" t="n">
        <v>123</v>
      </c>
    </row>
    <row r="125" customFormat="false" ht="14.4" hidden="true" customHeight="false" outlineLevel="0" collapsed="false">
      <c r="A125" s="8" t="s">
        <v>425</v>
      </c>
      <c r="B125" s="8" t="n">
        <v>2020</v>
      </c>
      <c r="C125" s="9" t="s">
        <v>426</v>
      </c>
      <c r="D125" s="1" t="str">
        <f aca="false">VLOOKUP(Snapshot!C125,Indicator!$A$2:$G$200,6,0)</f>
        <v>1.1.1.4</v>
      </c>
      <c r="E125" s="1" t="str">
        <f aca="false">VLOOKUP(Snapshot!C125,Indicator!$A$2:$G$200,7,0)</f>
        <v>Stockholm Convention</v>
      </c>
      <c r="F125" s="9" t="s">
        <v>14</v>
      </c>
      <c r="G125" s="1" t="str">
        <f aca="false">VLOOKUP(F125,Value_type!$A$2:$F$100,4,0)</f>
        <v>2=Yes [Ratified/signed]; 1=No [Not ratified/signed]; 0=No data/not applicable</v>
      </c>
      <c r="H125" s="1" t="str">
        <f aca="false">VLOOKUP(F125,Value_type!$A$2:$F$100,5,0)</f>
        <v>2=Yes [Ratified/signed]; 1=No [Not ratified/signed]; 0=No data/not applicable</v>
      </c>
      <c r="I125" s="1" t="n">
        <f aca="false">VLOOKUP(F125,Value_type!$A$2:$F$100,6,0)</f>
        <v>0</v>
      </c>
      <c r="J125" s="9" t="s">
        <v>427</v>
      </c>
      <c r="K125" s="1" t="str">
        <f aca="false">VLOOKUP(J125,Source!$A$2:$K$200,3,0)</f>
        <v>UN Treaties</v>
      </c>
      <c r="L125" s="0" t="n">
        <v>124</v>
      </c>
    </row>
    <row r="126" customFormat="false" ht="14.4" hidden="true" customHeight="false" outlineLevel="0" collapsed="false">
      <c r="A126" s="8" t="s">
        <v>428</v>
      </c>
      <c r="B126" s="8" t="n">
        <v>2020</v>
      </c>
      <c r="C126" s="9" t="s">
        <v>429</v>
      </c>
      <c r="D126" s="1" t="str">
        <f aca="false">VLOOKUP(Snapshot!C126,Indicator!$A$2:$G$200,6,0)</f>
        <v>1.1.1.5</v>
      </c>
      <c r="E126" s="1" t="str">
        <f aca="false">VLOOKUP(Snapshot!C126,Indicator!$A$2:$G$200,7,0)</f>
        <v>Water Convention</v>
      </c>
      <c r="F126" s="9" t="s">
        <v>14</v>
      </c>
      <c r="G126" s="1" t="str">
        <f aca="false">VLOOKUP(F126,Value_type!$A$2:$F$100,4,0)</f>
        <v>2=Yes [Ratified/signed]; 1=No [Not ratified/signed]; 0=No data/not applicable</v>
      </c>
      <c r="H126" s="1" t="str">
        <f aca="false">VLOOKUP(F126,Value_type!$A$2:$F$100,5,0)</f>
        <v>2=Yes [Ratified/signed]; 1=No [Not ratified/signed]; 0=No data/not applicable</v>
      </c>
      <c r="I126" s="1" t="n">
        <f aca="false">VLOOKUP(F126,Value_type!$A$2:$F$100,6,0)</f>
        <v>0</v>
      </c>
      <c r="J126" s="9" t="s">
        <v>430</v>
      </c>
      <c r="K126" s="1" t="str">
        <f aca="false">VLOOKUP(J126,Source!$A$2:$K$200,3,0)</f>
        <v>UN Treaties</v>
      </c>
      <c r="L126" s="0" t="n">
        <v>125</v>
      </c>
    </row>
    <row r="127" s="15" customFormat="true" ht="14.4" hidden="true" customHeight="false" outlineLevel="0" collapsed="false">
      <c r="A127" s="12" t="s">
        <v>431</v>
      </c>
      <c r="B127" s="12" t="s">
        <v>118</v>
      </c>
      <c r="C127" s="13" t="s">
        <v>432</v>
      </c>
      <c r="D127" s="1" t="str">
        <f aca="false">VLOOKUP(Snapshot!C127,Indicator!$A$2:$G$200,6,0)</f>
        <v>NEW</v>
      </c>
      <c r="E127" s="14" t="str">
        <f aca="false">VLOOKUP(Snapshot!C127,Indicator!$A$2:$G$200,7,0)</f>
        <v>EITI Standard</v>
      </c>
      <c r="F127" s="13" t="s">
        <v>274</v>
      </c>
      <c r="G127" s="14" t="str">
        <f aca="false">VLOOKUP(F127,Value_type!$A$2:$F$100,4,0)</f>
        <v>2=Yes; 2=yes; 1=No; 1=no; 0=No data; 0=don't know;0=Don't know; 0=No data received; 0=No response; 0=Unknown; 0=unknown</v>
      </c>
      <c r="H127" s="14" t="str">
        <f aca="false">VLOOKUP(F127,Value_type!$A$2:$F$100,5,0)</f>
        <v>2=Yes; 1=No; 0=Don't know/ No data received/ No response/ No data</v>
      </c>
      <c r="I127" s="14" t="n">
        <f aca="false">VLOOKUP(F127,Value_type!$A$2:$F$100,6,0)</f>
        <v>0</v>
      </c>
      <c r="J127" s="13" t="s">
        <v>433</v>
      </c>
      <c r="K127" s="14" t="str">
        <f aca="false">VLOOKUP(J127,Source!$A$2:$K$200,3,0)</f>
        <v>EITI</v>
      </c>
      <c r="L127" s="15" t="n">
        <v>126</v>
      </c>
    </row>
    <row r="128" customFormat="false" ht="14.4" hidden="true" customHeight="false" outlineLevel="0" collapsed="false">
      <c r="A128" s="8" t="s">
        <v>434</v>
      </c>
      <c r="B128" s="8" t="n">
        <v>2020</v>
      </c>
      <c r="C128" s="9" t="s">
        <v>435</v>
      </c>
      <c r="D128" s="1" t="str">
        <f aca="false">VLOOKUP(Snapshot!C128,Indicator!$A$2:$G$200,6,0)</f>
        <v>1.2.1.1</v>
      </c>
      <c r="E128" s="1" t="str">
        <f aca="false">VLOOKUP(Snapshot!C128,Indicator!$A$2:$G$200,7,0)</f>
        <v>Environmental protection</v>
      </c>
      <c r="F128" s="9" t="s">
        <v>436</v>
      </c>
      <c r="G128" s="1" t="str">
        <f aca="false">VLOOKUP(F128,Value_type!$A$2:$F$100,4,0)</f>
        <v>2=Yes; 1=No</v>
      </c>
      <c r="H128" s="1" t="str">
        <f aca="false">VLOOKUP(F128,Value_type!$A$2:$F$100,5,0)</f>
        <v>2=Yes, country has national environmental framework; 1=No framework reported</v>
      </c>
      <c r="I128" s="1" t="n">
        <f aca="false">VLOOKUP(F128,Value_type!$A$2:$F$100,6,0)</f>
        <v>0</v>
      </c>
      <c r="J128" s="9" t="s">
        <v>437</v>
      </c>
      <c r="K128" s="1" t="str">
        <f aca="false">VLOOKUP(J128,Source!$A$2:$K$200,3,0)</f>
        <v>UNEP</v>
      </c>
      <c r="L128" s="0" t="n">
        <v>127</v>
      </c>
    </row>
    <row r="129" customFormat="false" ht="14.4" hidden="true" customHeight="false" outlineLevel="0" collapsed="false">
      <c r="A129" s="8" t="s">
        <v>438</v>
      </c>
      <c r="B129" s="8" t="n">
        <v>2020</v>
      </c>
      <c r="C129" s="9" t="s">
        <v>439</v>
      </c>
      <c r="D129" s="1" t="str">
        <f aca="false">VLOOKUP(Snapshot!C129,Indicator!$A$2:$G$200,6,0)</f>
        <v>NEW</v>
      </c>
      <c r="E129" s="1" t="str">
        <f aca="false">VLOOKUP(Snapshot!C129,Indicator!$A$2:$G$200,7,0)</f>
        <v>Pollutant register</v>
      </c>
      <c r="F129" s="9" t="s">
        <v>440</v>
      </c>
      <c r="G129" s="1" t="str">
        <f aca="false">VLOOKUP(F129,Value_type!$A$2:$F$100,4,0)</f>
        <v>3=Yes, there is a national legal instrument specifically providing for pollutant release and transfer registers; 2=There is a pollutant release and transfer register, but there is no specific national legal instrument; 1=No</v>
      </c>
      <c r="H129" s="1" t="str">
        <f aca="false">VLOOKUP(F129,Value_type!$A$2:$F$100,5,0)</f>
        <v>3=Yes, there is a national legal instrument specifically providing for pollutant release and transfer registers; 2=There is a pollutant release and transfer register, but there is no specific national legal instrument; 1=No law reported</v>
      </c>
      <c r="I129" s="1" t="n">
        <f aca="false">VLOOKUP(F129,Value_type!$A$2:$F$100,6,0)</f>
        <v>0</v>
      </c>
      <c r="J129" s="9" t="s">
        <v>441</v>
      </c>
      <c r="K129" s="1" t="str">
        <f aca="false">VLOOKUP(J129,Source!$A$2:$K$200,3,0)</f>
        <v>UNEP</v>
      </c>
      <c r="L129" s="0" t="n">
        <v>128</v>
      </c>
    </row>
    <row r="130" customFormat="false" ht="14.4" hidden="true" customHeight="false" outlineLevel="0" collapsed="false">
      <c r="A130" s="8" t="s">
        <v>442</v>
      </c>
      <c r="B130" s="8" t="n">
        <v>2020</v>
      </c>
      <c r="C130" s="9" t="s">
        <v>443</v>
      </c>
      <c r="D130" s="1" t="str">
        <f aca="false">VLOOKUP(Snapshot!C130,Indicator!$A$2:$G$200,6,0)</f>
        <v>NEW</v>
      </c>
      <c r="E130" s="1" t="str">
        <f aca="false">VLOOKUP(Snapshot!C130,Indicator!$A$2:$G$200,7,0)</f>
        <v>Environmental impact assessment</v>
      </c>
      <c r="F130" s="9" t="s">
        <v>444</v>
      </c>
      <c r="G130" s="1" t="str">
        <f aca="false">VLOOKUP(F130,Value_type!$A$2:$F$100,4,0)</f>
        <v>2=Yes, the country has a stand-alone legal instrument for environmental impact assessments ; 2=Yes, the country has environmental impact assessment provisions in other legal instruments ; 2=Countries with stand-alone legal instruments for environmental impact assessments ; 1=No</v>
      </c>
      <c r="H130" s="1" t="str">
        <f aca="false">VLOOKUP(F130,Value_type!$A$2:$F$100,5,0)</f>
        <v>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v>
      </c>
      <c r="I130" s="1" t="n">
        <f aca="false">VLOOKUP(F130,Value_type!$A$2:$F$100,6,0)</f>
        <v>0</v>
      </c>
      <c r="J130" s="9" t="s">
        <v>445</v>
      </c>
      <c r="K130" s="1" t="str">
        <f aca="false">VLOOKUP(J130,Source!$A$2:$K$200,3,0)</f>
        <v>UNEP</v>
      </c>
      <c r="L130" s="0" t="n">
        <v>129</v>
      </c>
    </row>
    <row r="131" customFormat="false" ht="14.4" hidden="true" customHeight="false" outlineLevel="0" collapsed="false">
      <c r="A131" s="8" t="s">
        <v>446</v>
      </c>
      <c r="B131" s="8" t="n">
        <v>2020</v>
      </c>
      <c r="C131" s="9" t="s">
        <v>447</v>
      </c>
      <c r="D131" s="1" t="str">
        <f aca="false">VLOOKUP(Snapshot!C131,Indicator!$A$2:$G$200,6,0)</f>
        <v>1.2.1.2</v>
      </c>
      <c r="E131" s="1" t="str">
        <f aca="false">VLOOKUP(Snapshot!C131,Indicator!$A$2:$G$200,7,0)</f>
        <v>Access to information</v>
      </c>
      <c r="F131" s="9" t="s">
        <v>448</v>
      </c>
      <c r="G131" s="1" t="str">
        <f aca="false">VLOOKUP(F131,Value_type!$A$2:$F$100,4,0)</f>
        <v>3=Yes, the country has a constitutional right and other legal provisions for access to information; 2=Yes, the country has legal provisions for access to information; 2=Yes, the country has a constitutional right of access to information; 1=No</v>
      </c>
      <c r="H131" s="1" t="str">
        <f aca="false">VLOOKUP(F131,Value_type!$A$2:$F$100,5,0)</f>
        <v>3=Yes, the country has a constitutional right and other legal provisions for access to information; 2=Yes, the country has legal provisions for access to information OR Yes, the country has a constitutional right of access to information; 1=No laws reported</v>
      </c>
      <c r="I131" s="1" t="n">
        <f aca="false">VLOOKUP(F131,Value_type!$A$2:$F$100,6,0)</f>
        <v>0</v>
      </c>
      <c r="J131" s="9" t="s">
        <v>449</v>
      </c>
      <c r="K131" s="1" t="str">
        <f aca="false">VLOOKUP(J131,Source!$A$2:$K$200,3,0)</f>
        <v>UNEP</v>
      </c>
      <c r="L131" s="0" t="n">
        <v>130</v>
      </c>
    </row>
    <row r="132" customFormat="false" ht="14.4" hidden="true" customHeight="false" outlineLevel="0" collapsed="false">
      <c r="A132" s="8" t="s">
        <v>450</v>
      </c>
      <c r="B132" s="8" t="n">
        <v>2020</v>
      </c>
      <c r="C132" s="9" t="s">
        <v>451</v>
      </c>
      <c r="D132" s="1" t="str">
        <f aca="false">VLOOKUP(Snapshot!C132,Indicator!$A$2:$G$200,6,0)</f>
        <v>1.2.1.3</v>
      </c>
      <c r="E132" s="1" t="str">
        <f aca="false">VLOOKUP(Snapshot!C132,Indicator!$A$2:$G$200,7,0)</f>
        <v>Participation</v>
      </c>
      <c r="F132" s="9" t="s">
        <v>452</v>
      </c>
      <c r="G132" s="1" t="str">
        <f aca="false">VLOOKUP(F132,Value_type!$A$2:$F$100,4,0)</f>
        <v>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v>
      </c>
      <c r="H132" s="1" t="str">
        <f aca="false">VLOOKUP(F132,Value_type!$A$2:$F$100,5,0)</f>
        <v>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v>
      </c>
      <c r="I132" s="1" t="n">
        <f aca="false">VLOOKUP(F132,Value_type!$A$2:$F$100,6,0)</f>
        <v>0</v>
      </c>
      <c r="J132" s="9" t="s">
        <v>453</v>
      </c>
      <c r="K132" s="1" t="str">
        <f aca="false">VLOOKUP(J132,Source!$A$2:$K$200,3,0)</f>
        <v>UNEP</v>
      </c>
      <c r="L132" s="0" t="n">
        <v>131</v>
      </c>
    </row>
    <row r="133" customFormat="false" ht="14.4" hidden="true" customHeight="false" outlineLevel="0" collapsed="false">
      <c r="A133" s="8" t="s">
        <v>454</v>
      </c>
      <c r="B133" s="8" t="n">
        <v>2020</v>
      </c>
      <c r="C133" s="9" t="s">
        <v>455</v>
      </c>
      <c r="D133" s="1" t="str">
        <f aca="false">VLOOKUP(Snapshot!C133,Indicator!$A$2:$G$200,6,0)</f>
        <v>1.2.1.4</v>
      </c>
      <c r="E133" s="1" t="str">
        <f aca="false">VLOOKUP(Snapshot!C133,Indicator!$A$2:$G$200,7,0)</f>
        <v>Right to enforcement and compensation</v>
      </c>
      <c r="F133" s="9" t="s">
        <v>456</v>
      </c>
      <c r="G133" s="1" t="str">
        <f aca="false">VLOOKUP(F133,Value_type!$A$2:$F$100,4,0)</f>
        <v>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v>
      </c>
      <c r="H133" s="1" t="str">
        <f aca="false">VLOOKUP(F133,Value_type!$A$2:$F$100,5,0)</f>
        <v>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v>
      </c>
      <c r="I133" s="1" t="n">
        <f aca="false">VLOOKUP(F133,Value_type!$A$2:$F$100,6,0)</f>
        <v>0</v>
      </c>
      <c r="J133" s="9" t="s">
        <v>457</v>
      </c>
      <c r="K133" s="1" t="str">
        <f aca="false">VLOOKUP(J133,Source!$A$2:$K$200,3,0)</f>
        <v>UNEP</v>
      </c>
      <c r="L133" s="0" t="n">
        <v>132</v>
      </c>
    </row>
    <row r="134" customFormat="false" ht="14.4" hidden="true" customHeight="false" outlineLevel="0" collapsed="false">
      <c r="A134" s="8" t="s">
        <v>458</v>
      </c>
      <c r="B134" s="8" t="n">
        <v>2020</v>
      </c>
      <c r="C134" s="9" t="s">
        <v>459</v>
      </c>
      <c r="D134" s="1" t="str">
        <f aca="false">VLOOKUP(Snapshot!C134,Indicator!$A$2:$G$200,6,0)</f>
        <v>NEW</v>
      </c>
      <c r="E134" s="1" t="str">
        <f aca="false">VLOOKUP(Snapshot!C134,Indicator!$A$2:$G$200,7,0)</f>
        <v>Climate change contributions</v>
      </c>
      <c r="F134" s="9" t="s">
        <v>460</v>
      </c>
      <c r="G134" s="1" t="str">
        <f aca="false">VLOOKUP(F134,Value_type!$A$2:$F$100,4,0)</f>
        <v>3=2020 NDC (Updated First NDC); 3=2020 NDC (Second NDC); 2=Only First NDC; 1=Only INDC; 1=No Document Submitted</v>
      </c>
      <c r="H134" s="1" t="str">
        <f aca="false">VLOOKUP(F134,Value_type!$A$2:$F$100,5,0)</f>
        <v>3=Yes, it has updated its NDC or submitted a new NDC in the 5 year cycle starting in 2020, 2=Yes it has submitted a first NDC, 1=No it has not submitted an NCD and/or is not a signatory to the paris agreement and/or it has only submitted an INDC, 0=No data</v>
      </c>
      <c r="I134" s="1" t="n">
        <f aca="false">VLOOKUP(F134,Value_type!$A$2:$F$100,6,0)</f>
        <v>0</v>
      </c>
      <c r="J134" s="9" t="s">
        <v>461</v>
      </c>
      <c r="K134" s="1" t="str">
        <f aca="false">VLOOKUP(J134,Source!$A$2:$K$200,3,0)</f>
        <v>Climate Watch</v>
      </c>
      <c r="L134" s="0" t="n">
        <v>133</v>
      </c>
    </row>
    <row r="135" customFormat="false" ht="14.4" hidden="true" customHeight="false" outlineLevel="0" collapsed="false">
      <c r="A135" s="8" t="s">
        <v>462</v>
      </c>
      <c r="B135" s="8" t="n">
        <v>2020</v>
      </c>
      <c r="C135" s="9" t="s">
        <v>463</v>
      </c>
      <c r="D135" s="1" t="str">
        <f aca="false">VLOOKUP(Snapshot!C135,Indicator!$A$2:$G$200,6,0)</f>
        <v>NEW</v>
      </c>
      <c r="E135" s="1" t="str">
        <f aca="false">VLOOKUP(Snapshot!C135,Indicator!$A$2:$G$200,7,0)</f>
        <v>Compliance with EITI standard</v>
      </c>
      <c r="F135" s="9" t="s">
        <v>464</v>
      </c>
      <c r="G135" s="1" t="str">
        <f aca="false">VLOOKUP(F135,Value_type!$A$2:$F$100,4,0)</f>
        <v>4=https://eiti.org/api/v2.0/country_status/satisfactory-progress; 3=https://eiti.org/api/v2.0/country_status/meaningful-progress; 2=https://eiti.org/api/v2.0/country_status/to-be-assessed; 1=https://eiti.org/api/v2.0/country_status/suspended-inadequate-progress; 1=https://eiti.org/api/v2.0/country_status/suspended-political-instability; 0=https://eiti.org/api/v2.0/country_status/other</v>
      </c>
      <c r="H135" s="1" t="str">
        <f aca="false">VLOOKUP(F135,Value_type!$A$2:$F$100,5,0)</f>
        <v>4=Satisfactory progress; 3=Meaningful progress; 2=To be assessed; 1=Suspended inadequate progress/ suspended political instability; 0=Not a member/ other / no data</v>
      </c>
      <c r="I135" s="1" t="n">
        <f aca="false">VLOOKUP(F135,Value_type!$A$2:$F$100,6,0)</f>
        <v>0</v>
      </c>
      <c r="J135" s="9" t="s">
        <v>465</v>
      </c>
      <c r="K135" s="1" t="str">
        <f aca="false">VLOOKUP(J135,Source!$A$2:$K$200,3,0)</f>
        <v>EITI</v>
      </c>
      <c r="L135" s="0" t="n">
        <v>134</v>
      </c>
    </row>
    <row r="136" customFormat="false" ht="14.4" hidden="true" customHeight="false" outlineLevel="0" collapsed="false">
      <c r="A136" s="8" t="s">
        <v>466</v>
      </c>
      <c r="B136" s="8" t="n">
        <v>2020</v>
      </c>
      <c r="C136" s="9" t="s">
        <v>467</v>
      </c>
      <c r="D136" s="1" t="str">
        <f aca="false">VLOOKUP(Snapshot!C136,Indicator!$A$2:$G$200,6,0)</f>
        <v>NEW</v>
      </c>
      <c r="E136" s="1" t="str">
        <f aca="false">VLOOKUP(Snapshot!C136,Indicator!$A$2:$G$200,7,0)</f>
        <v>Resource governance extractives mining</v>
      </c>
      <c r="F136" s="9" t="s">
        <v>48</v>
      </c>
      <c r="G136" s="10" t="s">
        <v>60</v>
      </c>
      <c r="H136" s="1" t="str">
        <f aca="false">VLOOKUP(F136,Value_type!$A$2:$F$100,5,0)</f>
        <v>Continuous variable</v>
      </c>
      <c r="I136" s="1" t="n">
        <f aca="false">VLOOKUP(F136,Value_type!$A$2:$F$100,6,0)</f>
        <v>0</v>
      </c>
      <c r="J136" s="9" t="s">
        <v>468</v>
      </c>
      <c r="K136" s="1" t="str">
        <f aca="false">VLOOKUP(J136,Source!$A$2:$K$200,3,0)</f>
        <v>National Resource Governance Institute,</v>
      </c>
      <c r="L136" s="0" t="n">
        <v>135</v>
      </c>
    </row>
    <row r="137" customFormat="false" ht="14.4" hidden="true" customHeight="false" outlineLevel="0" collapsed="false">
      <c r="A137" s="8" t="s">
        <v>469</v>
      </c>
      <c r="B137" s="8" t="n">
        <v>2020</v>
      </c>
      <c r="C137" s="9" t="s">
        <v>470</v>
      </c>
      <c r="D137" s="1" t="str">
        <f aca="false">VLOOKUP(Snapshot!C137,Indicator!$A$2:$G$200,6,0)</f>
        <v>NEW</v>
      </c>
      <c r="E137" s="1" t="str">
        <f aca="false">VLOOKUP(Snapshot!C137,Indicator!$A$2:$G$200,7,0)</f>
        <v>Resource governance extractives oil and gas</v>
      </c>
      <c r="F137" s="9" t="s">
        <v>48</v>
      </c>
      <c r="G137" s="10" t="s">
        <v>60</v>
      </c>
      <c r="H137" s="1" t="str">
        <f aca="false">VLOOKUP(F137,Value_type!$A$2:$F$100,5,0)</f>
        <v>Continuous variable</v>
      </c>
      <c r="I137" s="1" t="n">
        <f aca="false">VLOOKUP(F137,Value_type!$A$2:$F$100,6,0)</f>
        <v>0</v>
      </c>
      <c r="J137" s="9" t="s">
        <v>471</v>
      </c>
      <c r="K137" s="1" t="str">
        <f aca="false">VLOOKUP(J137,Source!$A$2:$K$200,3,0)</f>
        <v>National Resource Governance Institute,</v>
      </c>
      <c r="L137" s="0" t="n">
        <v>136</v>
      </c>
    </row>
    <row r="138" customFormat="false" ht="14.4" hidden="true" customHeight="false" outlineLevel="0" collapsed="false">
      <c r="A138" s="8" t="s">
        <v>472</v>
      </c>
      <c r="B138" s="8" t="n">
        <v>2020</v>
      </c>
      <c r="C138" s="9" t="s">
        <v>473</v>
      </c>
      <c r="D138" s="1" t="str">
        <f aca="false">VLOOKUP(Snapshot!C138,Indicator!$A$2:$G$200,6,0)</f>
        <v>3.1.1</v>
      </c>
      <c r="E138" s="1" t="str">
        <f aca="false">VLOOKUP(Snapshot!C138,Indicator!$A$2:$G$200,7,0)</f>
        <v>Child deaths linked to air pollution</v>
      </c>
      <c r="F138" s="9" t="s">
        <v>48</v>
      </c>
      <c r="G138" s="10" t="s">
        <v>60</v>
      </c>
      <c r="H138" s="1" t="str">
        <f aca="false">VLOOKUP(F138,Value_type!$A$2:$F$100,5,0)</f>
        <v>Continuous variable</v>
      </c>
      <c r="I138" s="1" t="n">
        <f aca="false">VLOOKUP(F138,Value_type!$A$2:$F$100,6,0)</f>
        <v>0</v>
      </c>
      <c r="J138" s="9" t="s">
        <v>474</v>
      </c>
      <c r="K138" s="1" t="str">
        <f aca="false">VLOOKUP(J138,Source!$A$2:$K$200,3,0)</f>
        <v>WHO/ UN POP</v>
      </c>
      <c r="L138" s="0" t="n">
        <v>137</v>
      </c>
    </row>
    <row r="139" customFormat="false" ht="14.4" hidden="true" customHeight="false" outlineLevel="0" collapsed="false">
      <c r="A139" s="8" t="s">
        <v>475</v>
      </c>
      <c r="B139" s="8" t="n">
        <v>2020</v>
      </c>
      <c r="C139" s="9" t="s">
        <v>476</v>
      </c>
      <c r="D139" s="1" t="str">
        <f aca="false">VLOOKUP(Snapshot!C139,Indicator!$A$2:$G$200,6,0)</f>
        <v>NEW</v>
      </c>
      <c r="E139" s="1" t="str">
        <f aca="false">VLOOKUP(Snapshot!C139,Indicator!$A$2:$G$200,7,0)</f>
        <v>Exposure to air pollution</v>
      </c>
      <c r="F139" s="9" t="s">
        <v>48</v>
      </c>
      <c r="G139" s="10" t="s">
        <v>60</v>
      </c>
      <c r="H139" s="1" t="str">
        <f aca="false">VLOOKUP(F139,Value_type!$A$2:$F$100,5,0)</f>
        <v>Continuous variable</v>
      </c>
      <c r="I139" s="1" t="n">
        <f aca="false">VLOOKUP(F139,Value_type!$A$2:$F$100,6,0)</f>
        <v>0</v>
      </c>
      <c r="J139" s="9" t="s">
        <v>477</v>
      </c>
      <c r="K139" s="1" t="str">
        <f aca="false">VLOOKUP(J139,Source!$A$2:$K$200,3,0)</f>
        <v>WHO</v>
      </c>
      <c r="L139" s="0" t="n">
        <v>138</v>
      </c>
    </row>
    <row r="140" customFormat="false" ht="14.4" hidden="true" customHeight="false" outlineLevel="0" collapsed="false">
      <c r="A140" s="8" t="s">
        <v>478</v>
      </c>
      <c r="B140" s="8" t="n">
        <v>2020</v>
      </c>
      <c r="C140" s="9" t="s">
        <v>479</v>
      </c>
      <c r="D140" s="1" t="str">
        <f aca="false">VLOOKUP(Snapshot!C140,Indicator!$A$2:$G$200,6,0)</f>
        <v>NEW</v>
      </c>
      <c r="E140" s="1" t="str">
        <f aca="false">VLOOKUP(Snapshot!C140,Indicator!$A$2:$G$200,7,0)</f>
        <v>Greenhouse gas emissions</v>
      </c>
      <c r="F140" s="9" t="s">
        <v>48</v>
      </c>
      <c r="G140" s="10" t="s">
        <v>60</v>
      </c>
      <c r="H140" s="1" t="str">
        <f aca="false">VLOOKUP(F140,Value_type!$A$2:$F$100,5,0)</f>
        <v>Continuous variable</v>
      </c>
      <c r="I140" s="1" t="n">
        <f aca="false">VLOOKUP(F140,Value_type!$A$2:$F$100,6,0)</f>
        <v>0</v>
      </c>
      <c r="J140" s="9" t="s">
        <v>480</v>
      </c>
      <c r="K140" s="1" t="str">
        <f aca="false">VLOOKUP(J140,Source!$A$2:$K$200,3,0)</f>
        <v>Climate Watch</v>
      </c>
      <c r="L140" s="0" t="n">
        <v>139</v>
      </c>
    </row>
    <row r="141" customFormat="false" ht="14.4" hidden="true" customHeight="false" outlineLevel="0" collapsed="false">
      <c r="A141" s="8" t="s">
        <v>481</v>
      </c>
      <c r="B141" s="8" t="n">
        <v>2020</v>
      </c>
      <c r="C141" s="9" t="s">
        <v>482</v>
      </c>
      <c r="D141" s="1" t="str">
        <f aca="false">VLOOKUP(Snapshot!C141,Indicator!$A$2:$G$200,6,0)</f>
        <v>3.1.2</v>
      </c>
      <c r="E141" s="1" t="str">
        <f aca="false">VLOOKUP(Snapshot!C141,Indicator!$A$2:$G$200,7,0)</f>
        <v>Deaths linked to poor WASH</v>
      </c>
      <c r="F141" s="9" t="s">
        <v>48</v>
      </c>
      <c r="G141" s="10" t="s">
        <v>60</v>
      </c>
      <c r="H141" s="1" t="str">
        <f aca="false">VLOOKUP(F141,Value_type!$A$2:$F$100,5,0)</f>
        <v>Continuous variable</v>
      </c>
      <c r="I141" s="1" t="n">
        <f aca="false">VLOOKUP(F141,Value_type!$A$2:$F$100,6,0)</f>
        <v>0</v>
      </c>
      <c r="J141" s="9" t="s">
        <v>483</v>
      </c>
      <c r="K141" s="1" t="str">
        <f aca="false">VLOOKUP(J141,Source!$A$2:$K$200,3,0)</f>
        <v>UN SDG</v>
      </c>
      <c r="L141" s="0" t="n">
        <v>140</v>
      </c>
    </row>
    <row r="142" customFormat="false" ht="14.4" hidden="true" customHeight="false" outlineLevel="0" collapsed="false">
      <c r="A142" s="8" t="s">
        <v>484</v>
      </c>
      <c r="B142" s="8" t="n">
        <v>2020</v>
      </c>
      <c r="C142" s="9" t="s">
        <v>485</v>
      </c>
      <c r="D142" s="1" t="str">
        <f aca="false">VLOOKUP(Snapshot!C142,Indicator!$A$2:$G$200,6,0)</f>
        <v>NEW</v>
      </c>
      <c r="E142" s="1" t="str">
        <f aca="false">VLOOKUP(Snapshot!C142,Indicator!$A$2:$G$200,7,0)</f>
        <v>Land affected by desertification, drought and floods</v>
      </c>
      <c r="F142" s="9" t="s">
        <v>48</v>
      </c>
      <c r="G142" s="10" t="s">
        <v>60</v>
      </c>
      <c r="H142" s="1" t="str">
        <f aca="false">VLOOKUP(F142,Value_type!$A$2:$F$100,5,0)</f>
        <v>Continuous variable</v>
      </c>
      <c r="I142" s="1" t="n">
        <f aca="false">VLOOKUP(F142,Value_type!$A$2:$F$100,6,0)</f>
        <v>0</v>
      </c>
      <c r="J142" s="9" t="s">
        <v>486</v>
      </c>
      <c r="K142" s="1" t="str">
        <f aca="false">VLOOKUP(J142,Source!$A$2:$K$200,3,0)</f>
        <v>UN SDG</v>
      </c>
      <c r="L142" s="0" t="n">
        <v>141</v>
      </c>
    </row>
    <row r="143" customFormat="false" ht="14.4" hidden="true" customHeight="false" outlineLevel="0" collapsed="false">
      <c r="A143" s="8" t="s">
        <v>487</v>
      </c>
      <c r="B143" s="8" t="n">
        <v>2020</v>
      </c>
      <c r="C143" s="9" t="s">
        <v>488</v>
      </c>
      <c r="D143" s="1" t="str">
        <f aca="false">VLOOKUP(Snapshot!C143,Indicator!$A$2:$G$200,6,0)</f>
        <v>1.1.2.1</v>
      </c>
      <c r="E143" s="1" t="str">
        <f aca="false">VLOOKUP(Snapshot!C143,Indicator!$A$2:$G$200,7,0)</f>
        <v>Covenant on Social, Economic and Cultural Rights</v>
      </c>
      <c r="F143" s="9" t="s">
        <v>14</v>
      </c>
      <c r="G143" s="1" t="str">
        <f aca="false">VLOOKUP(F143,Value_type!$A$2:$F$100,4,0)</f>
        <v>2=Yes [Ratified/signed]; 1=No [Not ratified/signed]; 0=No data/not applicable</v>
      </c>
      <c r="H143" s="1" t="str">
        <f aca="false">VLOOKUP(F143,Value_type!$A$2:$F$100,5,0)</f>
        <v>2=Yes [Ratified/signed]; 1=No [Not ratified/signed]; 0=No data/not applicable</v>
      </c>
      <c r="I143" s="1" t="n">
        <f aca="false">VLOOKUP(F143,Value_type!$A$2:$F$100,6,0)</f>
        <v>0</v>
      </c>
      <c r="J143" s="9" t="s">
        <v>489</v>
      </c>
      <c r="K143" s="1" t="str">
        <f aca="false">VLOOKUP(J143,Source!$A$2:$K$200,3,0)</f>
        <v>UN Treaties</v>
      </c>
      <c r="L143" s="0" t="n">
        <v>142</v>
      </c>
    </row>
    <row r="144" customFormat="false" ht="14.4" hidden="true" customHeight="false" outlineLevel="0" collapsed="false">
      <c r="A144" s="8" t="s">
        <v>490</v>
      </c>
      <c r="B144" s="8" t="n">
        <v>2020</v>
      </c>
      <c r="C144" s="9" t="s">
        <v>491</v>
      </c>
      <c r="D144" s="1" t="str">
        <f aca="false">VLOOKUP(Snapshot!C144,Indicator!$A$2:$G$200,6,0)</f>
        <v>1.1.2.2</v>
      </c>
      <c r="E144" s="1" t="str">
        <f aca="false">VLOOKUP(Snapshot!C144,Indicator!$A$2:$G$200,7,0)</f>
        <v>Convention on the Rights of Indigenous Peoples</v>
      </c>
      <c r="F144" s="9" t="s">
        <v>14</v>
      </c>
      <c r="G144" s="1" t="str">
        <f aca="false">VLOOKUP(F144,Value_type!$A$2:$F$100,4,0)</f>
        <v>2=Yes [Ratified/signed]; 1=No [Not ratified/signed]; 0=No data/not applicable</v>
      </c>
      <c r="H144" s="1" t="str">
        <f aca="false">VLOOKUP(F144,Value_type!$A$2:$F$100,5,0)</f>
        <v>2=Yes [Ratified/signed]; 1=No [Not ratified/signed]; 0=No data/not applicable</v>
      </c>
      <c r="I144" s="1" t="n">
        <f aca="false">VLOOKUP(F144,Value_type!$A$2:$F$100,6,0)</f>
        <v>0</v>
      </c>
      <c r="J144" s="9" t="s">
        <v>492</v>
      </c>
      <c r="K144" s="1" t="str">
        <f aca="false">VLOOKUP(J144,Source!$A$2:$K$200,3,0)</f>
        <v>ILO NORMLEX</v>
      </c>
      <c r="L144" s="0" t="n">
        <v>143</v>
      </c>
    </row>
    <row r="145" customFormat="false" ht="14.4" hidden="true" customHeight="false" outlineLevel="0" collapsed="false">
      <c r="A145" s="8" t="s">
        <v>493</v>
      </c>
      <c r="B145" s="8" t="n">
        <v>2020</v>
      </c>
      <c r="C145" s="9" t="s">
        <v>494</v>
      </c>
      <c r="D145" s="1" t="str">
        <f aca="false">VLOOKUP(Snapshot!C145,Indicator!$A$2:$G$200,6,0)</f>
        <v>1.1.2.3</v>
      </c>
      <c r="E145" s="1" t="str">
        <f aca="false">VLOOKUP(Snapshot!C145,Indicator!$A$2:$G$200,7,0)</f>
        <v>Declaration on Rights of Indigenous Peoples</v>
      </c>
      <c r="F145" s="9" t="s">
        <v>495</v>
      </c>
      <c r="G145" s="1" t="str">
        <f aca="false">VLOOKUP(F145,Value_type!$A$2:$F$100,4,0)</f>
        <v>2=Yes; 1=No; 1=Abstention</v>
      </c>
      <c r="H145" s="1" t="str">
        <f aca="false">VLOOKUP(F145,Value_type!$A$2:$F$100,5,0)</f>
        <v>2=Yes; 1=No OR Abstained</v>
      </c>
      <c r="I145" s="1" t="n">
        <f aca="false">VLOOKUP(F145,Value_type!$A$2:$F$100,6,0)</f>
        <v>0</v>
      </c>
      <c r="J145" s="9" t="s">
        <v>496</v>
      </c>
      <c r="K145" s="1" t="str">
        <f aca="false">VLOOKUP(J145,Source!$A$2:$K$200,3,0)</f>
        <v>UN</v>
      </c>
      <c r="L145" s="0" t="n">
        <v>144</v>
      </c>
    </row>
    <row r="146" customFormat="false" ht="14.4" hidden="true" customHeight="false" outlineLevel="0" collapsed="false">
      <c r="A146" s="8" t="s">
        <v>497</v>
      </c>
      <c r="B146" s="8" t="n">
        <v>2020</v>
      </c>
      <c r="C146" s="9" t="s">
        <v>498</v>
      </c>
      <c r="D146" s="1" t="str">
        <f aca="false">VLOOKUP(Snapshot!C146,Indicator!$A$2:$G$200,6,0)</f>
        <v>1.2.2.1</v>
      </c>
      <c r="E146" s="1" t="str">
        <f aca="false">VLOOKUP(Snapshot!C146,Indicator!$A$2:$G$200,7,0)</f>
        <v>Indigenous land tenure</v>
      </c>
      <c r="F146" s="9" t="s">
        <v>499</v>
      </c>
      <c r="G146" s="1" t="str">
        <f aca="false">VLOOKUP(F146,Value_type!$A$2:$F$100,4,0)</f>
        <v>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v>
      </c>
      <c r="H146" s="1" t="str">
        <f aca="false">VLOOKUP(F146,Value_type!$A$2:$F$100,5,0)</f>
        <v>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v>
      </c>
      <c r="I146" s="1" t="n">
        <f aca="false">VLOOKUP(F146,Value_type!$A$2:$F$100,6,0)</f>
        <v>0</v>
      </c>
      <c r="J146" s="9" t="s">
        <v>500</v>
      </c>
      <c r="K146" s="1" t="str">
        <f aca="false">VLOOKUP(J146,Source!$A$2:$K$200,3,0)</f>
        <v>UNEP</v>
      </c>
      <c r="L146" s="0" t="n">
        <v>145</v>
      </c>
    </row>
    <row r="147" customFormat="false" ht="14.4" hidden="true" customHeight="false" outlineLevel="0" collapsed="false">
      <c r="A147" s="8" t="s">
        <v>501</v>
      </c>
      <c r="B147" s="8" t="n">
        <v>2020</v>
      </c>
      <c r="C147" s="9" t="s">
        <v>502</v>
      </c>
      <c r="D147" s="1" t="str">
        <f aca="false">VLOOKUP(Snapshot!C147,Indicator!$A$2:$G$200,6,0)</f>
        <v>NEW</v>
      </c>
      <c r="E147" s="1" t="str">
        <f aca="false">VLOOKUP(Snapshot!C147,Indicator!$A$2:$G$200,7,0)</f>
        <v>Community land tenure</v>
      </c>
      <c r="F147" s="9" t="s">
        <v>499</v>
      </c>
      <c r="G147" s="1" t="str">
        <f aca="false">VLOOKUP(F147,Value_type!$A$2:$F$100,4,0)</f>
        <v>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v>
      </c>
      <c r="H147" s="1" t="str">
        <f aca="false">VLOOKUP(F147,Value_type!$A$2:$F$100,5,0)</f>
        <v>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v>
      </c>
      <c r="I147" s="1" t="n">
        <f aca="false">VLOOKUP(F147,Value_type!$A$2:$F$100,6,0)</f>
        <v>0</v>
      </c>
      <c r="J147" s="9" t="s">
        <v>503</v>
      </c>
      <c r="K147" s="1" t="e">
        <f aca="false">VLOOKUP(J147,Source!$A$2:$K$200,3,0)</f>
        <v>#N/A</v>
      </c>
      <c r="L147" s="0" t="n">
        <v>146</v>
      </c>
    </row>
    <row r="148" customFormat="false" ht="14.4" hidden="true" customHeight="false" outlineLevel="0" collapsed="false">
      <c r="A148" s="8" t="s">
        <v>504</v>
      </c>
      <c r="B148" s="8" t="n">
        <v>2020</v>
      </c>
      <c r="C148" s="9" t="s">
        <v>505</v>
      </c>
      <c r="D148" s="1" t="str">
        <f aca="false">VLOOKUP(Snapshot!C148,Indicator!$A$2:$G$200,6,0)</f>
        <v>NEW</v>
      </c>
      <c r="E148" s="1" t="str">
        <f aca="false">VLOOKUP(Snapshot!C148,Indicator!$A$2:$G$200,7,0)</f>
        <v>Quality of land administration</v>
      </c>
      <c r="F148" s="9" t="s">
        <v>48</v>
      </c>
      <c r="G148" s="10" t="s">
        <v>60</v>
      </c>
      <c r="H148" s="1" t="str">
        <f aca="false">VLOOKUP(F148,Value_type!$A$2:$F$100,5,0)</f>
        <v>Continuous variable</v>
      </c>
      <c r="I148" s="1" t="n">
        <f aca="false">VLOOKUP(F148,Value_type!$A$2:$F$100,6,0)</f>
        <v>0</v>
      </c>
      <c r="J148" s="9" t="s">
        <v>506</v>
      </c>
      <c r="K148" s="1" t="str">
        <f aca="false">VLOOKUP(J148,Source!$A$2:$K$200,3,0)</f>
        <v>World Bank</v>
      </c>
      <c r="L148" s="0" t="n">
        <v>147</v>
      </c>
    </row>
    <row r="149" customFormat="false" ht="14.4" hidden="true" customHeight="false" outlineLevel="0" collapsed="false">
      <c r="A149" s="8" t="s">
        <v>507</v>
      </c>
      <c r="B149" s="8" t="n">
        <v>2020</v>
      </c>
      <c r="C149" s="9" t="s">
        <v>508</v>
      </c>
      <c r="D149" s="1" t="str">
        <f aca="false">VLOOKUP(Snapshot!C149,Indicator!$A$2:$G$200,6,0)</f>
        <v>3.2.1</v>
      </c>
      <c r="E149" s="1" t="str">
        <f aca="false">VLOOKUP(Snapshot!C149,Indicator!$A$2:$G$200,7,0)</f>
        <v>Proportion of indigenous and community lands formally recognised</v>
      </c>
      <c r="F149" s="9" t="s">
        <v>48</v>
      </c>
      <c r="G149" s="10" t="s">
        <v>60</v>
      </c>
      <c r="H149" s="1" t="str">
        <f aca="false">VLOOKUP(F149,Value_type!$A$2:$F$100,5,0)</f>
        <v>Continuous variable</v>
      </c>
      <c r="I149" s="1" t="n">
        <f aca="false">VLOOKUP(F149,Value_type!$A$2:$F$100,6,0)</f>
        <v>0</v>
      </c>
      <c r="J149" s="9" t="s">
        <v>509</v>
      </c>
      <c r="K149" s="1" t="str">
        <f aca="false">VLOOKUP(J149,Source!$A$2:$K$200,3,0)</f>
        <v>Landmark</v>
      </c>
      <c r="L149" s="0" t="n">
        <v>148</v>
      </c>
    </row>
    <row r="150" customFormat="false" ht="14.4" hidden="true" customHeight="false" outlineLevel="0" collapsed="false">
      <c r="A150" s="8" t="s">
        <v>510</v>
      </c>
      <c r="B150" s="8" t="n">
        <v>2020</v>
      </c>
      <c r="C150" s="9" t="s">
        <v>511</v>
      </c>
      <c r="D150" s="1" t="str">
        <f aca="false">VLOOKUP(Snapshot!C150,Indicator!$A$2:$G$200,6,0)</f>
        <v>1.1.3.1</v>
      </c>
      <c r="E150" s="1" t="str">
        <f aca="false">VLOOKUP(Snapshot!C150,Indicator!$A$2:$G$200,7,0)</f>
        <v>Geneva Convention</v>
      </c>
      <c r="F150" s="9" t="s">
        <v>14</v>
      </c>
      <c r="G150" s="1" t="str">
        <f aca="false">VLOOKUP(F150,Value_type!$A$2:$F$100,4,0)</f>
        <v>2=Yes [Ratified/signed]; 1=No [Not ratified/signed]; 0=No data/not applicable</v>
      </c>
      <c r="H150" s="1" t="str">
        <f aca="false">VLOOKUP(F150,Value_type!$A$2:$F$100,5,0)</f>
        <v>2=Yes [Ratified/signed]; 1=No [Not ratified/signed]; 0=No data/not applicable</v>
      </c>
      <c r="I150" s="1" t="n">
        <f aca="false">VLOOKUP(F150,Value_type!$A$2:$F$100,6,0)</f>
        <v>0</v>
      </c>
      <c r="J150" s="9" t="s">
        <v>512</v>
      </c>
      <c r="K150" s="1" t="str">
        <f aca="false">VLOOKUP(J150,Source!$A$2:$K$200,3,0)</f>
        <v>ICRC</v>
      </c>
      <c r="L150" s="0" t="n">
        <v>149</v>
      </c>
    </row>
    <row r="151" customFormat="false" ht="14.4" hidden="true" customHeight="false" outlineLevel="0" collapsed="false">
      <c r="A151" s="8" t="s">
        <v>513</v>
      </c>
      <c r="B151" s="8" t="n">
        <v>2020</v>
      </c>
      <c r="C151" s="9" t="s">
        <v>514</v>
      </c>
      <c r="D151" s="1" t="str">
        <f aca="false">VLOOKUP(Snapshot!C151,Indicator!$A$2:$G$200,6,0)</f>
        <v>1.1.3.2</v>
      </c>
      <c r="E151" s="1" t="str">
        <f aca="false">VLOOKUP(Snapshot!C151,Indicator!$A$2:$G$200,7,0)</f>
        <v>Protection of Victims of International Armed Conflicts (Geneva Convention Protocol I)</v>
      </c>
      <c r="F151" s="9" t="s">
        <v>14</v>
      </c>
      <c r="G151" s="1" t="str">
        <f aca="false">VLOOKUP(F151,Value_type!$A$2:$F$100,4,0)</f>
        <v>2=Yes [Ratified/signed]; 1=No [Not ratified/signed]; 0=No data/not applicable</v>
      </c>
      <c r="H151" s="1" t="str">
        <f aca="false">VLOOKUP(F151,Value_type!$A$2:$F$100,5,0)</f>
        <v>2=Yes [Ratified/signed]; 1=No [Not ratified/signed]; 0=No data/not applicable</v>
      </c>
      <c r="I151" s="1" t="n">
        <f aca="false">VLOOKUP(F151,Value_type!$A$2:$F$100,6,0)</f>
        <v>0</v>
      </c>
      <c r="J151" s="9" t="s">
        <v>515</v>
      </c>
      <c r="K151" s="1" t="str">
        <f aca="false">VLOOKUP(J151,Source!$A$2:$K$200,3,0)</f>
        <v>ICRC</v>
      </c>
      <c r="L151" s="0" t="n">
        <v>150</v>
      </c>
    </row>
    <row r="152" customFormat="false" ht="14.4" hidden="true" customHeight="false" outlineLevel="0" collapsed="false">
      <c r="A152" s="8" t="s">
        <v>516</v>
      </c>
      <c r="B152" s="8" t="n">
        <v>2020</v>
      </c>
      <c r="C152" s="9" t="s">
        <v>517</v>
      </c>
      <c r="D152" s="1" t="str">
        <f aca="false">VLOOKUP(Snapshot!C152,Indicator!$A$2:$G$200,6,0)</f>
        <v>1.1.3.3</v>
      </c>
      <c r="E152" s="1" t="str">
        <f aca="false">VLOOKUP(Snapshot!C152,Indicator!$A$2:$G$200,7,0)</f>
        <v>Protection of Victims of Non-International Armed Conflicts(Geneva Convention Protocol II)</v>
      </c>
      <c r="F152" s="9" t="s">
        <v>14</v>
      </c>
      <c r="G152" s="1" t="str">
        <f aca="false">VLOOKUP(F152,Value_type!$A$2:$F$100,4,0)</f>
        <v>2=Yes [Ratified/signed]; 1=No [Not ratified/signed]; 0=No data/not applicable</v>
      </c>
      <c r="H152" s="1" t="str">
        <f aca="false">VLOOKUP(F152,Value_type!$A$2:$F$100,5,0)</f>
        <v>2=Yes [Ratified/signed]; 1=No [Not ratified/signed]; 0=No data/not applicable</v>
      </c>
      <c r="I152" s="1" t="n">
        <f aca="false">VLOOKUP(F152,Value_type!$A$2:$F$100,6,0)</f>
        <v>0</v>
      </c>
      <c r="J152" s="9" t="s">
        <v>518</v>
      </c>
      <c r="K152" s="1" t="str">
        <f aca="false">VLOOKUP(J152,Source!$A$2:$K$200,3,0)</f>
        <v>ICRC</v>
      </c>
      <c r="L152" s="0" t="n">
        <v>151</v>
      </c>
    </row>
    <row r="153" customFormat="false" ht="14.4" hidden="true" customHeight="false" outlineLevel="0" collapsed="false">
      <c r="A153" s="8" t="s">
        <v>519</v>
      </c>
      <c r="B153" s="8" t="n">
        <v>2020</v>
      </c>
      <c r="C153" s="9" t="s">
        <v>520</v>
      </c>
      <c r="D153" s="1" t="str">
        <f aca="false">VLOOKUP(Snapshot!C153,Indicator!$A$2:$G$200,6,0)</f>
        <v>NEW</v>
      </c>
      <c r="E153" s="1" t="str">
        <f aca="false">VLOOKUP(Snapshot!C153,Indicator!$A$2:$G$200,7,0)</f>
        <v>Convention Against the Recruitment, Use, Financing and Training of Mercenaries</v>
      </c>
      <c r="F153" s="9" t="s">
        <v>14</v>
      </c>
      <c r="G153" s="1" t="str">
        <f aca="false">VLOOKUP(F153,Value_type!$A$2:$F$100,4,0)</f>
        <v>2=Yes [Ratified/signed]; 1=No [Not ratified/signed]; 0=No data/not applicable</v>
      </c>
      <c r="H153" s="1" t="str">
        <f aca="false">VLOOKUP(F153,Value_type!$A$2:$F$100,5,0)</f>
        <v>2=Yes [Ratified/signed]; 1=No [Not ratified/signed]; 0=No data/not applicable</v>
      </c>
      <c r="I153" s="1" t="n">
        <f aca="false">VLOOKUP(F153,Value_type!$A$2:$F$100,6,0)</f>
        <v>0</v>
      </c>
      <c r="J153" s="9" t="s">
        <v>521</v>
      </c>
      <c r="K153" s="1" t="str">
        <f aca="false">VLOOKUP(J153,Source!$A$2:$K$200,3,0)</f>
        <v>UN Treaties</v>
      </c>
      <c r="L153" s="0" t="n">
        <v>152</v>
      </c>
    </row>
    <row r="154" customFormat="false" ht="14.4" hidden="true" customHeight="false" outlineLevel="0" collapsed="false">
      <c r="A154" s="8" t="s">
        <v>522</v>
      </c>
      <c r="B154" s="8" t="n">
        <v>2020</v>
      </c>
      <c r="C154" s="9" t="s">
        <v>523</v>
      </c>
      <c r="D154" s="1" t="str">
        <f aca="false">VLOOKUP(Snapshot!C154,Indicator!$A$2:$G$200,6,0)</f>
        <v>NEW</v>
      </c>
      <c r="E154" s="1" t="str">
        <f aca="false">VLOOKUP(Snapshot!C154,Indicator!$A$2:$G$200,7,0)</f>
        <v>Montreaux Document</v>
      </c>
      <c r="F154" s="9" t="s">
        <v>524</v>
      </c>
      <c r="G154" s="1" t="str">
        <f aca="false">VLOOKUP(F154,Value_type!$A$2:$F$100,4,0)</f>
        <v>2=Yes, a participant state; 2=Yes, founding participant; 1=Not a participant state</v>
      </c>
      <c r="H154" s="1" t="str">
        <f aca="false">VLOOKUP(F154,Value_type!$A$2:$F$100,5,0)</f>
        <v>2=Yes, a participant state OR Yes, founding participant; 1=Not a participant state</v>
      </c>
      <c r="I154" s="1" t="n">
        <f aca="false">VLOOKUP(F154,Value_type!$A$2:$F$100,6,0)</f>
        <v>0</v>
      </c>
      <c r="J154" s="9" t="s">
        <v>525</v>
      </c>
      <c r="K154" s="1" t="str">
        <f aca="false">VLOOKUP(J154,Source!$A$2:$K$200,3,0)</f>
        <v>Swiss Federal Dept F.Affairs</v>
      </c>
      <c r="L154" s="0" t="n">
        <v>153</v>
      </c>
    </row>
    <row r="155" customFormat="false" ht="14.4" hidden="true" customHeight="false" outlineLevel="0" collapsed="false">
      <c r="A155" s="8" t="s">
        <v>526</v>
      </c>
      <c r="B155" s="8" t="n">
        <v>2020</v>
      </c>
      <c r="C155" s="9" t="s">
        <v>527</v>
      </c>
      <c r="D155" s="1" t="str">
        <f aca="false">VLOOKUP(Snapshot!C155,Indicator!$A$2:$G$200,6,0)</f>
        <v>1.1.3.4</v>
      </c>
      <c r="E155" s="1" t="str">
        <f aca="false">VLOOKUP(Snapshot!C155,Indicator!$A$2:$G$200,7,0)</f>
        <v>CRC Optional Protocol on Children in Armed Conflict</v>
      </c>
      <c r="F155" s="9" t="s">
        <v>14</v>
      </c>
      <c r="G155" s="1" t="str">
        <f aca="false">VLOOKUP(F155,Value_type!$A$2:$F$100,4,0)</f>
        <v>2=Yes [Ratified/signed]; 1=No [Not ratified/signed]; 0=No data/not applicable</v>
      </c>
      <c r="H155" s="1" t="str">
        <f aca="false">VLOOKUP(F155,Value_type!$A$2:$F$100,5,0)</f>
        <v>2=Yes [Ratified/signed]; 1=No [Not ratified/signed]; 0=No data/not applicable</v>
      </c>
      <c r="I155" s="1" t="n">
        <f aca="false">VLOOKUP(F155,Value_type!$A$2:$F$100,6,0)</f>
        <v>0</v>
      </c>
      <c r="J155" s="9" t="s">
        <v>528</v>
      </c>
      <c r="K155" s="1" t="str">
        <f aca="false">VLOOKUP(J155,Source!$A$2:$K$200,3,0)</f>
        <v>UN Treaties</v>
      </c>
      <c r="L155" s="0" t="n">
        <v>154</v>
      </c>
    </row>
    <row r="156" customFormat="false" ht="14.4" hidden="true" customHeight="false" outlineLevel="0" collapsed="false">
      <c r="A156" s="8" t="s">
        <v>529</v>
      </c>
      <c r="B156" s="8" t="n">
        <v>2020</v>
      </c>
      <c r="C156" s="9" t="s">
        <v>530</v>
      </c>
      <c r="D156" s="1" t="str">
        <f aca="false">VLOOKUP(Snapshot!C156,Indicator!$A$2:$G$200,6,0)</f>
        <v>1.1.3.5</v>
      </c>
      <c r="E156" s="1" t="str">
        <f aca="false">VLOOKUP(Snapshot!C156,Indicator!$A$2:$G$200,7,0)</f>
        <v>Worst Forms of Child Labour Convention</v>
      </c>
      <c r="F156" s="9" t="s">
        <v>14</v>
      </c>
      <c r="G156" s="1" t="str">
        <f aca="false">VLOOKUP(F156,Value_type!$A$2:$F$100,4,0)</f>
        <v>2=Yes [Ratified/signed]; 1=No [Not ratified/signed]; 0=No data/not applicable</v>
      </c>
      <c r="H156" s="1" t="str">
        <f aca="false">VLOOKUP(F156,Value_type!$A$2:$F$100,5,0)</f>
        <v>2=Yes [Ratified/signed]; 1=No [Not ratified/signed]; 0=No data/not applicable</v>
      </c>
      <c r="I156" s="1" t="n">
        <f aca="false">VLOOKUP(F156,Value_type!$A$2:$F$100,6,0)</f>
        <v>0</v>
      </c>
      <c r="J156" s="9" t="s">
        <v>531</v>
      </c>
      <c r="K156" s="1" t="str">
        <f aca="false">VLOOKUP(J156,Source!$A$2:$K$200,3,0)</f>
        <v>ILO NORMLEX</v>
      </c>
      <c r="L156" s="0" t="n">
        <v>155</v>
      </c>
    </row>
    <row r="157" customFormat="false" ht="14.4" hidden="true" customHeight="false" outlineLevel="0" collapsed="false">
      <c r="A157" s="8" t="s">
        <v>532</v>
      </c>
      <c r="B157" s="8" t="n">
        <v>2020</v>
      </c>
      <c r="C157" s="9" t="s">
        <v>533</v>
      </c>
      <c r="D157" s="1" t="str">
        <f aca="false">VLOOKUP(Snapshot!C157,Indicator!$A$2:$G$200,6,0)</f>
        <v>1.2.3.1</v>
      </c>
      <c r="E157" s="1" t="str">
        <f aca="false">VLOOKUP(Snapshot!C157,Indicator!$A$2:$G$200,7,0)</f>
        <v>Unlawful recruitment of children prohibited</v>
      </c>
      <c r="F157" s="9" t="s">
        <v>274</v>
      </c>
      <c r="G157" s="1" t="str">
        <f aca="false">VLOOKUP(F157,Value_type!$A$2:$F$100,4,0)</f>
        <v>2=Yes; 2=yes; 1=No; 1=no; 0=No data; 0=don't know;0=Don't know; 0=No data received; 0=No response; 0=Unknown; 0=unknown</v>
      </c>
      <c r="H157" s="1" t="str">
        <f aca="false">VLOOKUP(F157,Value_type!$A$2:$F$100,5,0)</f>
        <v>2=Yes; 1=No; 0=Don't know/ No data received/ No response/ No data</v>
      </c>
      <c r="I157" s="1" t="n">
        <f aca="false">VLOOKUP(F157,Value_type!$A$2:$F$100,6,0)</f>
        <v>0</v>
      </c>
      <c r="J157" s="9" t="s">
        <v>534</v>
      </c>
      <c r="K157" s="1" t="str">
        <f aca="false">VLOOKUP(J157,Source!$A$2:$K$200,3,0)</f>
        <v>Child Soldiers Index</v>
      </c>
      <c r="L157" s="0" t="n">
        <v>156</v>
      </c>
    </row>
    <row r="158" customFormat="false" ht="14.4" hidden="false" customHeight="false" outlineLevel="0" collapsed="false">
      <c r="A158" s="8" t="s">
        <v>535</v>
      </c>
      <c r="B158" s="8" t="n">
        <v>2020</v>
      </c>
      <c r="C158" s="9" t="s">
        <v>536</v>
      </c>
      <c r="D158" s="1" t="str">
        <f aca="false">VLOOKUP(Snapshot!C158,Indicator!$A$2:$G$200,6,0)</f>
        <v>NEW</v>
      </c>
      <c r="E158" s="1" t="str">
        <f aca="false">VLOOKUP(Snapshot!C158,Indicator!$A$2:$G$200,7,0)</f>
        <v>Use of children in hostilities prohibited</v>
      </c>
      <c r="F158" s="9" t="s">
        <v>274</v>
      </c>
      <c r="G158" s="1" t="str">
        <f aca="false">VLOOKUP(F158,Value_type!$A$2:$F$100,4,0)</f>
        <v>2=Yes; 2=yes; 1=No; 1=no; 0=No data; 0=don't know;0=Don't know; 0=No data received; 0=No response; 0=Unknown; 0=unknown</v>
      </c>
      <c r="H158" s="1" t="str">
        <f aca="false">VLOOKUP(F158,Value_type!$A$2:$F$100,5,0)</f>
        <v>2=Yes; 1=No; 0=Don't know/ No data received/ No response/ No data</v>
      </c>
      <c r="I158" s="1" t="n">
        <f aca="false">VLOOKUP(F158,Value_type!$A$2:$F$100,6,0)</f>
        <v>0</v>
      </c>
      <c r="J158" s="9" t="s">
        <v>537</v>
      </c>
      <c r="K158" s="1" t="str">
        <f aca="false">VLOOKUP(J158,Source!$A$2:$K$200,3,0)</f>
        <v>Child Soldiers Index</v>
      </c>
      <c r="L158" s="0" t="n">
        <v>157</v>
      </c>
    </row>
    <row r="159" customFormat="false" ht="14.4" hidden="true" customHeight="false" outlineLevel="0" collapsed="false">
      <c r="A159" s="8" t="s">
        <v>538</v>
      </c>
      <c r="B159" s="8" t="n">
        <v>2020</v>
      </c>
      <c r="C159" s="9" t="s">
        <v>539</v>
      </c>
      <c r="D159" s="1" t="str">
        <f aca="false">VLOOKUP(Snapshot!C159,Indicator!$A$2:$G$200,6,0)</f>
        <v>1.2.3.2</v>
      </c>
      <c r="E159" s="1" t="str">
        <f aca="false">VLOOKUP(Snapshot!C159,Indicator!$A$2:$G$200,7,0)</f>
        <v>Regulation of private military and security companies</v>
      </c>
      <c r="F159" s="9" t="s">
        <v>540</v>
      </c>
      <c r="G159" s="1" t="str">
        <f aca="false">VLOOKUP(F159,Value_type!$A$2:$F$100,4,0)</f>
        <v>2=Yes, the country has endorsed both the Vancouver Principles and the Paris Commitments; 2=Yes, the country has endorsed the Paris Commitments and Principles; 2=Yes, the country has endorsed the Vancouver Principles ; 1=The country has not endorsed either the Vancouver Principles or the Paris Commitments</v>
      </c>
      <c r="H159" s="1" t="str">
        <f aca="false">VLOOKUP(F159,Value_type!$A$2:$F$100,5,0)</f>
        <v>2=Yes, the country has endorsed both the Vancouver Principles and the Paris Commitments OR Yes, the country has endorsed the Paris Commitments and Principles OR Yes, the country has endorsed the Vancouver Principles ; 1=The country has not endorsed either the Vancouver Principles or the Paris Commitments</v>
      </c>
      <c r="I159" s="1" t="n">
        <f aca="false">VLOOKUP(F159,Value_type!$A$2:$F$100,6,0)</f>
        <v>0</v>
      </c>
      <c r="J159" s="9" t="s">
        <v>541</v>
      </c>
      <c r="K159" s="1" t="e">
        <f aca="false">VLOOKUP(J159,Source!$A$2:$K$200,3,0)</f>
        <v>#N/A</v>
      </c>
      <c r="L159" s="0" t="n">
        <v>158</v>
      </c>
    </row>
    <row r="160" customFormat="false" ht="14.4" hidden="true" customHeight="false" outlineLevel="0" collapsed="false">
      <c r="A160" s="8" t="s">
        <v>542</v>
      </c>
      <c r="B160" s="8" t="n">
        <v>2020</v>
      </c>
      <c r="C160" s="9" t="s">
        <v>543</v>
      </c>
      <c r="D160" s="1" t="str">
        <f aca="false">VLOOKUP(Snapshot!C160,Indicator!$A$2:$G$200,6,0)</f>
        <v>1.2.3.3.</v>
      </c>
      <c r="E160" s="1" t="str">
        <f aca="false">VLOOKUP(Snapshot!C160,Indicator!$A$2:$G$200,7,0)</f>
        <v>Voluntary Principles on Security and Human Rights</v>
      </c>
      <c r="F160" s="9" t="s">
        <v>274</v>
      </c>
      <c r="G160" s="1" t="str">
        <f aca="false">VLOOKUP(F160,Value_type!$A$2:$F$100,4,0)</f>
        <v>2=Yes; 2=yes; 1=No; 1=no; 0=No data; 0=don't know;0=Don't know; 0=No data received; 0=No response; 0=Unknown; 0=unknown</v>
      </c>
      <c r="H160" s="1" t="str">
        <f aca="false">VLOOKUP(F160,Value_type!$A$2:$F$100,5,0)</f>
        <v>2=Yes; 1=No; 0=Don't know/ No data received/ No response/ No data</v>
      </c>
      <c r="I160" s="1" t="n">
        <f aca="false">VLOOKUP(F160,Value_type!$A$2:$F$100,6,0)</f>
        <v>0</v>
      </c>
      <c r="J160" s="9" t="s">
        <v>544</v>
      </c>
      <c r="K160" s="1" t="str">
        <f aca="false">VLOOKUP(J160,Source!$A$2:$K$200,3,0)</f>
        <v>VPSHR</v>
      </c>
      <c r="L160" s="0" t="n">
        <v>159</v>
      </c>
    </row>
    <row r="161" customFormat="false" ht="14.4" hidden="true" customHeight="false" outlineLevel="0" collapsed="false">
      <c r="A161" s="8" t="s">
        <v>545</v>
      </c>
      <c r="B161" s="8" t="n">
        <v>2020</v>
      </c>
      <c r="C161" s="9" t="s">
        <v>546</v>
      </c>
      <c r="D161" s="1" t="str">
        <f aca="false">VLOOKUP(Snapshot!C161,Indicator!$A$2:$G$200,6,0)</f>
        <v>3.3.1</v>
      </c>
      <c r="E161" s="1" t="str">
        <f aca="false">VLOOKUP(Snapshot!C161,Indicator!$A$2:$G$200,7,0)</f>
        <v>Recruitment and use of children in hostilities</v>
      </c>
      <c r="F161" s="9" t="s">
        <v>547</v>
      </c>
      <c r="G161" s="1" t="str">
        <f aca="false">VLOOKUP(F161,Value_type!$A$2:$F$100,4,0)</f>
        <v>2=No reported use of children; 1=Yes, reports of use by state armed forces AND non-state armed groups ; 1=Yes, reports of use by non-state armed groups; 0=No data</v>
      </c>
      <c r="H161" s="1" t="str">
        <f aca="false">VLOOKUP(F161,Value_type!$A$2:$F$100,5,0)</f>
        <v>2=No reported use of children; 1=Yes, reports of use by non-state armed forces OR Yes, reports of use by state armed forces and by non-state armed forces; 0=No data</v>
      </c>
      <c r="I161" s="1" t="n">
        <f aca="false">VLOOKUP(F161,Value_type!$A$2:$F$100,6,0)</f>
        <v>0</v>
      </c>
      <c r="J161" s="9" t="s">
        <v>548</v>
      </c>
      <c r="K161" s="1" t="str">
        <f aca="false">VLOOKUP(J161,Source!$A$2:$K$200,3,0)</f>
        <v>Child Soldiers Index</v>
      </c>
      <c r="L161" s="0" t="n">
        <v>160</v>
      </c>
    </row>
    <row r="162" customFormat="false" ht="14.4" hidden="true" customHeight="false" outlineLevel="0" collapsed="false">
      <c r="A162" s="8" t="s">
        <v>549</v>
      </c>
      <c r="B162" s="8" t="n">
        <v>2020</v>
      </c>
      <c r="C162" s="9" t="s">
        <v>550</v>
      </c>
      <c r="D162" s="1" t="str">
        <f aca="false">VLOOKUP(Snapshot!C162,Indicator!$A$2:$G$200,6,0)</f>
        <v>3.3.3</v>
      </c>
      <c r="E162" s="1" t="str">
        <f aca="false">VLOOKUP(Snapshot!C162,Indicator!$A$2:$G$200,7,0)</f>
        <v>Number of people internally displaced by conflict and violence</v>
      </c>
      <c r="F162" s="9" t="s">
        <v>48</v>
      </c>
      <c r="G162" s="10" t="s">
        <v>60</v>
      </c>
      <c r="H162" s="1" t="str">
        <f aca="false">VLOOKUP(F162,Value_type!$A$2:$F$100,5,0)</f>
        <v>Continuous variable</v>
      </c>
      <c r="I162" s="1" t="n">
        <f aca="false">VLOOKUP(F162,Value_type!$A$2:$F$100,6,0)</f>
        <v>0</v>
      </c>
      <c r="J162" s="9" t="s">
        <v>551</v>
      </c>
      <c r="K162" s="1" t="str">
        <f aca="false">VLOOKUP(J162,Source!$A$2:$K$200,3,0)</f>
        <v>Internal Displacement Monitoring Centre</v>
      </c>
      <c r="L162" s="0" t="n">
        <v>161</v>
      </c>
    </row>
    <row r="163" customFormat="false" ht="14.4" hidden="true" customHeight="false" outlineLevel="0" collapsed="false">
      <c r="A163" s="8" t="s">
        <v>552</v>
      </c>
      <c r="B163" s="8" t="n">
        <v>2020</v>
      </c>
      <c r="C163" s="9" t="s">
        <v>553</v>
      </c>
      <c r="D163" s="1" t="str">
        <f aca="false">VLOOKUP(Snapshot!C163,Indicator!$A$2:$G$200,6,0)</f>
        <v>3.3.4</v>
      </c>
      <c r="E163" s="1" t="str">
        <f aca="false">VLOOKUP(Snapshot!C163,Indicator!$A$2:$G$200,7,0)</f>
        <v>New displacements of people by conflict and violence</v>
      </c>
      <c r="F163" s="9" t="s">
        <v>48</v>
      </c>
      <c r="G163" s="10" t="s">
        <v>60</v>
      </c>
      <c r="H163" s="1" t="str">
        <f aca="false">VLOOKUP(F163,Value_type!$A$2:$F$100,5,0)</f>
        <v>Continuous variable</v>
      </c>
      <c r="I163" s="1" t="n">
        <f aca="false">VLOOKUP(F163,Value_type!$A$2:$F$100,6,0)</f>
        <v>0</v>
      </c>
      <c r="J163" s="9" t="s">
        <v>554</v>
      </c>
      <c r="K163" s="1" t="str">
        <f aca="false">VLOOKUP(J163,Source!$A$2:$K$200,3,0)</f>
        <v>Internal Displacement Monitoring Centre</v>
      </c>
      <c r="L163" s="0" t="n">
        <v>162</v>
      </c>
    </row>
    <row r="164" customFormat="false" ht="14.4" hidden="true" customHeight="false" outlineLevel="0" collapsed="false">
      <c r="A164" s="8" t="s">
        <v>555</v>
      </c>
      <c r="B164" s="8" t="n">
        <v>2020</v>
      </c>
      <c r="C164" s="9" t="s">
        <v>556</v>
      </c>
      <c r="D164" s="1" t="str">
        <f aca="false">VLOOKUP(Snapshot!C164,Indicator!$A$2:$G$200,6,0)</f>
        <v>1.1.4.1</v>
      </c>
      <c r="E164" s="1" t="str">
        <f aca="false">VLOOKUP(Snapshot!C164,Indicator!$A$2:$G$200,7,0)</f>
        <v>Telecommunication Resources for Disaster Mitigation</v>
      </c>
      <c r="F164" s="9" t="s">
        <v>14</v>
      </c>
      <c r="G164" s="1" t="str">
        <f aca="false">VLOOKUP(F164,Value_type!$A$2:$F$100,4,0)</f>
        <v>2=Yes [Ratified/signed]; 1=No [Not ratified/signed]; 0=No data/not applicable</v>
      </c>
      <c r="H164" s="1" t="str">
        <f aca="false">VLOOKUP(F164,Value_type!$A$2:$F$100,5,0)</f>
        <v>2=Yes [Ratified/signed]; 1=No [Not ratified/signed]; 0=No data/not applicable</v>
      </c>
      <c r="I164" s="1" t="n">
        <f aca="false">VLOOKUP(F164,Value_type!$A$2:$F$100,6,0)</f>
        <v>0</v>
      </c>
      <c r="J164" s="9" t="s">
        <v>557</v>
      </c>
      <c r="K164" s="1" t="str">
        <f aca="false">VLOOKUP(J164,Source!$A$2:$K$200,3,0)</f>
        <v>UN Treaties</v>
      </c>
      <c r="L164" s="0" t="n">
        <v>163</v>
      </c>
    </row>
    <row r="165" customFormat="false" ht="14.4" hidden="true" customHeight="false" outlineLevel="0" collapsed="false">
      <c r="A165" s="8" t="s">
        <v>558</v>
      </c>
      <c r="B165" s="8" t="n">
        <v>2020</v>
      </c>
      <c r="C165" s="9" t="s">
        <v>559</v>
      </c>
      <c r="D165" s="1" t="str">
        <f aca="false">VLOOKUP(Snapshot!C165,Indicator!$A$2:$G$200,6,0)</f>
        <v>1.2.4.1</v>
      </c>
      <c r="E165" s="1" t="str">
        <f aca="false">VLOOKUP(Snapshot!C165,Indicator!$A$2:$G$200,7,0)</f>
        <v>National disaster risk reduction strategies</v>
      </c>
      <c r="F165" s="9" t="s">
        <v>48</v>
      </c>
      <c r="G165" s="10" t="s">
        <v>60</v>
      </c>
      <c r="H165" s="1" t="str">
        <f aca="false">VLOOKUP(F165,Value_type!$A$2:$F$100,5,0)</f>
        <v>Continuous variable</v>
      </c>
      <c r="I165" s="1" t="n">
        <f aca="false">VLOOKUP(F165,Value_type!$A$2:$F$100,6,0)</f>
        <v>0</v>
      </c>
      <c r="J165" s="9" t="s">
        <v>560</v>
      </c>
      <c r="K165" s="1" t="str">
        <f aca="false">VLOOKUP(J165,Source!$A$2:$K$200,3,0)</f>
        <v>UN SDG</v>
      </c>
      <c r="L165" s="0" t="n">
        <v>164</v>
      </c>
    </row>
    <row r="166" customFormat="false" ht="14.4" hidden="true" customHeight="false" outlineLevel="0" collapsed="false">
      <c r="A166" s="8" t="s">
        <v>561</v>
      </c>
      <c r="B166" s="8" t="n">
        <v>2020</v>
      </c>
      <c r="C166" s="9" t="s">
        <v>562</v>
      </c>
      <c r="D166" s="1" t="str">
        <f aca="false">VLOOKUP(Snapshot!C166,Indicator!$A$2:$G$200,6,0)</f>
        <v>3.4.1</v>
      </c>
      <c r="E166" s="1" t="str">
        <f aca="false">VLOOKUP(Snapshot!C166,Indicator!$A$2:$G$200,7,0)</f>
        <v>Deaths associated with disasters</v>
      </c>
      <c r="F166" s="9" t="s">
        <v>48</v>
      </c>
      <c r="G166" s="10" t="s">
        <v>60</v>
      </c>
      <c r="H166" s="1" t="str">
        <f aca="false">VLOOKUP(F166,Value_type!$A$2:$F$100,5,0)</f>
        <v>Continuous variable</v>
      </c>
      <c r="I166" s="1" t="n">
        <f aca="false">VLOOKUP(F166,Value_type!$A$2:$F$100,6,0)</f>
        <v>0</v>
      </c>
      <c r="J166" s="9" t="s">
        <v>563</v>
      </c>
      <c r="K166" s="1" t="str">
        <f aca="false">VLOOKUP(J166,Source!$A$2:$K$200,3,0)</f>
        <v>UN SDG</v>
      </c>
      <c r="L166" s="0" t="n">
        <v>165</v>
      </c>
    </row>
    <row r="167" customFormat="false" ht="14.4" hidden="true" customHeight="false" outlineLevel="0" collapsed="false">
      <c r="A167" s="8" t="s">
        <v>564</v>
      </c>
      <c r="B167" s="8" t="n">
        <v>2020</v>
      </c>
      <c r="C167" s="9" t="s">
        <v>565</v>
      </c>
      <c r="D167" s="1" t="str">
        <f aca="false">VLOOKUP(Snapshot!C167,Indicator!$A$2:$G$200,6,0)</f>
        <v>NEW</v>
      </c>
      <c r="E167" s="1" t="str">
        <f aca="false">VLOOKUP(Snapshot!C167,Indicator!$A$2:$G$200,7,0)</f>
        <v>Damaged livelihoods associated with disasters</v>
      </c>
      <c r="F167" s="9" t="s">
        <v>48</v>
      </c>
      <c r="G167" s="10" t="s">
        <v>60</v>
      </c>
      <c r="H167" s="1" t="str">
        <f aca="false">VLOOKUP(F167,Value_type!$A$2:$F$100,5,0)</f>
        <v>Continuous variable</v>
      </c>
      <c r="I167" s="1" t="n">
        <f aca="false">VLOOKUP(F167,Value_type!$A$2:$F$100,6,0)</f>
        <v>0</v>
      </c>
      <c r="J167" s="9" t="s">
        <v>566</v>
      </c>
      <c r="K167" s="1" t="str">
        <f aca="false">VLOOKUP(J167,Source!$A$2:$K$200,3,0)</f>
        <v>UN SDG/ UN POP</v>
      </c>
      <c r="L167" s="0" t="n">
        <v>166</v>
      </c>
    </row>
    <row r="168" customFormat="false" ht="14.4" hidden="true" customHeight="false" outlineLevel="0" collapsed="false">
      <c r="A168" s="8" t="s">
        <v>567</v>
      </c>
      <c r="B168" s="8" t="n">
        <v>2020</v>
      </c>
      <c r="C168" s="9" t="s">
        <v>568</v>
      </c>
      <c r="D168" s="1" t="str">
        <f aca="false">VLOOKUP(Snapshot!C168,Indicator!$A$2:$G$200,6,0)</f>
        <v>NEW</v>
      </c>
      <c r="E168" s="1" t="str">
        <f aca="false">VLOOKUP(Snapshot!C168,Indicator!$A$2:$G$200,7,0)</f>
        <v>Disruption to education services</v>
      </c>
      <c r="F168" s="9" t="s">
        <v>48</v>
      </c>
      <c r="G168" s="10" t="s">
        <v>60</v>
      </c>
      <c r="H168" s="1" t="str">
        <f aca="false">VLOOKUP(F168,Value_type!$A$2:$F$100,5,0)</f>
        <v>Continuous variable</v>
      </c>
      <c r="I168" s="1" t="n">
        <f aca="false">VLOOKUP(F168,Value_type!$A$2:$F$100,6,0)</f>
        <v>0</v>
      </c>
      <c r="J168" s="9" t="s">
        <v>569</v>
      </c>
      <c r="K168" s="1" t="str">
        <f aca="false">VLOOKUP(J168,Source!$A$2:$K$200,3,0)</f>
        <v>UN SDG/ UN POP</v>
      </c>
      <c r="L168" s="0" t="n">
        <v>167</v>
      </c>
    </row>
    <row r="169" customFormat="false" ht="14.4" hidden="true" customHeight="false" outlineLevel="0" collapsed="false">
      <c r="A169" s="8" t="s">
        <v>570</v>
      </c>
      <c r="B169" s="8" t="n">
        <v>2020</v>
      </c>
      <c r="C169" s="9" t="s">
        <v>571</v>
      </c>
      <c r="D169" s="1" t="str">
        <f aca="false">VLOOKUP(Snapshot!C169,Indicator!$A$2:$G$200,6,0)</f>
        <v>NEW</v>
      </c>
      <c r="E169" s="1" t="str">
        <f aca="false">VLOOKUP(Snapshot!C169,Indicator!$A$2:$G$200,7,0)</f>
        <v>Disruption to health services</v>
      </c>
      <c r="F169" s="9" t="s">
        <v>48</v>
      </c>
      <c r="G169" s="10" t="s">
        <v>60</v>
      </c>
      <c r="H169" s="1" t="str">
        <f aca="false">VLOOKUP(F169,Value_type!$A$2:$F$100,5,0)</f>
        <v>Continuous variable</v>
      </c>
      <c r="I169" s="1" t="n">
        <f aca="false">VLOOKUP(F169,Value_type!$A$2:$F$100,6,0)</f>
        <v>0</v>
      </c>
      <c r="J169" s="9" t="s">
        <v>572</v>
      </c>
      <c r="K169" s="1" t="str">
        <f aca="false">VLOOKUP(J169,Source!$A$2:$K$200,3,0)</f>
        <v>UN SDG/ UN POP</v>
      </c>
      <c r="L169" s="0" t="n">
        <v>168</v>
      </c>
    </row>
    <row r="170" customFormat="false" ht="14.4" hidden="true" customHeight="false" outlineLevel="0" collapsed="false">
      <c r="A170" s="8" t="s">
        <v>573</v>
      </c>
      <c r="B170" s="8" t="n">
        <v>2020</v>
      </c>
      <c r="C170" s="9" t="s">
        <v>574</v>
      </c>
      <c r="D170" s="1" t="str">
        <f aca="false">VLOOKUP(Snapshot!C170,Indicator!$A$2:$G$200,6,0)</f>
        <v>NEW</v>
      </c>
      <c r="E170" s="1" t="str">
        <f aca="false">VLOOKUP(Snapshot!C170,Indicator!$A$2:$G$200,7,0)</f>
        <v>Disruption to basic services</v>
      </c>
      <c r="F170" s="9" t="s">
        <v>48</v>
      </c>
      <c r="G170" s="10" t="s">
        <v>60</v>
      </c>
      <c r="H170" s="1" t="str">
        <f aca="false">VLOOKUP(F170,Value_type!$A$2:$F$100,5,0)</f>
        <v>Continuous variable</v>
      </c>
      <c r="I170" s="1" t="n">
        <f aca="false">VLOOKUP(F170,Value_type!$A$2:$F$100,6,0)</f>
        <v>0</v>
      </c>
      <c r="J170" s="9" t="s">
        <v>575</v>
      </c>
      <c r="K170" s="1" t="str">
        <f aca="false">VLOOKUP(J170,Source!$A$2:$K$200,3,0)</f>
        <v>UN SDG/ UN POP</v>
      </c>
      <c r="L170" s="0" t="n">
        <v>169</v>
      </c>
    </row>
    <row r="171" customFormat="false" ht="14.4" hidden="true" customHeight="false" outlineLevel="0" collapsed="false">
      <c r="A171" s="8" t="s">
        <v>576</v>
      </c>
      <c r="B171" s="8" t="n">
        <v>2020</v>
      </c>
      <c r="C171" s="9" t="s">
        <v>577</v>
      </c>
      <c r="D171" s="1" t="str">
        <f aca="false">VLOOKUP(Snapshot!C171,Indicator!$A$2:$G$200,6,0)</f>
        <v>3.4.2</v>
      </c>
      <c r="E171" s="1" t="str">
        <f aca="false">VLOOKUP(Snapshot!C171,Indicator!$A$2:$G$200,7,0)</f>
        <v>New displacements of people by natural disasters</v>
      </c>
      <c r="F171" s="9" t="s">
        <v>48</v>
      </c>
      <c r="G171" s="10" t="s">
        <v>60</v>
      </c>
      <c r="H171" s="1" t="str">
        <f aca="false">VLOOKUP(F171,Value_type!$A$2:$F$100,5,0)</f>
        <v>Continuous variable</v>
      </c>
      <c r="I171" s="1" t="n">
        <f aca="false">VLOOKUP(F171,Value_type!$A$2:$F$100,6,0)</f>
        <v>0</v>
      </c>
      <c r="J171" s="9" t="s">
        <v>578</v>
      </c>
      <c r="K171" s="1" t="str">
        <f aca="false">VLOOKUP(J171,Source!$A$2:$K$200,3,0)</f>
        <v>Internal Displacement Monitoring Centre</v>
      </c>
      <c r="L171" s="0" t="n">
        <v>170</v>
      </c>
    </row>
    <row r="172" customFormat="false" ht="14.4" hidden="true" customHeight="false" outlineLevel="0" collapsed="false">
      <c r="A172" s="8" t="s">
        <v>579</v>
      </c>
      <c r="B172" s="8" t="n">
        <v>2020</v>
      </c>
      <c r="C172" s="9" t="s">
        <v>580</v>
      </c>
      <c r="D172" s="1" t="str">
        <f aca="false">VLOOKUP(Snapshot!C172,Indicator!$A$2:$G$200,6,0)</f>
        <v>3.4.3</v>
      </c>
      <c r="E172" s="1" t="str">
        <f aca="false">VLOOKUP(Snapshot!C172,Indicator!$A$2:$G$200,7,0)</f>
        <v>Risk of humanitarian crises and disasters</v>
      </c>
      <c r="F172" s="9" t="s">
        <v>48</v>
      </c>
      <c r="G172" s="10" t="s">
        <v>60</v>
      </c>
      <c r="H172" s="1" t="str">
        <f aca="false">VLOOKUP(F172,Value_type!$A$2:$F$100,5,0)</f>
        <v>Continuous variable</v>
      </c>
      <c r="I172" s="1" t="n">
        <f aca="false">VLOOKUP(F172,Value_type!$A$2:$F$100,6,0)</f>
        <v>0</v>
      </c>
      <c r="J172" s="9" t="s">
        <v>581</v>
      </c>
      <c r="K172" s="1" t="str">
        <f aca="false">VLOOKUP(J172,Source!$A$2:$K$200,3,0)</f>
        <v>INFORM index</v>
      </c>
      <c r="L172" s="0" t="n">
        <v>171</v>
      </c>
    </row>
    <row r="173" customFormat="false" ht="14.4" hidden="true" customHeight="false" outlineLevel="0" collapsed="false">
      <c r="A173" s="8" t="s">
        <v>582</v>
      </c>
      <c r="B173" s="8" t="n">
        <v>2020</v>
      </c>
      <c r="C173" s="9" t="s">
        <v>583</v>
      </c>
      <c r="D173" s="1" t="str">
        <f aca="false">VLOOKUP(Snapshot!C173,Indicator!$A$2:$G$200,6,0)</f>
        <v>1.1.5.1</v>
      </c>
      <c r="E173" s="1" t="str">
        <f aca="false">VLOOKUP(Snapshot!C173,Indicator!$A$2:$G$200,7,0)</f>
        <v>Convention on the Rights of the Child (CRC)</v>
      </c>
      <c r="F173" s="9" t="s">
        <v>14</v>
      </c>
      <c r="G173" s="1" t="str">
        <f aca="false">VLOOKUP(F173,Value_type!$A$2:$F$100,4,0)</f>
        <v>2=Yes [Ratified/signed]; 1=No [Not ratified/signed]; 0=No data/not applicable</v>
      </c>
      <c r="H173" s="1" t="str">
        <f aca="false">VLOOKUP(F173,Value_type!$A$2:$F$100,5,0)</f>
        <v>2=Yes [Ratified/signed]; 1=No [Not ratified/signed]; 0=No data/not applicable</v>
      </c>
      <c r="I173" s="1" t="n">
        <f aca="false">VLOOKUP(F173,Value_type!$A$2:$F$100,6,0)</f>
        <v>0</v>
      </c>
      <c r="J173" s="9" t="s">
        <v>584</v>
      </c>
      <c r="K173" s="1" t="str">
        <f aca="false">VLOOKUP(J173,Source!$A$2:$K$200,3,0)</f>
        <v>UN Treaties</v>
      </c>
      <c r="L173" s="0" t="n">
        <v>172</v>
      </c>
    </row>
    <row r="174" customFormat="false" ht="14.4" hidden="true" customHeight="false" outlineLevel="0" collapsed="false">
      <c r="A174" s="8" t="s">
        <v>585</v>
      </c>
      <c r="B174" s="8" t="n">
        <v>2020</v>
      </c>
      <c r="C174" s="9" t="s">
        <v>586</v>
      </c>
      <c r="D174" s="1" t="str">
        <f aca="false">VLOOKUP(Snapshot!C174,Indicator!$A$2:$G$200,6,0)</f>
        <v>1.1.5.2</v>
      </c>
      <c r="E174" s="1" t="str">
        <f aca="false">VLOOKUP(Snapshot!C174,Indicator!$A$2:$G$200,7,0)</f>
        <v>CRC Optional Protocol on Communications Procedure</v>
      </c>
      <c r="F174" s="9" t="s">
        <v>14</v>
      </c>
      <c r="G174" s="1" t="str">
        <f aca="false">VLOOKUP(F174,Value_type!$A$2:$F$100,4,0)</f>
        <v>2=Yes [Ratified/signed]; 1=No [Not ratified/signed]; 0=No data/not applicable</v>
      </c>
      <c r="H174" s="1" t="str">
        <f aca="false">VLOOKUP(F174,Value_type!$A$2:$F$100,5,0)</f>
        <v>2=Yes [Ratified/signed]; 1=No [Not ratified/signed]; 0=No data/not applicable</v>
      </c>
      <c r="I174" s="1" t="n">
        <f aca="false">VLOOKUP(F174,Value_type!$A$2:$F$100,6,0)</f>
        <v>0</v>
      </c>
      <c r="J174" s="9" t="s">
        <v>587</v>
      </c>
      <c r="K174" s="1" t="str">
        <f aca="false">VLOOKUP(J174,Source!$A$2:$K$200,3,0)</f>
        <v>UN Treaties</v>
      </c>
      <c r="L174" s="0" t="n">
        <v>173</v>
      </c>
    </row>
    <row r="175" customFormat="false" ht="14.4" hidden="true" customHeight="false" outlineLevel="0" collapsed="false">
      <c r="A175" s="8" t="s">
        <v>588</v>
      </c>
      <c r="B175" s="8" t="n">
        <v>2020</v>
      </c>
      <c r="C175" s="9" t="s">
        <v>589</v>
      </c>
      <c r="D175" s="1" t="str">
        <f aca="false">VLOOKUP(Snapshot!C175,Indicator!$A$2:$G$200,6,0)</f>
        <v>1.2.5.1</v>
      </c>
      <c r="E175" s="1" t="str">
        <f aca="false">VLOOKUP(Snapshot!C175,Indicator!$A$2:$G$200,7,0)</f>
        <v>Legal status of CRC</v>
      </c>
      <c r="F175" s="9" t="s">
        <v>48</v>
      </c>
      <c r="G175" s="10" t="s">
        <v>60</v>
      </c>
      <c r="H175" s="1" t="str">
        <f aca="false">VLOOKUP(F175,Value_type!$A$2:$F$100,5,0)</f>
        <v>Continuous variable</v>
      </c>
      <c r="I175" s="1" t="n">
        <f aca="false">VLOOKUP(F175,Value_type!$A$2:$F$100,6,0)</f>
        <v>0</v>
      </c>
      <c r="J175" s="9" t="s">
        <v>590</v>
      </c>
      <c r="K175" s="1" t="str">
        <f aca="false">VLOOKUP(J175,Source!$A$2:$K$200,3,0)</f>
        <v>CRIN</v>
      </c>
      <c r="L175" s="0" t="n">
        <v>174</v>
      </c>
    </row>
    <row r="176" customFormat="false" ht="14.4" hidden="true" customHeight="false" outlineLevel="0" collapsed="false">
      <c r="A176" s="8" t="s">
        <v>591</v>
      </c>
      <c r="B176" s="8" t="n">
        <v>2020</v>
      </c>
      <c r="C176" s="9" t="s">
        <v>592</v>
      </c>
      <c r="D176" s="1" t="str">
        <f aca="false">VLOOKUP(Snapshot!C176,Indicator!$A$2:$G$200,6,0)</f>
        <v>3.5.1</v>
      </c>
      <c r="E176" s="1" t="str">
        <f aca="false">VLOOKUP(Snapshot!C176,Indicator!$A$2:$G$200,7,0)</f>
        <v>Right to education fulfilment</v>
      </c>
      <c r="F176" s="9" t="s">
        <v>48</v>
      </c>
      <c r="G176" s="10" t="s">
        <v>60</v>
      </c>
      <c r="H176" s="1" t="str">
        <f aca="false">VLOOKUP(F176,Value_type!$A$2:$F$100,5,0)</f>
        <v>Continuous variable</v>
      </c>
      <c r="I176" s="1" t="n">
        <f aca="false">VLOOKUP(F176,Value_type!$A$2:$F$100,6,0)</f>
        <v>0</v>
      </c>
      <c r="J176" s="9" t="s">
        <v>593</v>
      </c>
      <c r="K176" s="1" t="str">
        <f aca="false">VLOOKUP(J176,Source!$A$2:$K$200,3,0)</f>
        <v>Kids Rights Index</v>
      </c>
      <c r="L176" s="0" t="n">
        <v>175</v>
      </c>
    </row>
    <row r="177" customFormat="false" ht="14.4" hidden="true" customHeight="false" outlineLevel="0" collapsed="false">
      <c r="A177" s="8" t="s">
        <v>594</v>
      </c>
      <c r="B177" s="8" t="n">
        <v>2020</v>
      </c>
      <c r="C177" s="9" t="s">
        <v>595</v>
      </c>
      <c r="D177" s="1" t="str">
        <f aca="false">VLOOKUP(Snapshot!C177,Indicator!$A$2:$G$200,6,0)</f>
        <v>3.6.1</v>
      </c>
      <c r="E177" s="1" t="str">
        <f aca="false">VLOOKUP(Snapshot!C177,Indicator!$A$2:$G$200,7,0)</f>
        <v>Right to health fulfilment</v>
      </c>
      <c r="F177" s="9" t="s">
        <v>48</v>
      </c>
      <c r="G177" s="10" t="s">
        <v>60</v>
      </c>
      <c r="H177" s="1" t="str">
        <f aca="false">VLOOKUP(F177,Value_type!$A$2:$F$100,5,0)</f>
        <v>Continuous variable</v>
      </c>
      <c r="I177" s="1" t="n">
        <f aca="false">VLOOKUP(F177,Value_type!$A$2:$F$100,6,0)</f>
        <v>0</v>
      </c>
      <c r="J177" s="9" t="s">
        <v>596</v>
      </c>
      <c r="K177" s="1" t="str">
        <f aca="false">VLOOKUP(J177,Source!$A$2:$K$200,3,0)</f>
        <v>Kids Rights Index</v>
      </c>
      <c r="L177" s="0" t="n">
        <v>176</v>
      </c>
    </row>
    <row r="178" customFormat="false" ht="14.4" hidden="true" customHeight="false" outlineLevel="0" collapsed="false">
      <c r="A178" s="8" t="s">
        <v>597</v>
      </c>
      <c r="B178" s="8" t="n">
        <v>2020</v>
      </c>
      <c r="C178" s="9" t="s">
        <v>598</v>
      </c>
      <c r="D178" s="1" t="str">
        <f aca="false">VLOOKUP(Snapshot!C178,Indicator!$A$2:$G$200,6,0)</f>
        <v>3.7.1</v>
      </c>
      <c r="E178" s="1" t="str">
        <f aca="false">VLOOKUP(Snapshot!C178,Indicator!$A$2:$G$200,7,0)</f>
        <v>Right to protection fulfilment</v>
      </c>
      <c r="F178" s="9" t="s">
        <v>48</v>
      </c>
      <c r="G178" s="10" t="s">
        <v>60</v>
      </c>
      <c r="H178" s="1" t="str">
        <f aca="false">VLOOKUP(F178,Value_type!$A$2:$F$100,5,0)</f>
        <v>Continuous variable</v>
      </c>
      <c r="I178" s="1" t="n">
        <f aca="false">VLOOKUP(F178,Value_type!$A$2:$F$100,6,0)</f>
        <v>0</v>
      </c>
      <c r="J178" s="9" t="s">
        <v>599</v>
      </c>
      <c r="K178" s="1" t="str">
        <f aca="false">VLOOKUP(J178,Source!$A$2:$K$200,3,0)</f>
        <v>Kids Rights Index</v>
      </c>
      <c r="L178" s="0" t="n">
        <v>177</v>
      </c>
    </row>
    <row r="179" customFormat="false" ht="14.4" hidden="true" customHeight="false" outlineLevel="0" collapsed="false">
      <c r="A179" s="8" t="s">
        <v>600</v>
      </c>
      <c r="B179" s="8" t="n">
        <v>2020</v>
      </c>
      <c r="C179" s="9" t="s">
        <v>601</v>
      </c>
      <c r="D179" s="1" t="str">
        <f aca="false">VLOOKUP(Snapshot!C179,Indicator!$A$2:$G$200,6,0)</f>
        <v>NEW</v>
      </c>
      <c r="E179" s="1" t="str">
        <f aca="false">VLOOKUP(Snapshot!C179,Indicator!$A$2:$G$200,7,0)</f>
        <v>Right to life fulfilment</v>
      </c>
      <c r="F179" s="9" t="s">
        <v>48</v>
      </c>
      <c r="G179" s="10" t="s">
        <v>60</v>
      </c>
      <c r="H179" s="1" t="str">
        <f aca="false">VLOOKUP(F179,Value_type!$A$2:$F$100,5,0)</f>
        <v>Continuous variable</v>
      </c>
      <c r="I179" s="1" t="n">
        <f aca="false">VLOOKUP(F179,Value_type!$A$2:$F$100,6,0)</f>
        <v>0</v>
      </c>
      <c r="J179" s="9" t="s">
        <v>602</v>
      </c>
      <c r="K179" s="1" t="str">
        <f aca="false">VLOOKUP(J179,Source!$A$2:$K$200,3,0)</f>
        <v>Kids Rights Index</v>
      </c>
      <c r="L179" s="0" t="n">
        <v>178</v>
      </c>
    </row>
    <row r="180" customFormat="false" ht="14.4" hidden="true" customHeight="false" outlineLevel="0" collapsed="false">
      <c r="A180" s="8" t="s">
        <v>603</v>
      </c>
      <c r="B180" s="8" t="n">
        <v>2020</v>
      </c>
      <c r="C180" s="9" t="s">
        <v>604</v>
      </c>
      <c r="D180" s="1" t="str">
        <f aca="false">VLOOKUP(Snapshot!C180,Indicator!$A$2:$G$200,6,0)</f>
        <v>2.1.1</v>
      </c>
      <c r="E180" s="1" t="str">
        <f aca="false">VLOOKUP(Snapshot!C180,Indicator!$A$2:$G$200,7,0)</f>
        <v>Enabling environment for child rights fulfilment</v>
      </c>
      <c r="F180" s="9" t="s">
        <v>48</v>
      </c>
      <c r="G180" s="10" t="s">
        <v>60</v>
      </c>
      <c r="H180" s="1" t="str">
        <f aca="false">VLOOKUP(F180,Value_type!$A$2:$F$100,5,0)</f>
        <v>Continuous variable</v>
      </c>
      <c r="I180" s="1" t="n">
        <f aca="false">VLOOKUP(F180,Value_type!$A$2:$F$100,6,0)</f>
        <v>0</v>
      </c>
      <c r="J180" s="9" t="s">
        <v>227</v>
      </c>
      <c r="K180" s="1" t="str">
        <f aca="false">VLOOKUP(J180,Source!$A$2:$K$200,3,0)</f>
        <v>Kids Rights Index</v>
      </c>
      <c r="L180" s="0" t="n">
        <v>179</v>
      </c>
    </row>
    <row r="181" customFormat="false" ht="14.4" hidden="true" customHeight="false" outlineLevel="0" collapsed="false">
      <c r="A181" s="8" t="s">
        <v>605</v>
      </c>
      <c r="B181" s="8" t="n">
        <v>2020</v>
      </c>
      <c r="C181" s="9" t="s">
        <v>606</v>
      </c>
      <c r="D181" s="1" t="str">
        <f aca="false">VLOOKUP(Snapshot!C181,Indicator!$A$2:$G$200,6,0)</f>
        <v>2.2.1</v>
      </c>
      <c r="E181" s="1" t="str">
        <f aca="false">VLOOKUP(Snapshot!C181,Indicator!$A$2:$G$200,7,0)</f>
        <v>Government effectiveness</v>
      </c>
      <c r="F181" s="9" t="s">
        <v>48</v>
      </c>
      <c r="G181" s="10" t="s">
        <v>60</v>
      </c>
      <c r="H181" s="1" t="str">
        <f aca="false">VLOOKUP(F181,Value_type!$A$2:$F$100,5,0)</f>
        <v>Continuous variable</v>
      </c>
      <c r="I181" s="1" t="n">
        <f aca="false">VLOOKUP(F181,Value_type!$A$2:$F$100,6,0)</f>
        <v>0</v>
      </c>
      <c r="J181" s="9" t="s">
        <v>230</v>
      </c>
      <c r="K181" s="1" t="str">
        <f aca="false">VLOOKUP(J181,Source!$A$2:$K$200,3,0)</f>
        <v>World Bank</v>
      </c>
      <c r="L181" s="0" t="n">
        <v>180</v>
      </c>
    </row>
    <row r="182" customFormat="false" ht="14.4" hidden="true" customHeight="false" outlineLevel="0" collapsed="false">
      <c r="A182" s="8" t="s">
        <v>607</v>
      </c>
      <c r="B182" s="8" t="n">
        <v>2020</v>
      </c>
      <c r="C182" s="9" t="s">
        <v>608</v>
      </c>
      <c r="D182" s="1" t="str">
        <f aca="false">VLOOKUP(Snapshot!C182,Indicator!$A$2:$G$200,6,0)</f>
        <v>2.2.2</v>
      </c>
      <c r="E182" s="1" t="str">
        <f aca="false">VLOOKUP(Snapshot!C182,Indicator!$A$2:$G$200,7,0)</f>
        <v>Government corruption</v>
      </c>
      <c r="F182" s="9" t="s">
        <v>48</v>
      </c>
      <c r="G182" s="10" t="s">
        <v>60</v>
      </c>
      <c r="H182" s="1" t="str">
        <f aca="false">VLOOKUP(F182,Value_type!$A$2:$F$100,5,0)</f>
        <v>Continuous variable</v>
      </c>
      <c r="I182" s="1" t="n">
        <f aca="false">VLOOKUP(F182,Value_type!$A$2:$F$100,6,0)</f>
        <v>0</v>
      </c>
      <c r="J182" s="9" t="s">
        <v>233</v>
      </c>
      <c r="K182" s="1" t="str">
        <f aca="false">VLOOKUP(J182,Source!$A$2:$K$200,3,0)</f>
        <v>World Bank</v>
      </c>
      <c r="L182" s="0" t="n">
        <v>181</v>
      </c>
    </row>
    <row r="183" s="15" customFormat="true" ht="14.4" hidden="true" customHeight="false" outlineLevel="0" collapsed="false">
      <c r="A183" s="12" t="s">
        <v>609</v>
      </c>
      <c r="B183" s="12" t="s">
        <v>118</v>
      </c>
      <c r="C183" s="13" t="s">
        <v>610</v>
      </c>
      <c r="D183" s="14" t="str">
        <f aca="false">VLOOKUP(Snapshot!C183,Indicator!$A$2:$G$200,6,0)</f>
        <v>2.3.1</v>
      </c>
      <c r="E183" s="14" t="str">
        <f aca="false">VLOOKUP(Snapshot!C183,Indicator!$A$2:$G$200,7,0)</f>
        <v>Effectiveness of the justice system</v>
      </c>
      <c r="F183" s="13" t="s">
        <v>48</v>
      </c>
      <c r="G183" s="16" t="s">
        <v>60</v>
      </c>
      <c r="H183" s="14" t="str">
        <f aca="false">VLOOKUP(F183,Value_type!$A$2:$F$100,5,0)</f>
        <v>Continuous variable</v>
      </c>
      <c r="I183" s="14" t="n">
        <f aca="false">VLOOKUP(F183,Value_type!$A$2:$F$100,6,0)</f>
        <v>0</v>
      </c>
      <c r="J183" s="13" t="s">
        <v>388</v>
      </c>
      <c r="K183" s="14" t="str">
        <f aca="false">VLOOKUP(J183,Source!$A$2:$K$200,3,0)</f>
        <v>CRIN</v>
      </c>
      <c r="L183" s="15" t="n">
        <v>182</v>
      </c>
    </row>
    <row r="184" s="15" customFormat="true" ht="14.4" hidden="true" customHeight="false" outlineLevel="0" collapsed="false">
      <c r="A184" s="12" t="s">
        <v>611</v>
      </c>
      <c r="B184" s="12" t="s">
        <v>118</v>
      </c>
      <c r="C184" s="13" t="s">
        <v>612</v>
      </c>
      <c r="D184" s="1" t="str">
        <f aca="false">VLOOKUP(Snapshot!C184,Indicator!$A$2:$G$200,6,0)</f>
        <v>NEW</v>
      </c>
      <c r="E184" s="14" t="str">
        <f aca="false">VLOOKUP(Snapshot!C184,Indicator!$A$2:$G$200,7,0)</f>
        <v>National Action Plan on Business and Human Rights</v>
      </c>
      <c r="F184" s="13" t="s">
        <v>391</v>
      </c>
      <c r="G184" s="14" t="str">
        <f aca="false">VLOOKUP(F184,Value_type!$A$2:$F$100,4,0)</f>
        <v>4=Yes, and the NAP addresses children’s rights specifically; 3=Yes, but the NAP does not address children’s rights specifically; 2=No, but the state has committed to doing one or has started the process; 1=No</v>
      </c>
      <c r="H184" s="14" t="str">
        <f aca="false">VLOOKUP(F184,Value_type!$A$2:$F$100,5,0)</f>
        <v>4=Yes, and the NAP addresses children’s rights specifically; 3=Yes, but the NAP does not address children’s rights specifically; 2=No, but the state has committed to doing one or has started the process; 1=No</v>
      </c>
      <c r="I184" s="14" t="n">
        <f aca="false">VLOOKUP(F184,Value_type!$A$2:$F$100,6,0)</f>
        <v>0</v>
      </c>
      <c r="J184" s="13" t="s">
        <v>392</v>
      </c>
      <c r="K184" s="14" t="e">
        <f aca="false">VLOOKUP(J184,Source!$A$2:$K$200,3,0)</f>
        <v>#N/A</v>
      </c>
      <c r="L184" s="15" t="n">
        <v>183</v>
      </c>
    </row>
    <row r="185" customFormat="false" ht="14.4" hidden="true" customHeight="false" outlineLevel="0" collapsed="false">
      <c r="A185" s="8" t="s">
        <v>613</v>
      </c>
      <c r="B185" s="8" t="n">
        <v>2020</v>
      </c>
      <c r="C185" s="9" t="s">
        <v>614</v>
      </c>
      <c r="D185" s="1" t="str">
        <f aca="false">VLOOKUP(Snapshot!C185,Indicator!$A$2:$G$200,6,0)</f>
        <v>2.1.3</v>
      </c>
      <c r="E185" s="1" t="str">
        <f aca="false">VLOOKUP(Snapshot!C185,Indicator!$A$2:$G$200,7,0)</f>
        <v>Education spending</v>
      </c>
      <c r="F185" s="9" t="s">
        <v>48</v>
      </c>
      <c r="G185" s="10" t="s">
        <v>60</v>
      </c>
      <c r="H185" s="1" t="str">
        <f aca="false">VLOOKUP(F185,Value_type!$A$2:$F$100,5,0)</f>
        <v>Continuous variable</v>
      </c>
      <c r="I185" s="1" t="n">
        <f aca="false">VLOOKUP(F185,Value_type!$A$2:$F$100,6,0)</f>
        <v>0</v>
      </c>
      <c r="J185" s="9" t="s">
        <v>615</v>
      </c>
      <c r="K185" s="1" t="str">
        <f aca="false">VLOOKUP(J185,Source!$A$2:$K$200,3,0)</f>
        <v>UN SDG</v>
      </c>
      <c r="L185" s="0" t="n">
        <v>184</v>
      </c>
    </row>
    <row r="186" customFormat="false" ht="14.4" hidden="true" customHeight="false" outlineLevel="0" collapsed="false">
      <c r="A186" s="8" t="s">
        <v>616</v>
      </c>
      <c r="B186" s="8" t="n">
        <v>2020</v>
      </c>
      <c r="C186" s="9" t="s">
        <v>617</v>
      </c>
      <c r="D186" s="1" t="str">
        <f aca="false">VLOOKUP(Snapshot!C186,Indicator!$A$2:$G$200,6,0)</f>
        <v>2.1.4</v>
      </c>
      <c r="E186" s="1" t="str">
        <f aca="false">VLOOKUP(Snapshot!C186,Indicator!$A$2:$G$200,7,0)</f>
        <v>Health expenditure</v>
      </c>
      <c r="F186" s="9" t="s">
        <v>48</v>
      </c>
      <c r="G186" s="10" t="s">
        <v>60</v>
      </c>
      <c r="H186" s="1" t="str">
        <f aca="false">VLOOKUP(F186,Value_type!$A$2:$F$100,5,0)</f>
        <v>Continuous variable</v>
      </c>
      <c r="I186" s="1" t="n">
        <f aca="false">VLOOKUP(F186,Value_type!$A$2:$F$100,6,0)</f>
        <v>0</v>
      </c>
      <c r="J186" s="9" t="s">
        <v>618</v>
      </c>
      <c r="K186" s="1" t="str">
        <f aca="false">VLOOKUP(J186,Source!$A$2:$K$266,3,0)</f>
        <v>WHO</v>
      </c>
      <c r="L186" s="0" t="n">
        <v>185</v>
      </c>
    </row>
    <row r="187" customFormat="false" ht="14.4" hidden="true" customHeight="false" outlineLevel="0" collapsed="false">
      <c r="A187" s="8" t="s">
        <v>619</v>
      </c>
      <c r="B187" s="8" t="n">
        <v>2020</v>
      </c>
      <c r="C187" s="9" t="s">
        <v>620</v>
      </c>
      <c r="D187" s="1" t="str">
        <f aca="false">VLOOKUP(Snapshot!C187,Indicator!$A$2:$G$200,6,0)</f>
        <v>2.1.5</v>
      </c>
      <c r="E187" s="1" t="str">
        <f aca="false">VLOOKUP(Snapshot!C187,Indicator!$A$2:$G$200,7,0)</f>
        <v>Child protection services</v>
      </c>
      <c r="F187" s="9" t="s">
        <v>256</v>
      </c>
      <c r="G187" s="1" t="str">
        <f aca="false">VLOOKUP(F187,Value_type!$A$2:$F$100,4,0)</f>
        <v>3=Larger scale; 2=Limited; 1=None; 0=No data; 0=Don't Know; 0=Don't know</v>
      </c>
      <c r="H187" s="1" t="str">
        <f aca="false">VLOOKUP(F187,Value_type!$A$2:$F$100,5,0)</f>
        <v>3=Larger scale; 2=Limited; 1=None; 0=No data/ Don't Know</v>
      </c>
      <c r="I187" s="1" t="n">
        <f aca="false">VLOOKUP(F187,Value_type!$A$2:$F$100,6,0)</f>
        <v>0</v>
      </c>
      <c r="J187" s="9" t="s">
        <v>257</v>
      </c>
      <c r="K187" s="1" t="str">
        <f aca="false">VLOOKUP(J187,Source!$A$2:$K$266,3,0)</f>
        <v>WHO</v>
      </c>
      <c r="L187" s="0" t="n">
        <v>186</v>
      </c>
    </row>
    <row r="188" customFormat="false" ht="14.4" hidden="true" customHeight="false" outlineLevel="0" collapsed="false">
      <c r="A188" s="8" t="s">
        <v>621</v>
      </c>
      <c r="B188" s="8" t="n">
        <v>2020</v>
      </c>
      <c r="C188" s="9" t="s">
        <v>622</v>
      </c>
      <c r="D188" s="1" t="str">
        <f aca="false">VLOOKUP(Snapshot!C188,Indicator!$A$2:$G$200,6,0)</f>
        <v>2.2.7</v>
      </c>
      <c r="E188" s="1" t="str">
        <f aca="false">VLOOKUP(Snapshot!C188,Indicator!$A$2:$G$200,7,0)</f>
        <v>Life skills and social development programmes</v>
      </c>
      <c r="F188" s="9" t="s">
        <v>623</v>
      </c>
      <c r="G188" s="1" t="str">
        <f aca="false">VLOOKUP(F188,Value_type!$A$2:$F$100,4,0)</f>
        <v>3=Larger scale; 2=Limited; 1=None; 0=No data; 0=Don't know</v>
      </c>
      <c r="H188" s="1" t="str">
        <f aca="false">VLOOKUP(F188,Value_type!$A$2:$F$100,5,0)</f>
        <v>3=Larger scale; 2=Limited; 1=None; 0=No data/ Don't know</v>
      </c>
      <c r="I188" s="1" t="n">
        <f aca="false">VLOOKUP(F188,Value_type!$A$2:$F$100,6,0)</f>
        <v>0</v>
      </c>
      <c r="J188" s="9" t="s">
        <v>260</v>
      </c>
      <c r="K188" s="1" t="str">
        <f aca="false">VLOOKUP(J188,Source!$A$2:$K$266,3,0)</f>
        <v>WHO</v>
      </c>
      <c r="L188" s="0" t="n">
        <v>187</v>
      </c>
    </row>
    <row r="189" s="15" customFormat="true" ht="14.4" hidden="true" customHeight="false" outlineLevel="0" collapsed="false">
      <c r="A189" s="12" t="s">
        <v>624</v>
      </c>
      <c r="B189" s="12" t="s">
        <v>118</v>
      </c>
      <c r="C189" s="13" t="s">
        <v>625</v>
      </c>
      <c r="D189" s="14" t="str">
        <f aca="false">VLOOKUP(Snapshot!C189,Indicator!$A$2:$G$200,6,0)</f>
        <v>2.1.7</v>
      </c>
      <c r="E189" s="14" t="str">
        <f aca="false">VLOOKUP(Snapshot!C189,Indicator!$A$2:$G$200,7,0)</f>
        <v>Social protection coverage</v>
      </c>
      <c r="F189" s="13" t="s">
        <v>48</v>
      </c>
      <c r="G189" s="14" t="str">
        <f aca="false">VLOOKUP(F189,Value_type!$A$2:$F$100,4,0)</f>
        <v>Continuous variable</v>
      </c>
      <c r="H189" s="14" t="str">
        <f aca="false">VLOOKUP(F189,Value_type!$A$2:$F$100,5,0)</f>
        <v>Continuous variable</v>
      </c>
      <c r="I189" s="14" t="n">
        <f aca="false">VLOOKUP(F189,Value_type!$A$2:$F$100,6,0)</f>
        <v>0</v>
      </c>
      <c r="J189" s="13" t="s">
        <v>626</v>
      </c>
      <c r="K189" s="14" t="str">
        <f aca="false">VLOOKUP(J189,Source!$A$2:$K$266,3,0)</f>
        <v>UN SDG</v>
      </c>
      <c r="L189" s="15" t="n">
        <v>188</v>
      </c>
    </row>
    <row r="190" s="15" customFormat="true" ht="14.4" hidden="true" customHeight="false" outlineLevel="0" collapsed="false">
      <c r="A190" s="12" t="s">
        <v>627</v>
      </c>
      <c r="B190" s="12" t="s">
        <v>118</v>
      </c>
      <c r="C190" s="13" t="s">
        <v>628</v>
      </c>
      <c r="D190" s="14" t="str">
        <f aca="false">VLOOKUP(Snapshot!C190,Indicator!$A$2:$G$200,6,0)</f>
        <v>2.3.1</v>
      </c>
      <c r="E190" s="14" t="str">
        <f aca="false">VLOOKUP(Snapshot!C190,Indicator!$A$2:$G$200,7,0)</f>
        <v>Effectiveness of the justice system</v>
      </c>
      <c r="F190" s="13" t="s">
        <v>48</v>
      </c>
      <c r="G190" s="14" t="str">
        <f aca="false">VLOOKUP(F190,Value_type!$A$2:$F$100,4,0)</f>
        <v>Continuous variable</v>
      </c>
      <c r="H190" s="14" t="str">
        <f aca="false">VLOOKUP(F190,Value_type!$A$2:$F$100,5,0)</f>
        <v>Continuous variable</v>
      </c>
      <c r="I190" s="14" t="n">
        <f aca="false">VLOOKUP(F190,Value_type!$A$2:$F$100,6,0)</f>
        <v>0</v>
      </c>
      <c r="J190" s="13" t="s">
        <v>388</v>
      </c>
      <c r="K190" s="14" t="str">
        <f aca="false">VLOOKUP(J190,Source!$A$2:$K$200,3,0)</f>
        <v>CRIN</v>
      </c>
      <c r="L190" s="15" t="n">
        <v>189</v>
      </c>
    </row>
    <row r="191" customFormat="false" ht="14.4" hidden="true" customHeight="false" outlineLevel="0" collapsed="false">
      <c r="A191" s="8" t="s">
        <v>629</v>
      </c>
      <c r="B191" s="8" t="n">
        <v>2020</v>
      </c>
      <c r="C191" s="9" t="s">
        <v>630</v>
      </c>
      <c r="D191" s="1" t="str">
        <f aca="false">VLOOKUP(Snapshot!C191,Indicator!$A$2:$G$200,6,0)</f>
        <v>NEW</v>
      </c>
      <c r="E191" s="1" t="str">
        <f aca="false">VLOOKUP(Snapshot!C191,Indicator!$A$2:$G$200,7,0)</f>
        <v>Hours of Work Convention</v>
      </c>
      <c r="F191" s="9" t="s">
        <v>14</v>
      </c>
      <c r="G191" s="1" t="str">
        <f aca="false">VLOOKUP(F191,Value_type!$A$2:$F$100,4,0)</f>
        <v>2=Yes [Ratified/signed]; 1=No [Not ratified/signed]; 0=No data/not applicable</v>
      </c>
      <c r="H191" s="1" t="str">
        <f aca="false">VLOOKUP(F191,Value_type!$A$2:$F$100,5,0)</f>
        <v>2=Yes [Ratified/signed]; 1=No [Not ratified/signed]; 0=No data/not applicable</v>
      </c>
      <c r="I191" s="1" t="n">
        <f aca="false">VLOOKUP(F191,Value_type!$A$2:$F$100,6,0)</f>
        <v>0</v>
      </c>
      <c r="J191" s="9" t="s">
        <v>631</v>
      </c>
      <c r="K191" s="1" t="str">
        <f aca="false">VLOOKUP(J191,Source!$A$2:$K$200,3,0)</f>
        <v>ILO NORMLEX</v>
      </c>
      <c r="L191" s="0" t="n">
        <v>190</v>
      </c>
    </row>
    <row r="192" customFormat="false" ht="14.4" hidden="true" customHeight="false" outlineLevel="0" collapsed="false">
      <c r="A192" s="8" t="s">
        <v>632</v>
      </c>
      <c r="B192" s="8" t="n">
        <v>2020</v>
      </c>
      <c r="C192" s="9" t="s">
        <v>633</v>
      </c>
      <c r="D192" s="1" t="str">
        <f aca="false">VLOOKUP(Snapshot!C192,Indicator!$A$2:$G$200,6,0)</f>
        <v>NEW</v>
      </c>
      <c r="E192" s="1" t="str">
        <f aca="false">VLOOKUP(Snapshot!C192,Indicator!$A$2:$G$200,7,0)</f>
        <v>Convention No. 183 Maternity Protection</v>
      </c>
      <c r="F192" s="9" t="s">
        <v>14</v>
      </c>
      <c r="G192" s="1" t="str">
        <f aca="false">VLOOKUP(F192,Value_type!$A$2:$F$100,4,0)</f>
        <v>2=Yes [Ratified/signed]; 1=No [Not ratified/signed]; 0=No data/not applicable</v>
      </c>
      <c r="H192" s="1" t="str">
        <f aca="false">VLOOKUP(F192,Value_type!$A$2:$F$100,5,0)</f>
        <v>2=Yes [Ratified/signed]; 1=No [Not ratified/signed]; 0=No data/not applicable</v>
      </c>
      <c r="I192" s="1" t="n">
        <f aca="false">VLOOKUP(F192,Value_type!$A$2:$F$100,6,0)</f>
        <v>0</v>
      </c>
      <c r="J192" s="9" t="s">
        <v>634</v>
      </c>
      <c r="K192" s="1" t="str">
        <f aca="false">VLOOKUP(J192,Source!$A$2:$K$200,3,0)</f>
        <v>ILO NORMLEX</v>
      </c>
      <c r="L192" s="0" t="n">
        <v>191</v>
      </c>
    </row>
    <row r="193" customFormat="false" ht="14.4" hidden="true" customHeight="false" outlineLevel="0" collapsed="false">
      <c r="A193" s="8" t="s">
        <v>635</v>
      </c>
      <c r="B193" s="8" t="n">
        <v>2020</v>
      </c>
      <c r="C193" s="9" t="s">
        <v>636</v>
      </c>
      <c r="D193" s="1"/>
      <c r="E193" s="1" t="str">
        <f aca="false">VLOOKUP(Snapshot!C193,Indicator!$A$2:$G$200,7,0)</f>
        <v>Age limits off-premise alcohol sale</v>
      </c>
      <c r="F193" s="9" t="s">
        <v>290</v>
      </c>
      <c r="G193" s="1" t="str">
        <f aca="false">VLOOKUP(F193,Value_type!$A$2:$F$100,4,0)</f>
        <v>3=Total ban; 3= total ban; 3=25;  3=21; 3=20; 3=19; 3=18; 2=17; 2=16; 1=15; 1=14; 1=13; 1=None; 0=No data; 0=subnational; 0=Subnational</v>
      </c>
      <c r="H193" s="1" t="str">
        <f aca="false">VLOOKUP(F193,Value_type!$A$2:$F$100,5,0)</f>
        <v>3=Spirits can be obtained from age 18 or above; 2=Spirits can be obtained at age 16 or 17; 1=Spirits can be obtained at age 15 or below, or there aren't any age limitations; 0=No data or limits are at subnational level</v>
      </c>
      <c r="I193" s="1" t="n">
        <f aca="false">VLOOKUP(F193,Value_type!$A$2:$F$100,6,0)</f>
        <v>0</v>
      </c>
      <c r="J193" s="9" t="s">
        <v>637</v>
      </c>
      <c r="K193" s="1" t="e">
        <f aca="false">VLOOKUP(J193,Source!$A$2:$K$200,3,0)</f>
        <v>#N/A</v>
      </c>
      <c r="L193" s="0" t="n">
        <v>192</v>
      </c>
    </row>
    <row r="194" customFormat="false" ht="14.4" hidden="true" customHeight="false" outlineLevel="0" collapsed="false">
      <c r="A194" s="8" t="s">
        <v>638</v>
      </c>
      <c r="B194" s="8" t="n">
        <v>2020</v>
      </c>
      <c r="C194" s="9" t="s">
        <v>639</v>
      </c>
      <c r="D194" s="1"/>
      <c r="E194" s="1" t="str">
        <f aca="false">VLOOKUP(Snapshot!C194,Indicator!$A$2:$G$200,7,0)</f>
        <v>Out-of-school adolescents (primary school)</v>
      </c>
      <c r="F194" s="9" t="s">
        <v>48</v>
      </c>
      <c r="G194" s="1" t="str">
        <f aca="false">VLOOKUP(F194,Value_type!$A$2:$F$100,4,0)</f>
        <v>Continuous variable</v>
      </c>
      <c r="H194" s="1" t="str">
        <f aca="false">VLOOKUP(F194,Value_type!$A$2:$F$100,5,0)</f>
        <v>Continuous variable</v>
      </c>
      <c r="I194" s="1" t="n">
        <f aca="false">VLOOKUP(F194,Value_type!$A$2:$F$100,6,0)</f>
        <v>0</v>
      </c>
      <c r="J194" s="9" t="s">
        <v>640</v>
      </c>
      <c r="K194" s="1" t="e">
        <f aca="false">VLOOKUP(J194,Source!$A$2:$K$200,3,0)</f>
        <v>#N/A</v>
      </c>
      <c r="L194" s="0" t="n">
        <v>193</v>
      </c>
    </row>
    <row r="195" customFormat="false" ht="14.4" hidden="true" customHeight="false" outlineLevel="0" collapsed="false">
      <c r="A195" s="8" t="s">
        <v>641</v>
      </c>
      <c r="B195" s="8" t="n">
        <v>2020</v>
      </c>
      <c r="C195" s="9" t="s">
        <v>642</v>
      </c>
      <c r="D195" s="1" t="s">
        <v>643</v>
      </c>
      <c r="E195" s="1" t="str">
        <f aca="false">VLOOKUP(Snapshot!C195,Indicator!$A$2:$G$200,7,0)</f>
        <v>Ban on alcohol advertising on national radio</v>
      </c>
      <c r="F195" s="9" t="s">
        <v>294</v>
      </c>
      <c r="G195" s="1" t="str">
        <f aca="false">VLOOKUP(F195,Value_type!$A$2:$F$100,4,0)</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H195" s="1" t="str">
        <f aca="false">VLOOKUP(F195,Value_type!$A$2:$F$100,5,0)</f>
        <v>3=Ban; 2=Partial restriction (concerning at least one of the following: time, content, place); 1=No restrictions OR voluntary/self-restricted; 0=No data</v>
      </c>
      <c r="I195" s="1" t="n">
        <f aca="false">VLOOKUP(F195,Value_type!$A$2:$F$100,6,0)</f>
        <v>0</v>
      </c>
      <c r="J195" s="9" t="s">
        <v>644</v>
      </c>
      <c r="K195" s="1" t="e">
        <f aca="false">VLOOKUP(J195,Source!$A$2:$K$200,3,0)</f>
        <v>#N/A</v>
      </c>
      <c r="L195" s="0" t="n">
        <v>194</v>
      </c>
    </row>
    <row r="196" customFormat="false" ht="14.4" hidden="true" customHeight="false" outlineLevel="0" collapsed="false">
      <c r="A196" s="8" t="s">
        <v>645</v>
      </c>
      <c r="B196" s="8" t="n">
        <v>2020</v>
      </c>
      <c r="C196" s="9" t="s">
        <v>646</v>
      </c>
      <c r="D196" s="1" t="s">
        <v>643</v>
      </c>
      <c r="E196" s="1" t="str">
        <f aca="false">VLOOKUP(Snapshot!C196,Indicator!$A$2:$G$200,7,0)</f>
        <v>Ban on alcohol advertising on print media</v>
      </c>
      <c r="F196" s="9" t="s">
        <v>294</v>
      </c>
      <c r="G196" s="1" t="str">
        <f aca="false">VLOOKUP(F196,Value_type!$A$2:$F$100,4,0)</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H196" s="1" t="str">
        <f aca="false">VLOOKUP(F196,Value_type!$A$2:$F$100,5,0)</f>
        <v>3=Ban; 2=Partial restriction (concerning at least one of the following: time, content, place); 1=No restrictions OR voluntary/self-restricted; 0=No data</v>
      </c>
      <c r="I196" s="1" t="n">
        <f aca="false">VLOOKUP(F196,Value_type!$A$2:$F$100,6,0)</f>
        <v>0</v>
      </c>
      <c r="J196" s="9" t="s">
        <v>647</v>
      </c>
      <c r="K196" s="1" t="e">
        <f aca="false">VLOOKUP(J196,Source!$A$2:$K$200,3,0)</f>
        <v>#N/A</v>
      </c>
      <c r="L196" s="0" t="n">
        <v>195</v>
      </c>
    </row>
    <row r="197" customFormat="false" ht="14.4" hidden="true" customHeight="false" outlineLevel="0" collapsed="false">
      <c r="A197" s="8" t="s">
        <v>648</v>
      </c>
      <c r="B197" s="8" t="n">
        <v>2020</v>
      </c>
      <c r="C197" s="9" t="s">
        <v>649</v>
      </c>
      <c r="D197" s="1" t="s">
        <v>643</v>
      </c>
      <c r="E197" s="1" t="str">
        <f aca="false">VLOOKUP(Snapshot!C197,Indicator!$A$2:$G$200,7,0)</f>
        <v>Collective bargaining coverage</v>
      </c>
      <c r="F197" s="9" t="s">
        <v>48</v>
      </c>
      <c r="G197" s="1" t="str">
        <f aca="false">VLOOKUP(F197,Value_type!$A$2:$F$100,4,0)</f>
        <v>Continuous variable</v>
      </c>
      <c r="H197" s="1" t="str">
        <f aca="false">VLOOKUP(F197,Value_type!$A$2:$F$100,5,0)</f>
        <v>Continuous variable</v>
      </c>
      <c r="I197" s="1" t="n">
        <f aca="false">VLOOKUP(F197,Value_type!$A$2:$F$100,6,0)</f>
        <v>0</v>
      </c>
      <c r="J197" s="9" t="s">
        <v>650</v>
      </c>
      <c r="K197" s="1" t="e">
        <f aca="false">VLOOKUP(J197,Source!$A$2:$K$200,3,0)</f>
        <v>#N/A</v>
      </c>
      <c r="L197" s="0" t="n">
        <v>196</v>
      </c>
    </row>
    <row r="198" customFormat="false" ht="14.4" hidden="true" customHeight="false" outlineLevel="0" collapsed="false">
      <c r="A198" s="8" t="s">
        <v>651</v>
      </c>
      <c r="B198" s="8" t="s">
        <v>118</v>
      </c>
      <c r="C198" s="9" t="s">
        <v>652</v>
      </c>
      <c r="D198" s="1"/>
      <c r="E198" s="1" t="str">
        <f aca="false">VLOOKUP(Snapshot!C198,Indicator!$A$2:$G$200,7,0)</f>
        <v>Pre-primary education spending</v>
      </c>
      <c r="F198" s="9" t="s">
        <v>48</v>
      </c>
      <c r="G198" s="1" t="str">
        <f aca="false">VLOOKUP(F198,Value_type!$A$2:$F$100,4,0)</f>
        <v>Continuous variable</v>
      </c>
      <c r="H198" s="1" t="str">
        <f aca="false">VLOOKUP(F198,Value_type!$A$2:$F$100,5,0)</f>
        <v>Continuous variable</v>
      </c>
      <c r="I198" s="1" t="n">
        <f aca="false">VLOOKUP(F198,Value_type!$A$2:$F$100,6,0)</f>
        <v>0</v>
      </c>
      <c r="J198" s="9" t="s">
        <v>653</v>
      </c>
      <c r="K198" s="1" t="e">
        <f aca="false">VLOOKUP(J198,Source!$A$2:$K$200,3,0)</f>
        <v>#N/A</v>
      </c>
      <c r="L198" s="0" t="n">
        <v>197</v>
      </c>
    </row>
    <row r="199" customFormat="false" ht="14.4" hidden="true" customHeight="false" outlineLevel="0" collapsed="false">
      <c r="A199" s="8" t="s">
        <v>654</v>
      </c>
      <c r="B199" s="8" t="n">
        <v>2020</v>
      </c>
      <c r="C199" s="9" t="s">
        <v>655</v>
      </c>
      <c r="D199" s="1"/>
      <c r="E199" s="1" t="str">
        <f aca="false">VLOOKUP(Snapshot!C199,Indicator!$A$2:$G$200,7,0)</f>
        <v>Exclusive breastfeeding</v>
      </c>
      <c r="F199" s="9" t="s">
        <v>48</v>
      </c>
      <c r="G199" s="1" t="str">
        <f aca="false">VLOOKUP(F199,Value_type!$A$2:$F$100,4,0)</f>
        <v>Continuous variable</v>
      </c>
      <c r="H199" s="1" t="str">
        <f aca="false">VLOOKUP(F199,Value_type!$A$2:$F$100,5,0)</f>
        <v>Continuous variable</v>
      </c>
      <c r="I199" s="1" t="n">
        <f aca="false">VLOOKUP(F199,Value_type!$A$2:$F$100,6,0)</f>
        <v>0</v>
      </c>
      <c r="J199" s="9" t="s">
        <v>317</v>
      </c>
      <c r="K199" s="1" t="str">
        <f aca="false">VLOOKUP(J199,Source!$A$2:$K$200,3,0)</f>
        <v>WHO</v>
      </c>
      <c r="L199" s="0" t="n">
        <v>198</v>
      </c>
    </row>
    <row r="200" customFormat="false" ht="14.4" hidden="false" customHeight="false" outlineLevel="0" collapsed="false">
      <c r="A200" s="8" t="s">
        <v>656</v>
      </c>
      <c r="B200" s="8" t="n">
        <v>2020</v>
      </c>
      <c r="C200" s="9" t="s">
        <v>657</v>
      </c>
      <c r="D200" s="1" t="s">
        <v>643</v>
      </c>
      <c r="E200" s="1" t="str">
        <f aca="false">VLOOKUP(Snapshot!C200,Indicator!$A$2:$G$200,7,0)</f>
        <v>Women in informal employment</v>
      </c>
      <c r="F200" s="9" t="s">
        <v>48</v>
      </c>
      <c r="G200" s="1" t="str">
        <f aca="false">VLOOKUP(F200,Value_type!$A$2:$F$100,4,0)</f>
        <v>Continuous variable</v>
      </c>
      <c r="H200" s="1" t="str">
        <f aca="false">VLOOKUP(F200,Value_type!$A$2:$F$100,5,0)</f>
        <v>Continuous variable</v>
      </c>
      <c r="I200" s="1" t="n">
        <f aca="false">VLOOKUP(F200,Value_type!$A$2:$F$100,6,0)</f>
        <v>0</v>
      </c>
      <c r="J200" s="9" t="s">
        <v>70</v>
      </c>
      <c r="K200" s="1" t="str">
        <f aca="false">VLOOKUP(J200,Source!$A$2:$K$200,3,0)</f>
        <v>UN SDG</v>
      </c>
      <c r="L200" s="0" t="n">
        <v>199</v>
      </c>
    </row>
    <row r="201" customFormat="false" ht="14.4" hidden="true" customHeight="false" outlineLevel="0" collapsed="false">
      <c r="A201" s="8" t="s">
        <v>658</v>
      </c>
      <c r="B201" s="8" t="n">
        <v>2020</v>
      </c>
      <c r="C201" s="9" t="s">
        <v>659</v>
      </c>
      <c r="D201" s="1" t="s">
        <v>643</v>
      </c>
      <c r="E201" s="1" t="e">
        <f aca="false">VLOOKUP(Snapshot!C201,Indicator!$A$2:$G$200,7,0)</f>
        <v>#N/A</v>
      </c>
      <c r="F201" s="9" t="s">
        <v>217</v>
      </c>
      <c r="G201" s="1" t="str">
        <f aca="false">VLOOKUP(F201,Value_type!$A$2:$F$100,4,0)</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H201" s="1" t="str">
        <f aca="false">VLOOKUP(F201,Value_type!$A$2:$F$100,5,0)</f>
        <v>5=90 to 100%; 4=66 to 89%; 3=33 to 65%; 2=10 to 32%; 1=0 to 9%; 0=No data</v>
      </c>
      <c r="I201" s="1" t="n">
        <f aca="false">VLOOKUP(F201,Value_type!$A$2:$F$100,6,0)</f>
        <v>0</v>
      </c>
      <c r="J201" s="9" t="s">
        <v>660</v>
      </c>
      <c r="K201" s="1" t="e">
        <f aca="false">VLOOKUP(J201,Source!$A$2:$K$200,3,0)</f>
        <v>#N/A</v>
      </c>
      <c r="L201" s="0" t="n">
        <v>200</v>
      </c>
    </row>
    <row r="202" customFormat="false" ht="14.4" hidden="true" customHeight="false" outlineLevel="0" collapsed="false">
      <c r="A202" s="8" t="s">
        <v>661</v>
      </c>
      <c r="B202" s="8" t="n">
        <v>2020</v>
      </c>
      <c r="C202" s="9" t="s">
        <v>662</v>
      </c>
      <c r="D202" s="1" t="s">
        <v>643</v>
      </c>
      <c r="E202" s="1" t="e">
        <f aca="false">VLOOKUP(Snapshot!C202,Indicator!$A$2:$G$200,7,0)</f>
        <v>#N/A</v>
      </c>
      <c r="F202" s="9" t="s">
        <v>48</v>
      </c>
      <c r="G202" s="1" t="str">
        <f aca="false">VLOOKUP(F202,Value_type!$A$2:$F$100,4,0)</f>
        <v>Continuous variable</v>
      </c>
      <c r="H202" s="1" t="str">
        <f aca="false">VLOOKUP(F202,Value_type!$A$2:$F$100,5,0)</f>
        <v>Continuous variable</v>
      </c>
      <c r="I202" s="1" t="n">
        <f aca="false">VLOOKUP(F202,Value_type!$A$2:$F$100,6,0)</f>
        <v>0</v>
      </c>
      <c r="J202" s="9" t="s">
        <v>663</v>
      </c>
      <c r="K202" s="1" t="e">
        <f aca="false">VLOOKUP(J202,Source!$A$2:$K$200,3,0)</f>
        <v>#N/A</v>
      </c>
      <c r="L202" s="0" t="n">
        <v>201</v>
      </c>
    </row>
    <row r="203" customFormat="false" ht="14.4" hidden="true" customHeight="false" outlineLevel="0" collapsed="false">
      <c r="A203" s="8" t="s">
        <v>664</v>
      </c>
      <c r="B203" s="8" t="n">
        <v>2020</v>
      </c>
      <c r="C203" s="9" t="s">
        <v>665</v>
      </c>
      <c r="D203" s="1" t="s">
        <v>643</v>
      </c>
      <c r="E203" s="0" t="s">
        <v>666</v>
      </c>
      <c r="F203" s="11" t="s">
        <v>48</v>
      </c>
      <c r="G203" s="1" t="str">
        <f aca="false">VLOOKUP(F203,Value_type!$A$2:$F$100,4,0)</f>
        <v>Continuous variable</v>
      </c>
      <c r="H203" s="1" t="str">
        <f aca="false">VLOOKUP(F203,Value_type!$A$2:$F$100,5,0)</f>
        <v>Continuous variable</v>
      </c>
      <c r="I203" s="1" t="n">
        <f aca="false">VLOOKUP(F203,Value_type!$A$2:$F$100,6,0)</f>
        <v>0</v>
      </c>
      <c r="J203" s="9" t="s">
        <v>667</v>
      </c>
      <c r="K203" s="1" t="e">
        <f aca="false">VLOOKUP(J203,Source!$A$2:$K$200,3,0)</f>
        <v>#N/A</v>
      </c>
      <c r="L203" s="0" t="n">
        <v>202</v>
      </c>
    </row>
    <row r="204" customFormat="false" ht="14.4" hidden="true" customHeight="false" outlineLevel="0" collapsed="false">
      <c r="A204" s="8" t="s">
        <v>668</v>
      </c>
      <c r="B204" s="8" t="n">
        <v>2020</v>
      </c>
      <c r="C204" s="9" t="s">
        <v>669</v>
      </c>
      <c r="D204" s="1" t="s">
        <v>643</v>
      </c>
      <c r="E204" s="1" t="s">
        <v>670</v>
      </c>
      <c r="F204" s="11" t="s">
        <v>671</v>
      </c>
      <c r="G204" s="1" t="str">
        <f aca="false">VLOOKUP(F204,Value_type!$A$2:$F$100,4,0)</f>
        <v>2=Yes, the country has a consumer protection authority listed; 2=Yes the country has a consumer protection law enforcement authority which is a member of ICPEN; 1=No consumer protection authority listed</v>
      </c>
      <c r="H204" s="1" t="str">
        <f aca="false">VLOOKUP(F204,Value_type!$A$2:$F$100,5,0)</f>
        <v>2=Yes, the country has a consumer protection authority listed OR Yes, the country has a consumer protection law enforcement authority which is a member of ICPEN; 1=No consumer protection authority listed</v>
      </c>
      <c r="I204" s="1" t="n">
        <f aca="false">VLOOKUP(F204,Value_type!$A$2:$F$100,6,0)</f>
        <v>0</v>
      </c>
      <c r="J204" s="9" t="s">
        <v>672</v>
      </c>
      <c r="K204" s="1" t="e">
        <f aca="false">VLOOKUP(J204,Source!$A$2:$K$200,3,0)</f>
        <v>#N/A</v>
      </c>
      <c r="L204" s="0" t="n">
        <v>203</v>
      </c>
    </row>
    <row r="205" s="15" customFormat="true" ht="14.4" hidden="true" customHeight="false" outlineLevel="0" collapsed="false">
      <c r="A205" s="12" t="s">
        <v>673</v>
      </c>
      <c r="B205" s="12" t="s">
        <v>118</v>
      </c>
      <c r="C205" s="13" t="s">
        <v>674</v>
      </c>
      <c r="D205" s="14" t="s">
        <v>643</v>
      </c>
      <c r="E205" s="15" t="s">
        <v>675</v>
      </c>
      <c r="F205" s="12" t="s">
        <v>676</v>
      </c>
      <c r="G205" s="15" t="str">
        <f aca="false">VLOOKUP(F205,Value_type!$A$2:$F$100,4,0)</f>
        <v>2=1;  1=''; 1=np.nan; 1=None; 1=NaN</v>
      </c>
      <c r="H205" s="14" t="str">
        <f aca="false">VLOOKUP(F205,Value_type!$A$2:$F$100,5,0)</f>
        <v>2=Yes; 1=No</v>
      </c>
      <c r="I205" s="14" t="n">
        <f aca="false">VLOOKUP(F205,Value_type!$A$2:$F$100,6,0)</f>
        <v>1</v>
      </c>
      <c r="J205" s="13" t="s">
        <v>677</v>
      </c>
      <c r="K205" s="14" t="e">
        <f aca="false">VLOOKUP(J205,Source!$A$2:$K$200,3,0)</f>
        <v>#N/A</v>
      </c>
      <c r="L205" s="15" t="n">
        <v>204</v>
      </c>
    </row>
    <row r="206" customFormat="false" ht="14.4" hidden="true" customHeight="false" outlineLevel="0" collapsed="false">
      <c r="A206" s="8" t="s">
        <v>678</v>
      </c>
      <c r="B206" s="8" t="n">
        <v>2020</v>
      </c>
      <c r="C206" s="1" t="s">
        <v>679</v>
      </c>
      <c r="D206" s="1" t="s">
        <v>643</v>
      </c>
      <c r="E206" s="0" t="s">
        <v>680</v>
      </c>
      <c r="F206" s="11" t="s">
        <v>48</v>
      </c>
      <c r="G206" s="1" t="str">
        <f aca="false">VLOOKUP(F206,Value_type!$A$2:$F$100,4,0)</f>
        <v>Continuous variable</v>
      </c>
      <c r="H206" s="1" t="str">
        <f aca="false">VLOOKUP(F206,Value_type!$A$2:$F$100,5,0)</f>
        <v>Continuous variable</v>
      </c>
      <c r="I206" s="1" t="n">
        <f aca="false">VLOOKUP(F206,Value_type!$A$2:$F$100,6,0)</f>
        <v>0</v>
      </c>
      <c r="J206" s="9" t="s">
        <v>681</v>
      </c>
      <c r="K206" s="1" t="e">
        <f aca="false">VLOOKUP(J206,Source!$A$2:$K$200,3,0)</f>
        <v>#N/A</v>
      </c>
      <c r="L206" s="0" t="n">
        <v>205</v>
      </c>
    </row>
    <row r="207" customFormat="false" ht="14.4" hidden="true" customHeight="false" outlineLevel="0" collapsed="false">
      <c r="A207" s="8" t="s">
        <v>682</v>
      </c>
      <c r="B207" s="8" t="n">
        <v>2020</v>
      </c>
      <c r="C207" s="1" t="s">
        <v>683</v>
      </c>
      <c r="D207" s="0" t="s">
        <v>643</v>
      </c>
      <c r="E207" s="0" t="s">
        <v>684</v>
      </c>
      <c r="F207" s="8" t="s">
        <v>676</v>
      </c>
      <c r="G207" s="1" t="str">
        <f aca="false">VLOOKUP(F207,Value_type!$A$2:$F$100,4,0)</f>
        <v>2=1;  1=''; 1=np.nan; 1=None; 1=NaN</v>
      </c>
      <c r="H207" s="1" t="str">
        <f aca="false">VLOOKUP(F207,Value_type!$A$2:$F$100,5,0)</f>
        <v>2=Yes; 1=No</v>
      </c>
      <c r="I207" s="1" t="n">
        <f aca="false">VLOOKUP(F207,Value_type!$A$2:$F$100,6,0)</f>
        <v>1</v>
      </c>
      <c r="J207" s="9" t="s">
        <v>685</v>
      </c>
      <c r="K207" s="1" t="e">
        <f aca="false">VLOOKUP(J207,Source!$A$2:$K$200,3,0)</f>
        <v>#N/A</v>
      </c>
      <c r="L207" s="0" t="n">
        <v>206</v>
      </c>
    </row>
    <row r="208" customFormat="false" ht="14.4" hidden="true" customHeight="false" outlineLevel="0" collapsed="false">
      <c r="A208" s="8" t="s">
        <v>686</v>
      </c>
      <c r="B208" s="8" t="n">
        <v>2020</v>
      </c>
      <c r="C208" s="1" t="s">
        <v>687</v>
      </c>
      <c r="D208" s="1" t="s">
        <v>643</v>
      </c>
      <c r="E208" s="0" t="s">
        <v>688</v>
      </c>
      <c r="F208" s="9" t="s">
        <v>48</v>
      </c>
      <c r="G208" s="1" t="str">
        <f aca="false">VLOOKUP(F208,Value_type!$A$2:$F$100,4,0)</f>
        <v>Continuous variable</v>
      </c>
      <c r="H208" s="1" t="str">
        <f aca="false">VLOOKUP(F208,Value_type!$A$2:$F$100,5,0)</f>
        <v>Continuous variable</v>
      </c>
      <c r="I208" s="1" t="n">
        <f aca="false">VLOOKUP(F208,Value_type!$A$2:$F$100,6,0)</f>
        <v>0</v>
      </c>
      <c r="J208" s="9" t="s">
        <v>689</v>
      </c>
      <c r="K208" s="1" t="e">
        <f aca="false">VLOOKUP(J208,Source!$A$2:$K$200,3,0)</f>
        <v>#N/A</v>
      </c>
      <c r="L208" s="0" t="n">
        <v>207</v>
      </c>
    </row>
    <row r="209" customFormat="false" ht="14.4" hidden="true" customHeight="false" outlineLevel="0" collapsed="false">
      <c r="A209" s="8" t="s">
        <v>690</v>
      </c>
      <c r="B209" s="8" t="n">
        <v>2020</v>
      </c>
      <c r="C209" s="1" t="s">
        <v>691</v>
      </c>
      <c r="D209" s="1" t="s">
        <v>643</v>
      </c>
      <c r="E209" s="0" t="s">
        <v>692</v>
      </c>
      <c r="F209" s="9" t="s">
        <v>48</v>
      </c>
      <c r="G209" s="1" t="str">
        <f aca="false">VLOOKUP(F209,Value_type!$A$2:$F$100,4,0)</f>
        <v>Continuous variable</v>
      </c>
      <c r="H209" s="1" t="str">
        <f aca="false">VLOOKUP(F209,Value_type!$A$2:$F$100,5,0)</f>
        <v>Continuous variable</v>
      </c>
      <c r="I209" s="1" t="n">
        <f aca="false">VLOOKUP(F209,Value_type!$A$2:$F$100,6,0)</f>
        <v>0</v>
      </c>
      <c r="J209" s="9" t="s">
        <v>693</v>
      </c>
      <c r="K209" s="1" t="e">
        <f aca="false">VLOOKUP(J209,Source!$A$2:$K$200,3,0)</f>
        <v>#N/A</v>
      </c>
      <c r="L209" s="0" t="n">
        <v>208</v>
      </c>
    </row>
    <row r="210" customFormat="false" ht="14.4" hidden="true" customHeight="false" outlineLevel="0" collapsed="false">
      <c r="A210" s="8" t="s">
        <v>694</v>
      </c>
      <c r="B210" s="8" t="n">
        <v>2020</v>
      </c>
      <c r="C210" s="1" t="s">
        <v>695</v>
      </c>
      <c r="D210" s="1" t="s">
        <v>643</v>
      </c>
      <c r="E210" s="0" t="s">
        <v>696</v>
      </c>
      <c r="F210" s="9" t="s">
        <v>48</v>
      </c>
      <c r="G210" s="1" t="str">
        <f aca="false">VLOOKUP(F210,Value_type!$A$2:$F$100,4,0)</f>
        <v>Continuous variable</v>
      </c>
      <c r="H210" s="1" t="str">
        <f aca="false">VLOOKUP(F210,Value_type!$A$2:$F$100,5,0)</f>
        <v>Continuous variable</v>
      </c>
      <c r="I210" s="1" t="n">
        <f aca="false">VLOOKUP(F210,Value_type!$A$2:$F$100,6,0)</f>
        <v>0</v>
      </c>
      <c r="J210" s="9" t="s">
        <v>697</v>
      </c>
      <c r="K210" s="1" t="e">
        <f aca="false">VLOOKUP(J210,Source!$A$2:$K$200,3,0)</f>
        <v>#N/A</v>
      </c>
      <c r="L210" s="0" t="n">
        <v>209</v>
      </c>
    </row>
    <row r="211" customFormat="false" ht="14.4" hidden="true" customHeight="false" outlineLevel="0" collapsed="false">
      <c r="A211" s="8" t="s">
        <v>698</v>
      </c>
      <c r="B211" s="8" t="n">
        <v>2020</v>
      </c>
      <c r="C211" s="1" t="s">
        <v>699</v>
      </c>
      <c r="D211" s="1" t="s">
        <v>643</v>
      </c>
      <c r="E211" s="0" t="s">
        <v>700</v>
      </c>
      <c r="F211" s="9" t="s">
        <v>48</v>
      </c>
      <c r="G211" s="1" t="str">
        <f aca="false">VLOOKUP(F211,Value_type!$A$2:$F$100,4,0)</f>
        <v>Continuous variable</v>
      </c>
      <c r="H211" s="1" t="str">
        <f aca="false">VLOOKUP(F211,Value_type!$A$2:$F$100,5,0)</f>
        <v>Continuous variable</v>
      </c>
      <c r="I211" s="1" t="n">
        <f aca="false">VLOOKUP(F211,Value_type!$A$2:$F$100,6,0)</f>
        <v>0</v>
      </c>
      <c r="J211" s="9" t="s">
        <v>701</v>
      </c>
      <c r="K211" s="1" t="e">
        <f aca="false">VLOOKUP(J211,Source!$A$2:$K$200,3,0)</f>
        <v>#N/A</v>
      </c>
      <c r="L211" s="0" t="n">
        <v>210</v>
      </c>
    </row>
    <row r="212" customFormat="false" ht="14.4" hidden="true" customHeight="false" outlineLevel="0" collapsed="false">
      <c r="A212" s="8" t="s">
        <v>702</v>
      </c>
      <c r="B212" s="8" t="n">
        <v>2020</v>
      </c>
      <c r="C212" s="1" t="s">
        <v>703</v>
      </c>
      <c r="D212" s="1" t="s">
        <v>643</v>
      </c>
      <c r="E212" s="17" t="s">
        <v>704</v>
      </c>
      <c r="F212" s="9" t="s">
        <v>48</v>
      </c>
      <c r="G212" s="1" t="str">
        <f aca="false">VLOOKUP(F212,Value_type!$A$2:$F$100,4,0)</f>
        <v>Continuous variable</v>
      </c>
      <c r="H212" s="1" t="str">
        <f aca="false">VLOOKUP(F212,Value_type!$A$2:$F$100,5,0)</f>
        <v>Continuous variable</v>
      </c>
      <c r="I212" s="1" t="n">
        <f aca="false">VLOOKUP(F212,Value_type!$A$2:$F$100,6,0)</f>
        <v>0</v>
      </c>
      <c r="J212" s="9" t="s">
        <v>705</v>
      </c>
      <c r="K212" s="1" t="e">
        <f aca="false">VLOOKUP(J212,Source!$A$2:$K$200,3,0)</f>
        <v>#N/A</v>
      </c>
      <c r="L212" s="0" t="n">
        <v>211</v>
      </c>
    </row>
    <row r="213" customFormat="false" ht="14.4" hidden="true" customHeight="false" outlineLevel="0" collapsed="false">
      <c r="A213" s="8" t="s">
        <v>706</v>
      </c>
      <c r="B213" s="8" t="n">
        <v>2020</v>
      </c>
      <c r="C213" s="1" t="s">
        <v>707</v>
      </c>
      <c r="D213" s="1" t="s">
        <v>643</v>
      </c>
      <c r="E213" s="0" t="s">
        <v>708</v>
      </c>
      <c r="F213" s="9" t="s">
        <v>48</v>
      </c>
      <c r="G213" s="1" t="str">
        <f aca="false">VLOOKUP(F213,Value_type!$A$2:$F$100,4,0)</f>
        <v>Continuous variable</v>
      </c>
      <c r="H213" s="1" t="str">
        <f aca="false">VLOOKUP(F213,Value_type!$A$2:$F$100,5,0)</f>
        <v>Continuous variable</v>
      </c>
      <c r="I213" s="1" t="n">
        <f aca="false">VLOOKUP(F213,Value_type!$A$2:$F$100,6,0)</f>
        <v>0</v>
      </c>
      <c r="J213" s="9" t="s">
        <v>709</v>
      </c>
      <c r="K213" s="1" t="e">
        <f aca="false">VLOOKUP(J213,Source!$A$2:$K$200,3,0)</f>
        <v>#N/A</v>
      </c>
      <c r="L213" s="0" t="n">
        <v>212</v>
      </c>
    </row>
    <row r="214" customFormat="false" ht="14.4" hidden="true" customHeight="false" outlineLevel="0" collapsed="false">
      <c r="A214" s="8" t="s">
        <v>710</v>
      </c>
      <c r="B214" s="8" t="n">
        <v>2020</v>
      </c>
      <c r="C214" s="1" t="s">
        <v>711</v>
      </c>
      <c r="D214" s="1" t="s">
        <v>643</v>
      </c>
      <c r="E214" s="0" t="s">
        <v>712</v>
      </c>
      <c r="F214" s="9" t="s">
        <v>48</v>
      </c>
      <c r="G214" s="1" t="str">
        <f aca="false">VLOOKUP(F214,Value_type!$A$2:$F$100,4,0)</f>
        <v>Continuous variable</v>
      </c>
      <c r="H214" s="1" t="str">
        <f aca="false">VLOOKUP(F214,Value_type!$A$2:$F$100,5,0)</f>
        <v>Continuous variable</v>
      </c>
      <c r="I214" s="1" t="n">
        <f aca="false">VLOOKUP(F214,Value_type!$A$2:$F$100,6,0)</f>
        <v>0</v>
      </c>
      <c r="J214" s="9" t="s">
        <v>713</v>
      </c>
      <c r="K214" s="1" t="e">
        <f aca="false">VLOOKUP(J214,Source!$A$2:$K$200,3,0)</f>
        <v>#N/A</v>
      </c>
      <c r="L214" s="0" t="n">
        <v>213</v>
      </c>
    </row>
    <row r="215" customFormat="false" ht="14.4" hidden="true" customHeight="false" outlineLevel="0" collapsed="false">
      <c r="A215" s="8" t="s">
        <v>714</v>
      </c>
      <c r="B215" s="8" t="n">
        <v>2020</v>
      </c>
      <c r="C215" s="1" t="s">
        <v>715</v>
      </c>
      <c r="D215" s="1" t="s">
        <v>643</v>
      </c>
      <c r="E215" s="17" t="s">
        <v>716</v>
      </c>
      <c r="F215" s="9" t="s">
        <v>48</v>
      </c>
      <c r="G215" s="1" t="str">
        <f aca="false">VLOOKUP(F215,Value_type!$A$2:$F$100,4,0)</f>
        <v>Continuous variable</v>
      </c>
      <c r="H215" s="1" t="str">
        <f aca="false">VLOOKUP(F215,Value_type!$A$2:$F$100,5,0)</f>
        <v>Continuous variable</v>
      </c>
      <c r="I215" s="1" t="n">
        <f aca="false">VLOOKUP(F215,Value_type!$A$2:$F$100,6,0)</f>
        <v>0</v>
      </c>
      <c r="J215" s="9" t="s">
        <v>717</v>
      </c>
      <c r="K215" s="1" t="e">
        <f aca="false">VLOOKUP(J215,Source!$A$2:$K$200,3,0)</f>
        <v>#N/A</v>
      </c>
      <c r="L215" s="0" t="n">
        <v>214</v>
      </c>
    </row>
    <row r="216" customFormat="false" ht="14.4" hidden="true" customHeight="false" outlineLevel="0" collapsed="false">
      <c r="A216" s="8" t="s">
        <v>718</v>
      </c>
      <c r="B216" s="8" t="n">
        <v>2020</v>
      </c>
      <c r="C216" s="1" t="s">
        <v>719</v>
      </c>
      <c r="D216" s="1" t="s">
        <v>643</v>
      </c>
      <c r="E216" s="0" t="s">
        <v>720</v>
      </c>
      <c r="F216" s="0" t="s">
        <v>274</v>
      </c>
      <c r="G216" s="1" t="str">
        <f aca="false">VLOOKUP(F216,Value_type!$A$2:$F$100,4,0)</f>
        <v>2=Yes; 2=yes; 1=No; 1=no; 0=No data; 0=don't know;0=Don't know; 0=No data received; 0=No response; 0=Unknown; 0=unknown</v>
      </c>
      <c r="H216" s="1" t="str">
        <f aca="false">VLOOKUP(F216,Value_type!$A$2:$F$100,5,0)</f>
        <v>2=Yes; 1=No; 0=Don't know/ No data received/ No response/ No data</v>
      </c>
      <c r="I216" s="1" t="n">
        <f aca="false">VLOOKUP(F216,Value_type!$A$2:$F$100,6,0)</f>
        <v>0</v>
      </c>
      <c r="J216" s="9" t="s">
        <v>721</v>
      </c>
      <c r="K216" s="1" t="e">
        <f aca="false">VLOOKUP(J216,Source!$A$2:$K$200,3,0)</f>
        <v>#N/A</v>
      </c>
      <c r="L216" s="0" t="n">
        <v>215</v>
      </c>
    </row>
    <row r="217" customFormat="false" ht="14.4" hidden="true" customHeight="false" outlineLevel="0" collapsed="false">
      <c r="A217" s="8" t="s">
        <v>722</v>
      </c>
      <c r="B217" s="8" t="n">
        <v>2020</v>
      </c>
      <c r="C217" s="1" t="s">
        <v>723</v>
      </c>
      <c r="D217" s="1" t="s">
        <v>643</v>
      </c>
      <c r="E217" s="1" t="e">
        <f aca="false">VLOOKUP(Snapshot!C217,Indicator!$A$2:$G$200,7,0)</f>
        <v>#N/A</v>
      </c>
      <c r="F217" s="9" t="s">
        <v>48</v>
      </c>
      <c r="G217" s="1" t="str">
        <f aca="false">VLOOKUP(F217,Value_type!$A$2:$F$100,4,0)</f>
        <v>Continuous variable</v>
      </c>
      <c r="H217" s="1" t="str">
        <f aca="false">VLOOKUP(F217,Value_type!$A$2:$F$100,5,0)</f>
        <v>Continuous variable</v>
      </c>
      <c r="I217" s="1" t="n">
        <f aca="false">VLOOKUP(F217,Value_type!$A$2:$F$100,6,0)</f>
        <v>0</v>
      </c>
      <c r="J217" s="9" t="s">
        <v>724</v>
      </c>
      <c r="K217" s="1" t="e">
        <f aca="false">VLOOKUP(J217,Source!$A$2:$K$200,3,0)</f>
        <v>#N/A</v>
      </c>
      <c r="L217" s="0" t="n">
        <v>216</v>
      </c>
    </row>
    <row r="218" customFormat="false" ht="14.4" hidden="true" customHeight="false" outlineLevel="0" collapsed="false">
      <c r="A218" s="8" t="s">
        <v>725</v>
      </c>
      <c r="B218" s="8" t="n">
        <v>2020</v>
      </c>
      <c r="C218" s="1" t="s">
        <v>726</v>
      </c>
      <c r="D218" s="1" t="s">
        <v>643</v>
      </c>
      <c r="E218" s="1" t="e">
        <f aca="false">VLOOKUP(Snapshot!C218,Indicator!$A$2:$G$200,7,0)</f>
        <v>#N/A</v>
      </c>
      <c r="F218" s="1" t="s">
        <v>48</v>
      </c>
      <c r="G218" s="1" t="str">
        <f aca="false">VLOOKUP(F218,Value_type!$A$2:$F$100,4,0)</f>
        <v>Continuous variable</v>
      </c>
      <c r="H218" s="1" t="str">
        <f aca="false">VLOOKUP(F218,Value_type!$A$2:$F$100,5,0)</f>
        <v>Continuous variable</v>
      </c>
      <c r="I218" s="1" t="n">
        <f aca="false">VLOOKUP(F218,Value_type!$A$2:$F$100,6,0)</f>
        <v>0</v>
      </c>
      <c r="J218" s="9" t="s">
        <v>727</v>
      </c>
      <c r="K218" s="1" t="e">
        <f aca="false">VLOOKUP(J218,Source!$A$2:$K$200,3,0)</f>
        <v>#N/A</v>
      </c>
      <c r="L218" s="0" t="n">
        <v>217</v>
      </c>
    </row>
    <row r="219" customFormat="false" ht="14.4" hidden="true" customHeight="false" outlineLevel="0" collapsed="false">
      <c r="A219" s="8" t="s">
        <v>728</v>
      </c>
      <c r="B219" s="8" t="n">
        <v>2020</v>
      </c>
      <c r="C219" s="1" t="s">
        <v>729</v>
      </c>
      <c r="D219" s="1" t="s">
        <v>643</v>
      </c>
      <c r="E219" s="1" t="e">
        <f aca="false">VLOOKUP(Snapshot!C219,Indicator!$A$2:$G$200,7,0)</f>
        <v>#N/A</v>
      </c>
      <c r="F219" s="1" t="s">
        <v>730</v>
      </c>
      <c r="G219" s="1" t="str">
        <f aca="false">VLOOKUP(F219,Value_type!$A$2:$F$100,4,0)</f>
        <v>4=5.0; 3=4.0; 2=3.0; 1=1.0</v>
      </c>
      <c r="H219" s="1" t="str">
        <f aca="false">VLOOKUP(F219,Value_type!$A$2:$F$100,5,0)</f>
        <v>4 =37 - 48 hours; 3=25 - 36hours; 2=24 hours; 1=No day of rest; 0=No data</v>
      </c>
      <c r="I219" s="1" t="n">
        <f aca="false">VLOOKUP(F219,Value_type!$A$2:$F$100,6,0)</f>
        <v>0</v>
      </c>
      <c r="J219" s="9" t="s">
        <v>731</v>
      </c>
      <c r="K219" s="1" t="e">
        <f aca="false">VLOOKUP(J219,Source!$A$2:$K$200,3,0)</f>
        <v>#N/A</v>
      </c>
      <c r="L219" s="0" t="n">
        <v>218</v>
      </c>
    </row>
    <row r="220" customFormat="false" ht="14.4" hidden="true" customHeight="false" outlineLevel="0" collapsed="false">
      <c r="A220" s="8" t="s">
        <v>732</v>
      </c>
      <c r="B220" s="8" t="n">
        <v>2020</v>
      </c>
      <c r="C220" s="1" t="s">
        <v>733</v>
      </c>
      <c r="D220" s="1" t="s">
        <v>643</v>
      </c>
      <c r="E220" s="1" t="e">
        <f aca="false">VLOOKUP(Snapshot!C220,Indicator!$A$2:$G$200,7,0)</f>
        <v>#N/A</v>
      </c>
      <c r="F220" s="1" t="s">
        <v>734</v>
      </c>
      <c r="G220" s="1" t="str">
        <f aca="false">VLOOKUP(F220,Value_type!$A$2:$F$100,4,0)</f>
        <v>5=5.0; 4=4.0; 3=3.0; 2=2.0; 1=1.0</v>
      </c>
      <c r="H220" s="1" t="str">
        <f aca="false">VLOOKUP(F220,Value_type!$A$2:$F$100,5,0)</f>
        <v>5=126% - 150%; 4 =105% - 125%; 3=Set externally; 2=Only for certain employees; 1=No premium; 0=No data</v>
      </c>
      <c r="I220" s="1" t="n">
        <f aca="false">VLOOKUP(F220,Value_type!$A$2:$F$100,6,0)</f>
        <v>0</v>
      </c>
      <c r="J220" s="9" t="s">
        <v>735</v>
      </c>
      <c r="K220" s="1" t="e">
        <f aca="false">VLOOKUP(J220,Source!$A$2:$K$200,3,0)</f>
        <v>#N/A</v>
      </c>
      <c r="L220" s="0" t="n">
        <v>219</v>
      </c>
    </row>
    <row r="221" customFormat="false" ht="14.4" hidden="true" customHeight="false" outlineLevel="0" collapsed="false">
      <c r="A221" s="8" t="s">
        <v>736</v>
      </c>
      <c r="B221" s="8" t="n">
        <v>2020</v>
      </c>
      <c r="C221" s="1" t="s">
        <v>737</v>
      </c>
      <c r="E221" s="1" t="e">
        <f aca="false">VLOOKUP(Snapshot!C221,Indicator!$A$2:$G$200,7,0)</f>
        <v>#N/A</v>
      </c>
      <c r="F221" s="1" t="s">
        <v>48</v>
      </c>
      <c r="G221" s="1" t="str">
        <f aca="false">VLOOKUP(F221,Value_type!$A$2:$F$100,4,0)</f>
        <v>Continuous variable</v>
      </c>
      <c r="H221" s="1" t="str">
        <f aca="false">VLOOKUP(F221,Value_type!$A$2:$F$100,5,0)</f>
        <v>Continuous variable</v>
      </c>
      <c r="I221" s="1" t="n">
        <f aca="false">VLOOKUP(F221,Value_type!$A$2:$F$100,6,0)</f>
        <v>0</v>
      </c>
      <c r="J221" s="9" t="s">
        <v>738</v>
      </c>
      <c r="K221" s="1" t="e">
        <f aca="false">VLOOKUP(J221,Source!$A$2:$K$200,3,0)</f>
        <v>#N/A</v>
      </c>
    </row>
  </sheetData>
  <autoFilter ref="A1:O221">
    <filterColumn colId="1">
      <customFilters and="true">
        <customFilter operator="equal" val="2020"/>
      </customFilters>
    </filterColumn>
    <filterColumn colId="9">
      <filters>
        <filter val="S-176"/>
        <filter val="S-23"/>
      </filters>
    </filterColumn>
  </autoFilter>
  <dataValidations count="5">
    <dataValidation allowBlank="true" operator="between" showDropDown="false" showErrorMessage="true" showInputMessage="true" sqref="C2:C205" type="list">
      <formula1>Indicator!$A$2:$A$100</formula1>
      <formula2>0</formula2>
    </dataValidation>
    <dataValidation allowBlank="true" operator="between" showDropDown="false" showErrorMessage="true" showInputMessage="true" sqref="F2:F190 F208:F215 F217" type="list">
      <formula1>Value_type!$A$2:$A$100</formula1>
      <formula2>0</formula2>
    </dataValidation>
    <dataValidation allowBlank="true" operator="between" showDropDown="false" showErrorMessage="true" showInputMessage="true" sqref="F191:F203 F206" type="list">
      <formula1>Value_type!$A$2:$A$46</formula1>
      <formula2>0</formula2>
    </dataValidation>
    <dataValidation allowBlank="true" operator="between" showDropDown="false" showErrorMessage="true" showInputMessage="true" sqref="J2:J221" type="list">
      <formula1>Source!$A$2:$A$245</formula1>
      <formula2>0</formula2>
    </dataValidation>
    <dataValidation allowBlank="true" operator="between" showDropDown="false" showErrorMessage="true" showInputMessage="true" sqref="F204" type="list">
      <formula1>Value_type!$A$2:$A$70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5" activeCellId="0" sqref="C5"/>
    </sheetView>
  </sheetViews>
  <sheetFormatPr defaultRowHeight="14.4" zeroHeight="false" outlineLevelRow="0" outlineLevelCol="0"/>
  <cols>
    <col collapsed="false" customWidth="true" hidden="false" outlineLevel="0" max="1" min="1" style="0" width="8.67"/>
    <col collapsed="false" customWidth="true" hidden="false" outlineLevel="0" max="2" min="2" style="0" width="14.35"/>
    <col collapsed="false" customWidth="true" hidden="false" outlineLevel="0" max="1025" min="3" style="0" width="8.67"/>
  </cols>
  <sheetData>
    <row r="1" s="101" customFormat="true" ht="14.4" hidden="false" customHeight="false" outlineLevel="0" collapsed="false">
      <c r="A1" s="101" t="s">
        <v>2576</v>
      </c>
      <c r="B1" s="101" t="s">
        <v>2577</v>
      </c>
      <c r="C1" s="101" t="s">
        <v>2578</v>
      </c>
    </row>
    <row r="2" customFormat="false" ht="14.4" hidden="false" customHeight="false" outlineLevel="0" collapsed="false">
      <c r="A2" s="0" t="s">
        <v>2579</v>
      </c>
      <c r="B2" s="11" t="s">
        <v>1645</v>
      </c>
      <c r="C2" s="0" t="s">
        <v>1650</v>
      </c>
    </row>
    <row r="3" customFormat="false" ht="14.4" hidden="false" customHeight="false" outlineLevel="0" collapsed="false">
      <c r="A3" s="0" t="s">
        <v>2580</v>
      </c>
      <c r="B3" s="11" t="s">
        <v>1532</v>
      </c>
      <c r="C3" s="0" t="s">
        <v>1538</v>
      </c>
    </row>
    <row r="4" customFormat="false" ht="14.4" hidden="false" customHeight="false" outlineLevel="0" collapsed="false">
      <c r="A4" s="0" t="s">
        <v>2581</v>
      </c>
      <c r="B4" s="11" t="s">
        <v>1657</v>
      </c>
      <c r="C4" s="0" t="s">
        <v>1650</v>
      </c>
    </row>
    <row r="5" customFormat="false" ht="14.4" hidden="false" customHeight="false" outlineLevel="0" collapsed="false">
      <c r="A5" s="0" t="s">
        <v>2582</v>
      </c>
      <c r="B5" s="11" t="s">
        <v>1756</v>
      </c>
      <c r="C5" s="0" t="s">
        <v>1650</v>
      </c>
    </row>
    <row r="6" customFormat="false" ht="14.4" hidden="false" customHeight="false" outlineLevel="0" collapsed="false">
      <c r="B6" s="11"/>
    </row>
    <row r="7" customFormat="false" ht="14.4" hidden="false" customHeight="false" outlineLevel="0" collapsed="false">
      <c r="B7" s="11"/>
    </row>
    <row r="8" customFormat="false" ht="14.4" hidden="false" customHeight="false" outlineLevel="0" collapsed="false">
      <c r="B8" s="11"/>
    </row>
    <row r="9" customFormat="false" ht="14.4" hidden="false" customHeight="false" outlineLevel="0" collapsed="false">
      <c r="B9" s="11"/>
    </row>
    <row r="10" customFormat="false" ht="14.4" hidden="false" customHeight="false" outlineLevel="0" collapsed="false">
      <c r="B10" s="11"/>
    </row>
    <row r="11" customFormat="false" ht="14.4" hidden="false" customHeight="false" outlineLevel="0" collapsed="false">
      <c r="B11" s="11"/>
    </row>
    <row r="12" customFormat="false" ht="14.4" hidden="false" customHeight="false" outlineLevel="0" collapsed="false">
      <c r="B12" s="11"/>
    </row>
  </sheetData>
  <dataValidations count="1">
    <dataValidation allowBlank="true" operator="between" showDropDown="false" showErrorMessage="true" showInputMessage="true" sqref="B2:B12" type="list">
      <formula1>Input_Lists!$I$2:$I$12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7"/>
  <sheetViews>
    <sheetView showFormulas="false" showGridLines="true" showRowColHeaders="true" showZeros="true" rightToLeft="false" tabSelected="false" showOutlineSymbols="true" defaultGridColor="true" view="normal" topLeftCell="E1" colorId="64" zoomScale="95" zoomScaleNormal="95" zoomScalePageLayoutView="100" workbookViewId="0">
      <selection pane="topLeft" activeCell="N1" activeCellId="0" sqref="N1"/>
    </sheetView>
  </sheetViews>
  <sheetFormatPr defaultRowHeight="14.4" zeroHeight="false" outlineLevelRow="0" outlineLevelCol="0"/>
  <cols>
    <col collapsed="false" customWidth="true" hidden="false" outlineLevel="0" max="1" min="1" style="0" width="2.65"/>
    <col collapsed="false" customWidth="true" hidden="false" outlineLevel="0" max="2" min="2" style="0" width="8.67"/>
    <col collapsed="false" customWidth="true" hidden="false" outlineLevel="0" max="3" min="3" style="0" width="27.65"/>
    <col collapsed="false" customWidth="true" hidden="false" outlineLevel="0" max="4" min="4" style="0" width="28.57"/>
    <col collapsed="false" customWidth="true" hidden="false" outlineLevel="0" max="5" min="5" style="0" width="34.33"/>
    <col collapsed="false" customWidth="true" hidden="false" outlineLevel="0" max="6" min="6" style="0" width="16"/>
    <col collapsed="false" customWidth="true" hidden="false" outlineLevel="0" max="7" min="7" style="0" width="40.35"/>
    <col collapsed="false" customWidth="true" hidden="false" outlineLevel="0" max="8" min="8" style="0" width="89.55"/>
    <col collapsed="false" customWidth="true" hidden="false" outlineLevel="0" max="9" min="9" style="0" width="18.33"/>
    <col collapsed="false" customWidth="true" hidden="false" outlineLevel="0" max="10" min="10" style="0" width="15.34"/>
    <col collapsed="false" customWidth="true" hidden="false" outlineLevel="0" max="11" min="11" style="0" width="12.56"/>
    <col collapsed="false" customWidth="true" hidden="false" outlineLevel="0" max="12" min="12" style="0" width="10.65"/>
    <col collapsed="false" customWidth="true" hidden="false" outlineLevel="0" max="13" min="13" style="0" width="15.56"/>
    <col collapsed="false" customWidth="true" hidden="false" outlineLevel="0" max="14" min="14" style="0" width="18"/>
    <col collapsed="false" customWidth="true" hidden="false" outlineLevel="0" max="15" min="15" style="0" width="8.67"/>
    <col collapsed="false" customWidth="true" hidden="false" outlineLevel="0" max="16" min="16" style="0" width="15.66"/>
    <col collapsed="false" customWidth="true" hidden="false" outlineLevel="0" max="1025" min="17" style="0" width="8.67"/>
  </cols>
  <sheetData>
    <row r="1" customFormat="false" ht="27.75" hidden="false" customHeight="true" outlineLevel="0" collapsed="false">
      <c r="A1" s="102" t="s">
        <v>2561</v>
      </c>
      <c r="B1" s="5" t="s">
        <v>2583</v>
      </c>
      <c r="C1" s="5" t="s">
        <v>2584</v>
      </c>
      <c r="D1" s="5" t="s">
        <v>2585</v>
      </c>
      <c r="E1" s="5" t="s">
        <v>2586</v>
      </c>
      <c r="F1" s="5" t="s">
        <v>2587</v>
      </c>
      <c r="G1" s="5" t="s">
        <v>2588</v>
      </c>
      <c r="H1" s="5" t="s">
        <v>2562</v>
      </c>
      <c r="I1" s="5" t="s">
        <v>2564</v>
      </c>
      <c r="J1" s="5" t="s">
        <v>2565</v>
      </c>
      <c r="K1" s="19" t="s">
        <v>2563</v>
      </c>
      <c r="L1" s="98" t="s">
        <v>2589</v>
      </c>
      <c r="M1" s="104" t="s">
        <v>2590</v>
      </c>
      <c r="N1" s="109" t="s">
        <v>2591</v>
      </c>
    </row>
    <row r="2" customFormat="false" ht="14.4" hidden="false" customHeight="false" outlineLevel="0" collapsed="false">
      <c r="A2" s="27" t="n">
        <v>1</v>
      </c>
      <c r="B2" s="27" t="s">
        <v>758</v>
      </c>
      <c r="C2" s="27" t="s">
        <v>2592</v>
      </c>
      <c r="D2" s="27" t="s">
        <v>2593</v>
      </c>
      <c r="E2" s="27" t="s">
        <v>2594</v>
      </c>
      <c r="F2" s="27" t="s">
        <v>1074</v>
      </c>
      <c r="G2" s="27" t="s">
        <v>888</v>
      </c>
      <c r="H2" s="27" t="s">
        <v>889</v>
      </c>
      <c r="I2" s="27" t="s">
        <v>766</v>
      </c>
      <c r="J2" s="27"/>
      <c r="K2" s="27" t="s">
        <v>2595</v>
      </c>
      <c r="L2" s="27" t="n">
        <f aca="false">IF(OR(I2="Updated",I2="Created"), 1, 0)</f>
        <v>1</v>
      </c>
      <c r="M2" s="27" t="s">
        <v>797</v>
      </c>
      <c r="N2" s="8" t="s">
        <v>2596</v>
      </c>
    </row>
    <row r="3" customFormat="false" ht="14.4" hidden="false" customHeight="false" outlineLevel="0" collapsed="false">
      <c r="A3" s="27" t="n">
        <v>2</v>
      </c>
      <c r="B3" s="27" t="s">
        <v>758</v>
      </c>
      <c r="C3" s="27" t="s">
        <v>2592</v>
      </c>
      <c r="D3" s="27" t="s">
        <v>2597</v>
      </c>
      <c r="E3" s="27" t="s">
        <v>2598</v>
      </c>
      <c r="F3" s="27" t="s">
        <v>2599</v>
      </c>
      <c r="G3" s="27" t="s">
        <v>925</v>
      </c>
      <c r="H3" s="27" t="s">
        <v>2600</v>
      </c>
      <c r="I3" s="27" t="s">
        <v>796</v>
      </c>
      <c r="J3" s="27" t="s">
        <v>2601</v>
      </c>
      <c r="K3" s="27" t="s">
        <v>2602</v>
      </c>
      <c r="L3" s="27" t="n">
        <f aca="false">IF(OR(I3="Updated",I3="Created"), 1, 0)</f>
        <v>1</v>
      </c>
      <c r="M3" s="27" t="s">
        <v>807</v>
      </c>
      <c r="N3" s="8" t="s">
        <v>2596</v>
      </c>
      <c r="O3" s="8"/>
    </row>
    <row r="4" customFormat="false" ht="14.4" hidden="false" customHeight="false" outlineLevel="0" collapsed="false">
      <c r="A4" s="27" t="n">
        <v>3</v>
      </c>
      <c r="B4" s="27" t="s">
        <v>758</v>
      </c>
      <c r="C4" s="27" t="s">
        <v>2592</v>
      </c>
      <c r="D4" s="27" t="s">
        <v>2593</v>
      </c>
      <c r="E4" s="27" t="s">
        <v>2603</v>
      </c>
      <c r="F4" s="27" t="s">
        <v>762</v>
      </c>
      <c r="G4" s="27" t="s">
        <v>2604</v>
      </c>
      <c r="H4" s="27" t="s">
        <v>2605</v>
      </c>
      <c r="I4" s="27" t="s">
        <v>766</v>
      </c>
      <c r="J4" s="27"/>
      <c r="K4" s="27" t="s">
        <v>2595</v>
      </c>
      <c r="L4" s="27" t="n">
        <f aca="false">IF(OR(I4="Updated",I4="Created"), 1, 0)</f>
        <v>1</v>
      </c>
      <c r="M4" s="27" t="s">
        <v>767</v>
      </c>
      <c r="N4" s="8" t="s">
        <v>2596</v>
      </c>
      <c r="O4" s="8"/>
    </row>
    <row r="5" customFormat="false" ht="14.4" hidden="false" customHeight="false" outlineLevel="0" collapsed="false">
      <c r="A5" s="27" t="n">
        <v>4</v>
      </c>
      <c r="B5" s="27" t="s">
        <v>758</v>
      </c>
      <c r="C5" s="27" t="s">
        <v>2592</v>
      </c>
      <c r="D5" s="27" t="s">
        <v>2593</v>
      </c>
      <c r="E5" s="27" t="s">
        <v>2606</v>
      </c>
      <c r="F5" s="27" t="s">
        <v>2607</v>
      </c>
      <c r="G5" s="27" t="s">
        <v>2608</v>
      </c>
      <c r="H5" s="27" t="s">
        <v>2609</v>
      </c>
      <c r="I5" s="27" t="s">
        <v>897</v>
      </c>
      <c r="J5" s="27"/>
      <c r="K5" s="27" t="s">
        <v>2595</v>
      </c>
      <c r="L5" s="27" t="n">
        <f aca="false">IF(OR(I5="Updated",I5="Created"), 1, 0)</f>
        <v>0</v>
      </c>
      <c r="M5" s="27" t="s">
        <v>807</v>
      </c>
      <c r="N5" s="8" t="s">
        <v>2596</v>
      </c>
    </row>
    <row r="6" customFormat="false" ht="14.4" hidden="false" customHeight="false" outlineLevel="0" collapsed="false">
      <c r="A6" s="8" t="n">
        <v>5</v>
      </c>
      <c r="B6" s="8" t="s">
        <v>758</v>
      </c>
      <c r="C6" s="8" t="s">
        <v>2592</v>
      </c>
      <c r="D6" s="8" t="s">
        <v>2597</v>
      </c>
      <c r="E6" s="8" t="s">
        <v>2610</v>
      </c>
      <c r="F6" s="27" t="s">
        <v>2611</v>
      </c>
      <c r="G6" s="8" t="s">
        <v>2612</v>
      </c>
      <c r="H6" s="8" t="s">
        <v>2613</v>
      </c>
      <c r="I6" s="8" t="s">
        <v>766</v>
      </c>
      <c r="J6" s="8"/>
      <c r="K6" s="8" t="s">
        <v>2602</v>
      </c>
      <c r="L6" s="27" t="n">
        <v>0</v>
      </c>
      <c r="M6" s="8" t="s">
        <v>797</v>
      </c>
      <c r="N6" s="8"/>
    </row>
    <row r="7" customFormat="false" ht="14.4" hidden="false" customHeight="false" outlineLevel="0" collapsed="false">
      <c r="A7" s="8" t="n">
        <v>6</v>
      </c>
      <c r="B7" s="8" t="s">
        <v>758</v>
      </c>
      <c r="C7" s="8" t="s">
        <v>2592</v>
      </c>
      <c r="D7" s="8" t="s">
        <v>2597</v>
      </c>
      <c r="E7" s="8" t="s">
        <v>2610</v>
      </c>
      <c r="F7" s="27" t="s">
        <v>2611</v>
      </c>
      <c r="G7" s="8" t="s">
        <v>2612</v>
      </c>
      <c r="H7" s="8" t="s">
        <v>1143</v>
      </c>
      <c r="I7" s="8" t="s">
        <v>796</v>
      </c>
      <c r="J7" s="8" t="s">
        <v>1143</v>
      </c>
      <c r="K7" s="8" t="s">
        <v>2595</v>
      </c>
      <c r="L7" s="27" t="n">
        <f aca="false">IF(OR(I7="Updated",I7="Created"), 1, 0)</f>
        <v>1</v>
      </c>
      <c r="M7" s="8" t="s">
        <v>797</v>
      </c>
      <c r="N7" s="8" t="n">
        <v>5</v>
      </c>
    </row>
  </sheetData>
  <dataValidations count="6">
    <dataValidation allowBlank="true" operator="between" showDropDown="false" showErrorMessage="true" showInputMessage="true" sqref="B2:B4" type="list">
      <formula1>Input_Lists!$A$2:$A$3</formula1>
      <formula2>0</formula2>
    </dataValidation>
    <dataValidation allowBlank="true" operator="between" showDropDown="false" showErrorMessage="true" showInputMessage="true" sqref="C2:C1007" type="list">
      <formula1>Input_Lists!$B$2:$B$4</formula1>
      <formula2>0</formula2>
    </dataValidation>
    <dataValidation allowBlank="true" operator="between" showDropDown="false" showErrorMessage="true" showInputMessage="true" sqref="I2:I1007" type="list">
      <formula1>Input_Lists!$E$2:$E$4</formula1>
      <formula2>0</formula2>
    </dataValidation>
    <dataValidation allowBlank="true" operator="between" showDropDown="false" showErrorMessage="true" showInputMessage="true" sqref="M2:M1007" type="list">
      <formula1>Input_Lists!$G$2:$G$4</formula1>
      <formula2>0</formula2>
    </dataValidation>
    <dataValidation allowBlank="true" operator="between" showDropDown="false" showErrorMessage="true" showInputMessage="true" sqref="D2:D1007" type="list">
      <formula1>Input_Lists!$D$2:$D$3</formula1>
      <formula2>0</formula2>
    </dataValidation>
    <dataValidation allowBlank="true" operator="between" showDropDown="false" showErrorMessage="true" showInputMessage="true" sqref="E2:E1007" type="list">
      <formula1>Input_Lists!$C$13:$C$15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14" activeCellId="0" sqref="K14"/>
    </sheetView>
  </sheetViews>
  <sheetFormatPr defaultRowHeight="14.4" zeroHeight="false" outlineLevelRow="0" outlineLevelCol="0"/>
  <cols>
    <col collapsed="false" customWidth="true" hidden="false" outlineLevel="0" max="1" min="1" style="0" width="2.65"/>
    <col collapsed="false" customWidth="true" hidden="false" outlineLevel="0" max="2" min="2" style="0" width="8.67"/>
    <col collapsed="false" customWidth="true" hidden="false" outlineLevel="0" max="3" min="3" style="0" width="103.44"/>
    <col collapsed="false" customWidth="true" hidden="false" outlineLevel="0" max="4" min="4" style="0" width="15.34"/>
    <col collapsed="false" customWidth="true" hidden="false" outlineLevel="0" max="5" min="5" style="0" width="21.56"/>
    <col collapsed="false" customWidth="true" hidden="false" outlineLevel="0" max="6" min="6" style="0" width="15.44"/>
    <col collapsed="false" customWidth="true" hidden="false" outlineLevel="0" max="7" min="7" style="0" width="10.65"/>
    <col collapsed="false" customWidth="true" hidden="false" outlineLevel="0" max="8" min="8" style="0" width="15.34"/>
    <col collapsed="false" customWidth="true" hidden="false" outlineLevel="0" max="1025" min="9" style="0" width="8.67"/>
  </cols>
  <sheetData>
    <row r="1" customFormat="false" ht="30.75" hidden="false" customHeight="true" outlineLevel="0" collapsed="false">
      <c r="A1" s="102" t="s">
        <v>2561</v>
      </c>
      <c r="B1" s="5" t="s">
        <v>2614</v>
      </c>
      <c r="C1" s="5" t="s">
        <v>2615</v>
      </c>
      <c r="D1" s="19" t="s">
        <v>2564</v>
      </c>
      <c r="E1" s="104" t="s">
        <v>2565</v>
      </c>
      <c r="F1" s="103" t="s">
        <v>2563</v>
      </c>
      <c r="G1" s="98" t="s">
        <v>2566</v>
      </c>
      <c r="H1" s="110" t="s">
        <v>2616</v>
      </c>
    </row>
    <row r="2" customFormat="false" ht="14.4" hidden="false" customHeight="false" outlineLevel="0" collapsed="false">
      <c r="A2" s="8" t="n">
        <v>0</v>
      </c>
      <c r="B2" s="8" t="s">
        <v>2617</v>
      </c>
      <c r="C2" s="8" t="s">
        <v>2618</v>
      </c>
      <c r="D2" s="8"/>
      <c r="E2" s="8"/>
      <c r="F2" s="8"/>
      <c r="G2" s="8"/>
    </row>
    <row r="3" customFormat="false" ht="14.4" hidden="false" customHeight="false" outlineLevel="0" collapsed="false">
      <c r="A3" s="8" t="n">
        <v>1</v>
      </c>
      <c r="B3" s="8" t="s">
        <v>1497</v>
      </c>
      <c r="C3" s="65" t="s">
        <v>1580</v>
      </c>
      <c r="D3" s="68" t="s">
        <v>796</v>
      </c>
      <c r="E3" s="8"/>
      <c r="F3" s="18" t="n">
        <v>2018</v>
      </c>
      <c r="G3" s="8" t="n">
        <v>1</v>
      </c>
      <c r="H3" s="0" t="s">
        <v>2596</v>
      </c>
    </row>
    <row r="4" customFormat="false" ht="14.4" hidden="false" customHeight="false" outlineLevel="0" collapsed="false">
      <c r="A4" s="8" t="n">
        <v>2</v>
      </c>
      <c r="B4" s="8" t="s">
        <v>1497</v>
      </c>
      <c r="C4" s="65" t="s">
        <v>1583</v>
      </c>
      <c r="D4" s="68" t="s">
        <v>766</v>
      </c>
      <c r="E4" s="8"/>
      <c r="F4" s="18" t="n">
        <v>2020</v>
      </c>
      <c r="G4" s="8" t="n">
        <v>1</v>
      </c>
      <c r="H4" s="0" t="s">
        <v>2596</v>
      </c>
    </row>
    <row r="5" customFormat="false" ht="14.4" hidden="false" customHeight="false" outlineLevel="0" collapsed="false">
      <c r="A5" s="8" t="n">
        <v>3</v>
      </c>
      <c r="B5" s="8" t="s">
        <v>1497</v>
      </c>
      <c r="C5" s="65" t="s">
        <v>1391</v>
      </c>
      <c r="D5" s="68" t="s">
        <v>766</v>
      </c>
      <c r="E5" s="8"/>
      <c r="F5" s="18" t="n">
        <v>2020</v>
      </c>
      <c r="G5" s="8" t="n">
        <v>1</v>
      </c>
      <c r="H5" s="0" t="s">
        <v>2596</v>
      </c>
    </row>
    <row r="6" customFormat="false" ht="14.4" hidden="false" customHeight="false" outlineLevel="0" collapsed="false">
      <c r="A6" s="8" t="n">
        <v>4</v>
      </c>
      <c r="B6" s="8" t="s">
        <v>1497</v>
      </c>
      <c r="C6" s="65" t="s">
        <v>2619</v>
      </c>
      <c r="D6" s="8" t="s">
        <v>766</v>
      </c>
      <c r="E6" s="8"/>
      <c r="F6" s="8" t="n">
        <v>2018</v>
      </c>
      <c r="G6" s="8"/>
      <c r="H6" s="0" t="s">
        <v>2596</v>
      </c>
    </row>
    <row r="7" customFormat="false" ht="14.4" hidden="false" customHeight="false" outlineLevel="0" collapsed="false">
      <c r="A7" s="8" t="n">
        <v>5</v>
      </c>
      <c r="B7" s="8" t="s">
        <v>1457</v>
      </c>
      <c r="C7" s="8" t="s">
        <v>2620</v>
      </c>
      <c r="D7" s="8" t="s">
        <v>796</v>
      </c>
      <c r="E7" s="8" t="s">
        <v>2621</v>
      </c>
      <c r="F7" s="8" t="n">
        <v>2020</v>
      </c>
      <c r="G7" s="8" t="n">
        <v>1</v>
      </c>
      <c r="H7" s="0" t="n">
        <v>4</v>
      </c>
    </row>
  </sheetData>
  <dataValidations count="3">
    <dataValidation allowBlank="true" operator="between" showDropDown="false" showErrorMessage="true" showInputMessage="true" sqref="F3:F5" type="list">
      <formula1>Input_Lists!$F$2:$F$5</formula1>
      <formula2>0</formula2>
    </dataValidation>
    <dataValidation allowBlank="true" operator="between" showDropDown="false" showErrorMessage="true" showInputMessage="true" sqref="B3:B5" type="list">
      <formula1>Input_Lists!$I$2:$I$6</formula1>
      <formula2>0</formula2>
    </dataValidation>
    <dataValidation allowBlank="true" operator="between" showDropDown="false" showErrorMessage="true" showInputMessage="true" sqref="D3:D5" type="list">
      <formula1>Input_Lists!$E$2:$E$4</formula1>
      <formula2>0</formula2>
    </dataValidation>
  </dataValidations>
  <hyperlinks>
    <hyperlink ref="C3" r:id="rId1" display="https://www.ilo.org/dyn/normlex/en/f?p=NORMLEXPUB:11300:0::NO:11300:P11300_INSTRUMENT_ID:312300:NO"/>
    <hyperlink ref="C4" r:id="rId2" display="https://www.worldpolicycenter.org/policies/how-is-minimum-wage-established"/>
    <hyperlink ref="C5" r:id="rId3" display="https://www.ilo.org/dyn/normlex/en/f?p=NORMLEXPUB:11300:0::NO:11300:P11300_INSTRUMENT_ID:312283:NO"/>
    <hyperlink ref="C6" r:id="rId4" display="https://www.constituteproject.org/constitution/Algeria_2016.pdf?lang=en), ECOLEX (https://www.ecolex.org/) and othe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5" activeCellId="0" sqref="D15"/>
    </sheetView>
  </sheetViews>
  <sheetFormatPr defaultRowHeight="12.8" zeroHeight="false" outlineLevelRow="0" outlineLevelCol="0"/>
  <cols>
    <col collapsed="false" customWidth="true" hidden="false" outlineLevel="0" max="1025" min="1" style="0" width="8.67"/>
  </cols>
  <sheetData>
    <row r="1" customFormat="false" ht="13.8" hidden="false" customHeight="false" outlineLevel="0" collapsed="false">
      <c r="A1" s="8"/>
      <c r="B1" s="9"/>
      <c r="C1" s="70"/>
      <c r="D1" s="34"/>
      <c r="E1" s="72"/>
      <c r="G1" s="8"/>
      <c r="H1" s="18"/>
      <c r="I1" s="1"/>
      <c r="J1" s="8"/>
      <c r="K1" s="8"/>
      <c r="L1" s="1"/>
      <c r="M1" s="1"/>
      <c r="N1" s="1"/>
      <c r="P1" s="1"/>
      <c r="Q1" s="1"/>
      <c r="R1" s="1"/>
      <c r="S1" s="1"/>
      <c r="AC1" s="111"/>
    </row>
    <row r="2" customFormat="false" ht="13.8" hidden="false" customHeight="false" outlineLevel="0" collapsed="false">
      <c r="A2" s="8"/>
      <c r="B2" s="9"/>
      <c r="C2" s="1"/>
      <c r="E2" s="72"/>
      <c r="G2" s="8"/>
      <c r="H2" s="18"/>
      <c r="I2" s="1"/>
      <c r="J2" s="8"/>
      <c r="K2" s="8"/>
      <c r="L2" s="1"/>
      <c r="M2" s="1"/>
      <c r="N2" s="1"/>
      <c r="P2" s="1"/>
      <c r="Q2" s="1"/>
      <c r="R2" s="1"/>
      <c r="S2" s="1"/>
      <c r="AC2" s="111"/>
    </row>
    <row r="3" customFormat="false" ht="13.8" hidden="false" customHeight="false" outlineLevel="0" collapsed="false">
      <c r="A3" s="8"/>
      <c r="B3" s="9"/>
      <c r="C3" s="1"/>
      <c r="E3" s="72"/>
      <c r="G3" s="8"/>
      <c r="H3" s="18"/>
      <c r="I3" s="1"/>
      <c r="J3" s="8"/>
      <c r="K3" s="8"/>
      <c r="L3" s="1"/>
      <c r="M3" s="1"/>
      <c r="N3" s="1"/>
      <c r="P3" s="1"/>
      <c r="Q3" s="1"/>
      <c r="R3" s="1"/>
      <c r="S3" s="1"/>
      <c r="AC3" s="111"/>
    </row>
    <row r="4" customFormat="false" ht="13.8" hidden="false" customHeight="false" outlineLevel="0" collapsed="false">
      <c r="A4" s="8"/>
      <c r="B4" s="9"/>
      <c r="C4" s="1"/>
      <c r="E4" s="11"/>
      <c r="G4" s="8"/>
      <c r="H4" s="18"/>
      <c r="I4" s="1"/>
      <c r="J4" s="8"/>
      <c r="K4" s="8"/>
      <c r="L4" s="1"/>
      <c r="M4" s="1"/>
      <c r="N4" s="1"/>
      <c r="P4" s="1"/>
      <c r="Q4" s="1"/>
      <c r="R4" s="1"/>
      <c r="S4" s="1"/>
      <c r="AC4" s="111"/>
    </row>
    <row r="5" customFormat="false" ht="13.8" hidden="false" customHeight="false" outlineLevel="0" collapsed="false">
      <c r="B5" s="1"/>
      <c r="C5" s="1"/>
      <c r="G5" s="8"/>
      <c r="H5" s="18"/>
      <c r="I5" s="1"/>
      <c r="J5" s="8"/>
      <c r="K5" s="8"/>
      <c r="L5" s="1"/>
      <c r="M5" s="1"/>
      <c r="N5" s="1"/>
      <c r="P5" s="1"/>
      <c r="Q5" s="1"/>
      <c r="R5" s="1"/>
      <c r="S5" s="1"/>
      <c r="AC5" s="111"/>
    </row>
    <row r="6" customFormat="false" ht="13.8" hidden="false" customHeight="false" outlineLevel="0" collapsed="false">
      <c r="B6" s="1"/>
      <c r="C6" s="1"/>
      <c r="G6" s="8"/>
      <c r="H6" s="18"/>
      <c r="I6" s="1"/>
      <c r="J6" s="8"/>
      <c r="K6" s="8"/>
      <c r="L6" s="1"/>
      <c r="M6" s="1"/>
      <c r="N6" s="1"/>
      <c r="P6" s="1"/>
      <c r="Q6" s="1"/>
      <c r="R6" s="1"/>
      <c r="S6" s="1"/>
      <c r="AC6" s="111"/>
    </row>
    <row r="7" customFormat="false" ht="13.8" hidden="false" customHeight="false" outlineLevel="0" collapsed="false">
      <c r="B7" s="1"/>
      <c r="C7" s="1"/>
      <c r="G7" s="8"/>
      <c r="H7" s="18"/>
      <c r="I7" s="1"/>
      <c r="J7" s="8"/>
      <c r="K7" s="8"/>
      <c r="L7" s="1"/>
      <c r="M7" s="1"/>
      <c r="N7" s="1"/>
      <c r="P7" s="1"/>
      <c r="Q7" s="1"/>
      <c r="R7" s="1"/>
      <c r="S7" s="1"/>
      <c r="T7" s="0" t="s">
        <v>2622</v>
      </c>
      <c r="U7" s="0" t="s">
        <v>2623</v>
      </c>
      <c r="V7" s="0" t="s">
        <v>2624</v>
      </c>
      <c r="W7" s="101" t="s">
        <v>2625</v>
      </c>
      <c r="AC7" s="111"/>
    </row>
    <row r="8" customFormat="false" ht="13.8" hidden="false" customHeight="false" outlineLevel="0" collapsed="false">
      <c r="B8" s="1"/>
      <c r="C8" s="1"/>
      <c r="G8" s="8"/>
      <c r="H8" s="18"/>
      <c r="I8" s="1"/>
      <c r="J8" s="8"/>
      <c r="K8" s="8"/>
      <c r="L8" s="1"/>
      <c r="M8" s="1"/>
      <c r="N8" s="1"/>
      <c r="P8" s="9" t="s">
        <v>2626</v>
      </c>
      <c r="Q8" s="9"/>
      <c r="R8" s="9"/>
      <c r="S8" s="9"/>
      <c r="T8" s="0" t="n">
        <f aca="false">COUNTIF(Source!T2:T235, "Python")</f>
        <v>103</v>
      </c>
      <c r="U8" s="0" t="n">
        <f aca="false">COUNTIF(Source!U2:U239, "Python")</f>
        <v>195</v>
      </c>
      <c r="V8" s="0" t="n">
        <f aca="false">COUNTIF(Source!V2:V239, "Python")</f>
        <v>194</v>
      </c>
      <c r="AC8" s="111"/>
    </row>
    <row r="9" customFormat="false" ht="13.8" hidden="false" customHeight="false" outlineLevel="0" collapsed="false">
      <c r="B9" s="1"/>
      <c r="C9" s="1"/>
      <c r="G9" s="8"/>
      <c r="H9" s="18"/>
      <c r="I9" s="1"/>
      <c r="J9" s="8"/>
      <c r="K9" s="8"/>
      <c r="L9" s="1"/>
      <c r="M9" s="1"/>
      <c r="N9" s="1"/>
      <c r="P9" s="9" t="s">
        <v>2627</v>
      </c>
      <c r="Q9" s="9"/>
      <c r="R9" s="9"/>
      <c r="S9" s="9"/>
      <c r="T9" s="0" t="n">
        <f aca="false">COUNTIF(Source!T3:T235, "Manual")</f>
        <v>95</v>
      </c>
      <c r="U9" s="0" t="n">
        <f aca="false">COUNTIF(Source!U3:U206, "Manual")</f>
        <v>0</v>
      </c>
      <c r="V9" s="0" t="n">
        <f aca="false">COUNTIF(Source!V3:V206, "Manual")</f>
        <v>0</v>
      </c>
      <c r="AC9" s="111"/>
    </row>
    <row r="10" customFormat="false" ht="13.8" hidden="false" customHeight="false" outlineLevel="0" collapsed="false">
      <c r="B10" s="62" t="s">
        <v>2628</v>
      </c>
      <c r="C10" s="62" t="s">
        <v>2629</v>
      </c>
      <c r="G10" s="8"/>
      <c r="H10" s="18"/>
      <c r="I10" s="1"/>
      <c r="J10" s="8"/>
      <c r="K10" s="8"/>
      <c r="L10" s="1"/>
      <c r="M10" s="1"/>
      <c r="N10" s="1"/>
      <c r="P10" s="62" t="s">
        <v>2630</v>
      </c>
      <c r="Q10" s="62"/>
      <c r="R10" s="62"/>
      <c r="S10" s="62"/>
      <c r="T10" s="0" t="n">
        <f aca="false">SUM(T8:T9)</f>
        <v>198</v>
      </c>
      <c r="U10" s="0" t="n">
        <f aca="false">SUM(U8:U9)</f>
        <v>195</v>
      </c>
      <c r="V10" s="0" t="n">
        <f aca="false">SUM(V8:V9)</f>
        <v>194</v>
      </c>
      <c r="AC10" s="111"/>
    </row>
    <row r="11" customFormat="false" ht="13.8" hidden="false" customHeight="false" outlineLevel="0" collapsed="false">
      <c r="B11" s="9"/>
      <c r="C11" s="1"/>
      <c r="G11" s="8"/>
      <c r="H11" s="18"/>
      <c r="I11" s="1"/>
      <c r="J11" s="8"/>
      <c r="K11" s="8"/>
      <c r="L11" s="1"/>
      <c r="M11" s="1"/>
      <c r="N11" s="1"/>
      <c r="P11" s="62" t="s">
        <v>2631</v>
      </c>
      <c r="Q11" s="62"/>
      <c r="R11" s="62"/>
      <c r="S11" s="62"/>
      <c r="T11" s="0" t="n">
        <f aca="false">198 - T10</f>
        <v>0</v>
      </c>
      <c r="U11" s="0" t="n">
        <f aca="false">198 - U10</f>
        <v>3</v>
      </c>
      <c r="V11" s="0" t="n">
        <f aca="false">198 - V10</f>
        <v>4</v>
      </c>
      <c r="AC11" s="111"/>
    </row>
    <row r="12" customFormat="false" ht="13.8" hidden="false" customHeight="false" outlineLevel="0" collapsed="false">
      <c r="B12" s="9" t="s">
        <v>1457</v>
      </c>
      <c r="C12" s="1" t="n">
        <f aca="false">COUNTIF(Source!B5:B$210, "PDF")</f>
        <v>22</v>
      </c>
      <c r="G12" s="8"/>
      <c r="H12" s="18"/>
      <c r="I12" s="1"/>
      <c r="J12" s="8"/>
      <c r="K12" s="8"/>
      <c r="L12" s="1"/>
      <c r="M12" s="1"/>
      <c r="N12" s="1"/>
      <c r="P12" s="62" t="s">
        <v>2632</v>
      </c>
      <c r="Q12" s="62"/>
      <c r="R12" s="62"/>
      <c r="S12" s="62"/>
      <c r="T12" s="0" t="n">
        <f aca="false">ROUND(T10/198,2)</f>
        <v>1</v>
      </c>
      <c r="U12" s="0" t="n">
        <f aca="false">ROUND(U10/198,2)</f>
        <v>0.98</v>
      </c>
      <c r="V12" s="0" t="n">
        <f aca="false">ROUND(V10/198,2)</f>
        <v>0.98</v>
      </c>
      <c r="AC12" s="111"/>
    </row>
    <row r="13" customFormat="false" ht="13.8" hidden="false" customHeight="false" outlineLevel="0" collapsed="false">
      <c r="B13" s="9" t="s">
        <v>1622</v>
      </c>
      <c r="C13" s="1" t="n">
        <f aca="false">COUNTIF(Source!B8:B$210, "Website (dynamic interactive)")</f>
        <v>10</v>
      </c>
      <c r="G13" s="8"/>
      <c r="H13" s="18"/>
      <c r="I13" s="1"/>
      <c r="J13" s="8"/>
      <c r="K13" s="8"/>
      <c r="L13" s="1"/>
      <c r="M13" s="1"/>
      <c r="N13" s="1"/>
      <c r="P13" s="1"/>
      <c r="Q13" s="1"/>
      <c r="R13" s="1"/>
      <c r="S13" s="1"/>
      <c r="AC13" s="111"/>
    </row>
    <row r="14" customFormat="false" ht="13.8" hidden="false" customHeight="false" outlineLevel="0" collapsed="false">
      <c r="B14" s="9" t="s">
        <v>1388</v>
      </c>
      <c r="C14" s="1" t="n">
        <f aca="false">COUNTIF(Source!B3:B$210, "Website (static html)")</f>
        <v>47</v>
      </c>
      <c r="G14" s="8"/>
      <c r="H14" s="18"/>
      <c r="I14" s="1"/>
      <c r="J14" s="8"/>
      <c r="K14" s="8"/>
      <c r="L14" s="1"/>
      <c r="M14" s="1"/>
      <c r="N14" s="1"/>
      <c r="P14" s="1"/>
      <c r="Q14" s="1"/>
      <c r="R14" s="1"/>
      <c r="S14" s="1"/>
      <c r="AC14" s="111"/>
    </row>
    <row r="15" customFormat="false" ht="13.8" hidden="false" customHeight="false" outlineLevel="0" collapsed="false">
      <c r="B15" s="9" t="s">
        <v>1424</v>
      </c>
      <c r="C15" s="1" t="n">
        <f aca="false">COUNTIF(Source!B7:B$210, "Excel (no URL)")</f>
        <v>34</v>
      </c>
      <c r="G15" s="8"/>
      <c r="H15" s="18"/>
      <c r="I15" s="1"/>
      <c r="J15" s="8"/>
      <c r="K15" s="8"/>
      <c r="L15" s="1"/>
      <c r="M15" s="1"/>
      <c r="N15" s="1"/>
      <c r="P15" s="1"/>
      <c r="Q15" s="1"/>
      <c r="R15" s="1"/>
      <c r="S15" s="1"/>
      <c r="AC15" s="111"/>
    </row>
    <row r="16" customFormat="false" ht="13.8" hidden="false" customHeight="false" outlineLevel="0" collapsed="false">
      <c r="B16" s="9" t="s">
        <v>1446</v>
      </c>
      <c r="C16" s="1" t="n">
        <f aca="false">COUNTIF(Source!B4:B$210, "Excel (with URL endpoint)")</f>
        <v>13</v>
      </c>
      <c r="G16" s="8"/>
      <c r="H16" s="18"/>
      <c r="I16" s="1"/>
      <c r="J16" s="8"/>
      <c r="K16" s="8"/>
      <c r="L16" s="1"/>
      <c r="M16" s="1"/>
      <c r="N16" s="1"/>
      <c r="P16" s="1"/>
      <c r="Q16" s="1"/>
      <c r="R16" s="1"/>
      <c r="S16" s="1"/>
      <c r="AC16" s="111"/>
    </row>
    <row r="17" customFormat="false" ht="13.8" hidden="false" customHeight="false" outlineLevel="0" collapsed="false">
      <c r="B17" s="9" t="s">
        <v>1726</v>
      </c>
      <c r="C17" s="1" t="n">
        <f aca="false">COUNTIF(Source!B6:B$210, "Other")</f>
        <v>5</v>
      </c>
      <c r="G17" s="8"/>
      <c r="H17" s="18"/>
      <c r="I17" s="1"/>
      <c r="J17" s="8"/>
      <c r="K17" s="8"/>
      <c r="L17" s="1"/>
      <c r="M17" s="1"/>
      <c r="N17" s="1"/>
      <c r="P17" s="1"/>
      <c r="Q17" s="1"/>
      <c r="R17" s="1"/>
      <c r="S17" s="1"/>
      <c r="AC17" s="111"/>
    </row>
    <row r="18" customFormat="false" ht="13.8" hidden="false" customHeight="false" outlineLevel="0" collapsed="false">
      <c r="B18" s="9" t="s">
        <v>2633</v>
      </c>
      <c r="C18" s="1" t="n">
        <f aca="false">COUNTIF(Source!B10:B$210, "API (UNESCO)")</f>
        <v>4</v>
      </c>
      <c r="G18" s="8"/>
      <c r="H18" s="18"/>
      <c r="I18" s="1"/>
      <c r="J18" s="8"/>
      <c r="K18" s="8"/>
      <c r="L18" s="1"/>
      <c r="M18" s="1"/>
      <c r="N18" s="1"/>
      <c r="P18" s="1"/>
      <c r="Q18" s="1"/>
      <c r="R18" s="1"/>
      <c r="S18" s="1"/>
      <c r="AC18" s="111"/>
    </row>
    <row r="19" customFormat="false" ht="13.8" hidden="false" customHeight="false" outlineLevel="0" collapsed="false">
      <c r="B19" s="9" t="s">
        <v>2634</v>
      </c>
      <c r="C19" s="1" t="n">
        <f aca="false">COUNTIF(Source!B11:B$210, "API (WHO)")</f>
        <v>25</v>
      </c>
      <c r="G19" s="8"/>
      <c r="H19" s="18"/>
      <c r="I19" s="1"/>
      <c r="J19" s="8"/>
      <c r="K19" s="8"/>
      <c r="L19" s="1"/>
      <c r="M19" s="1"/>
      <c r="N19" s="1"/>
      <c r="P19" s="1"/>
      <c r="Q19" s="1"/>
      <c r="R19" s="1"/>
      <c r="S19" s="1"/>
      <c r="AC19" s="111"/>
    </row>
    <row r="20" customFormat="false" ht="13.8" hidden="false" customHeight="false" outlineLevel="0" collapsed="false">
      <c r="B20" s="9" t="s">
        <v>2635</v>
      </c>
      <c r="C20" s="1" t="n">
        <f aca="false">COUNTIF(Source!B12:B$210, "API (SDG)")</f>
        <v>18</v>
      </c>
      <c r="G20" s="8"/>
      <c r="H20" s="18"/>
      <c r="I20" s="1"/>
      <c r="J20" s="8"/>
      <c r="K20" s="8"/>
      <c r="L20" s="1"/>
      <c r="M20" s="1"/>
      <c r="N20" s="1"/>
      <c r="P20" s="1"/>
      <c r="Q20" s="1"/>
      <c r="R20" s="1"/>
      <c r="S20" s="1"/>
      <c r="AC20" s="111"/>
    </row>
    <row r="21" customFormat="false" ht="13.8" hidden="false" customHeight="false" outlineLevel="0" collapsed="false">
      <c r="B21" s="9" t="s">
        <v>2636</v>
      </c>
      <c r="C21" s="1" t="n">
        <f aca="false">COUNTIF(Source!B2:B$210, "API (ILO)")</f>
        <v>4</v>
      </c>
      <c r="G21" s="8"/>
      <c r="H21" s="18"/>
      <c r="I21" s="1"/>
      <c r="J21" s="8"/>
      <c r="K21" s="8"/>
      <c r="L21" s="1"/>
      <c r="M21" s="1"/>
      <c r="N21" s="1"/>
      <c r="P21" s="1"/>
      <c r="Q21" s="1"/>
      <c r="R21" s="1"/>
      <c r="S21" s="1"/>
      <c r="AC21" s="111"/>
    </row>
    <row r="22" customFormat="false" ht="13.8" hidden="false" customHeight="false" outlineLevel="0" collapsed="false">
      <c r="B22" s="9" t="s">
        <v>2637</v>
      </c>
      <c r="C22" s="1" t="n">
        <f aca="false">COUNTIF(Source!B13:B$210, "")</f>
        <v>5</v>
      </c>
      <c r="G22" s="8"/>
      <c r="H22" s="18"/>
      <c r="I22" s="1"/>
      <c r="J22" s="8"/>
      <c r="K22" s="8"/>
      <c r="L22" s="1"/>
      <c r="M22" s="1"/>
      <c r="N22" s="1"/>
      <c r="P22" s="1"/>
      <c r="Q22" s="1"/>
      <c r="R22" s="1"/>
      <c r="S22" s="1"/>
      <c r="AC22" s="111"/>
    </row>
    <row r="23" customFormat="false" ht="13.8" hidden="false" customHeight="false" outlineLevel="0" collapsed="false">
      <c r="B23" s="9"/>
      <c r="C23" s="1"/>
      <c r="G23" s="8"/>
      <c r="H23" s="18"/>
      <c r="I23" s="1"/>
      <c r="J23" s="8"/>
      <c r="K23" s="8"/>
      <c r="L23" s="1"/>
      <c r="M23" s="1"/>
      <c r="N23" s="1"/>
      <c r="P23" s="1"/>
      <c r="Q23" s="1"/>
      <c r="R23" s="1"/>
      <c r="S23" s="1"/>
      <c r="AC23" s="111"/>
    </row>
    <row r="24" customFormat="false" ht="13.8" hidden="false" customHeight="false" outlineLevel="0" collapsed="false">
      <c r="B24" s="9"/>
      <c r="C24" s="1"/>
      <c r="G24" s="8"/>
      <c r="H24" s="18"/>
      <c r="I24" s="1"/>
      <c r="J24" s="8"/>
      <c r="K24" s="8"/>
      <c r="L24" s="1"/>
      <c r="M24" s="1"/>
      <c r="N24" s="1"/>
      <c r="P24" s="1"/>
      <c r="Q24" s="1"/>
      <c r="R24" s="1"/>
      <c r="S24" s="1"/>
      <c r="AC24" s="111"/>
    </row>
    <row r="25" customFormat="false" ht="13.8" hidden="false" customHeight="false" outlineLevel="0" collapsed="false">
      <c r="B25" s="9"/>
      <c r="C25" s="1"/>
      <c r="G25" s="8"/>
      <c r="H25" s="18"/>
      <c r="I25" s="1"/>
      <c r="J25" s="8"/>
      <c r="K25" s="8"/>
      <c r="L25" s="1"/>
      <c r="M25" s="1"/>
      <c r="N25" s="1"/>
      <c r="P25" s="1"/>
      <c r="Q25" s="1"/>
      <c r="R25" s="1"/>
      <c r="S25" s="1"/>
      <c r="AC25" s="111"/>
    </row>
    <row r="26" customFormat="false" ht="13.8" hidden="false" customHeight="false" outlineLevel="0" collapsed="false">
      <c r="B26" s="9"/>
      <c r="C26" s="1"/>
      <c r="G26" s="8"/>
      <c r="H26" s="18"/>
      <c r="I26" s="1"/>
      <c r="J26" s="8"/>
      <c r="K26" s="8"/>
      <c r="L26" s="1"/>
      <c r="M26" s="1"/>
      <c r="N26" s="1"/>
      <c r="P26" s="1"/>
      <c r="Q26" s="1"/>
      <c r="R26" s="1"/>
      <c r="S26" s="1"/>
      <c r="AC26" s="111"/>
    </row>
    <row r="27" customFormat="false" ht="13.8" hidden="false" customHeight="false" outlineLevel="0" collapsed="false">
      <c r="B27" s="9"/>
      <c r="C27" s="1"/>
      <c r="G27" s="8"/>
      <c r="H27" s="18"/>
      <c r="I27" s="1"/>
      <c r="J27" s="8"/>
      <c r="K27" s="8"/>
      <c r="L27" s="1"/>
      <c r="M27" s="1"/>
      <c r="N27" s="1"/>
      <c r="P27" s="1"/>
      <c r="Q27" s="1"/>
      <c r="R27" s="1"/>
      <c r="S27" s="1"/>
    </row>
    <row r="28" customFormat="false" ht="13.8" hidden="false" customHeight="false" outlineLevel="0" collapsed="false">
      <c r="B28" s="9"/>
      <c r="C28" s="1"/>
      <c r="G28" s="8"/>
      <c r="H28" s="18"/>
      <c r="I28" s="1"/>
      <c r="J28" s="8"/>
      <c r="K28" s="8"/>
      <c r="L28" s="1"/>
      <c r="M28" s="1"/>
      <c r="N28" s="1"/>
      <c r="P28" s="1"/>
      <c r="Q28" s="1"/>
      <c r="R28" s="1"/>
      <c r="S28" s="1"/>
    </row>
    <row r="29" customFormat="false" ht="13.8" hidden="false" customHeight="false" outlineLevel="0" collapsed="false">
      <c r="B29" s="9"/>
      <c r="C29" s="1"/>
      <c r="G29" s="8"/>
      <c r="H29" s="18"/>
      <c r="I29" s="1"/>
      <c r="J29" s="8"/>
      <c r="K29" s="8"/>
      <c r="L29" s="1"/>
      <c r="M29" s="1"/>
      <c r="N29" s="1"/>
      <c r="P29" s="1"/>
      <c r="Q29" s="1"/>
      <c r="R29" s="1"/>
      <c r="S29" s="1"/>
    </row>
    <row r="30" customFormat="false" ht="13.8" hidden="false" customHeight="false" outlineLevel="0" collapsed="false">
      <c r="B30" s="9"/>
      <c r="C30" s="1"/>
      <c r="G30" s="8"/>
      <c r="H30" s="18"/>
      <c r="I30" s="1"/>
      <c r="J30" s="8"/>
      <c r="K30" s="8"/>
      <c r="L30" s="1"/>
      <c r="M30" s="1"/>
      <c r="N30" s="1"/>
      <c r="P30" s="1"/>
      <c r="Q30" s="1"/>
      <c r="R30" s="1"/>
      <c r="S30" s="1"/>
    </row>
    <row r="31" customFormat="false" ht="13.8" hidden="false" customHeight="false" outlineLevel="0" collapsed="false">
      <c r="B31" s="9"/>
      <c r="C31" s="1"/>
      <c r="G31" s="8"/>
      <c r="H31" s="18"/>
      <c r="I31" s="1"/>
      <c r="J31" s="8"/>
      <c r="K31" s="8"/>
      <c r="L31" s="1"/>
      <c r="M31" s="1"/>
      <c r="N31" s="1"/>
      <c r="P31" s="1"/>
      <c r="Q31" s="1"/>
      <c r="R31" s="1"/>
      <c r="S31" s="1"/>
    </row>
    <row r="32" customFormat="false" ht="13.8" hidden="false" customHeight="false" outlineLevel="0" collapsed="false">
      <c r="B32" s="9"/>
      <c r="C32" s="1"/>
      <c r="G32" s="8"/>
      <c r="H32" s="18"/>
      <c r="I32" s="1"/>
      <c r="J32" s="8"/>
      <c r="K32" s="8"/>
      <c r="L32" s="1"/>
      <c r="M32" s="1"/>
      <c r="N32" s="1"/>
      <c r="P32" s="1"/>
      <c r="Q32" s="1"/>
      <c r="R32" s="1"/>
      <c r="S32" s="1"/>
    </row>
    <row r="33" customFormat="false" ht="13.8" hidden="false" customHeight="false" outlineLevel="0" collapsed="false">
      <c r="B33" s="9"/>
      <c r="C33" s="1"/>
      <c r="G33" s="8"/>
      <c r="H33" s="18"/>
      <c r="I33" s="1"/>
      <c r="J33" s="8"/>
      <c r="K33" s="8"/>
      <c r="L33" s="1"/>
      <c r="M33" s="1"/>
      <c r="N33" s="1"/>
      <c r="P33" s="1"/>
      <c r="Q33" s="1"/>
      <c r="R33" s="1"/>
      <c r="S33" s="1"/>
    </row>
    <row r="34" customFormat="false" ht="13.8" hidden="false" customHeight="false" outlineLevel="0" collapsed="false">
      <c r="B34" s="9"/>
      <c r="C34" s="1"/>
      <c r="G34" s="8"/>
      <c r="H34" s="18"/>
      <c r="I34" s="1"/>
      <c r="J34" s="8"/>
      <c r="K34" s="8"/>
      <c r="L34" s="1"/>
      <c r="M34" s="1"/>
      <c r="N34" s="1"/>
      <c r="P34" s="1"/>
      <c r="Q34" s="1"/>
      <c r="R34" s="1"/>
      <c r="S34" s="1"/>
    </row>
    <row r="35" customFormat="false" ht="13.8" hidden="false" customHeight="false" outlineLevel="0" collapsed="false">
      <c r="B35" s="9"/>
      <c r="C35" s="1"/>
      <c r="G35" s="8"/>
      <c r="H35" s="18"/>
      <c r="I35" s="1"/>
      <c r="J35" s="8"/>
      <c r="K35" s="8"/>
      <c r="L35" s="1"/>
      <c r="M35" s="1"/>
      <c r="N35" s="1"/>
      <c r="P35" s="1"/>
      <c r="Q35" s="1"/>
      <c r="R35" s="1"/>
      <c r="S35" s="1"/>
    </row>
    <row r="36" customFormat="false" ht="13.8" hidden="false" customHeight="false" outlineLevel="0" collapsed="false">
      <c r="B36" s="9"/>
      <c r="C36" s="1"/>
      <c r="G36" s="8"/>
      <c r="H36" s="18"/>
      <c r="I36" s="1"/>
      <c r="J36" s="8"/>
      <c r="K36" s="8"/>
      <c r="L36" s="1"/>
      <c r="M36" s="1"/>
      <c r="N36" s="1"/>
      <c r="P36" s="1"/>
      <c r="Q36" s="1"/>
      <c r="R36" s="1"/>
      <c r="S36" s="1"/>
    </row>
    <row r="37" customFormat="false" ht="13.8" hidden="false" customHeight="false" outlineLevel="0" collapsed="false">
      <c r="B37" s="9"/>
      <c r="C37" s="1"/>
      <c r="G37" s="8"/>
      <c r="H37" s="18"/>
      <c r="I37" s="1"/>
      <c r="J37" s="8"/>
      <c r="K37" s="8"/>
      <c r="L37" s="1"/>
      <c r="M37" s="1"/>
      <c r="N37" s="1"/>
      <c r="P37" s="1"/>
      <c r="Q37" s="1"/>
      <c r="R37" s="1"/>
      <c r="S37" s="1"/>
    </row>
    <row r="38" customFormat="false" ht="13.8" hidden="false" customHeight="false" outlineLevel="0" collapsed="false">
      <c r="B38" s="9"/>
      <c r="C38" s="1"/>
      <c r="G38" s="8"/>
      <c r="H38" s="18"/>
      <c r="I38" s="1"/>
      <c r="J38" s="8"/>
      <c r="K38" s="8"/>
      <c r="L38" s="1"/>
      <c r="M38" s="1"/>
      <c r="N38" s="1"/>
      <c r="P38" s="1"/>
      <c r="Q38" s="1"/>
      <c r="R38" s="1"/>
      <c r="S38" s="1"/>
    </row>
    <row r="39" customFormat="false" ht="13.8" hidden="false" customHeight="false" outlineLevel="0" collapsed="false">
      <c r="B39" s="9"/>
      <c r="C39" s="1"/>
      <c r="G39" s="8"/>
      <c r="H39" s="18"/>
      <c r="I39" s="1"/>
      <c r="J39" s="8"/>
      <c r="K39" s="8"/>
      <c r="L39" s="1"/>
      <c r="M39" s="1"/>
      <c r="N39" s="1"/>
      <c r="P39" s="1"/>
      <c r="Q39" s="1"/>
      <c r="R39" s="1"/>
      <c r="S39" s="1"/>
    </row>
    <row r="40" customFormat="false" ht="13.8" hidden="false" customHeight="false" outlineLevel="0" collapsed="false">
      <c r="B40" s="9"/>
      <c r="C40" s="1"/>
      <c r="G40" s="8"/>
      <c r="H40" s="18"/>
      <c r="I40" s="1"/>
      <c r="J40" s="8"/>
      <c r="K40" s="8"/>
      <c r="L40" s="1"/>
      <c r="M40" s="1"/>
      <c r="N40" s="1"/>
      <c r="P40" s="1"/>
      <c r="Q40" s="1"/>
      <c r="R40" s="1"/>
      <c r="S40" s="1"/>
    </row>
    <row r="41" customFormat="false" ht="13.8" hidden="false" customHeight="false" outlineLevel="0" collapsed="false">
      <c r="B41" s="9"/>
      <c r="C41" s="1"/>
      <c r="G41" s="8"/>
      <c r="H41" s="18"/>
      <c r="I41" s="1"/>
      <c r="J41" s="8"/>
      <c r="K41" s="8"/>
      <c r="L41" s="1"/>
      <c r="M41" s="1"/>
      <c r="N41" s="1"/>
      <c r="P41" s="1"/>
      <c r="Q41" s="1"/>
      <c r="R41" s="1"/>
      <c r="S41" s="1"/>
    </row>
    <row r="42" customFormat="false" ht="13.8" hidden="false" customHeight="false" outlineLevel="0" collapsed="false">
      <c r="B42" s="9"/>
      <c r="C42" s="1"/>
      <c r="G42" s="8"/>
      <c r="H42" s="18"/>
      <c r="I42" s="1"/>
      <c r="J42" s="8"/>
      <c r="K42" s="8"/>
      <c r="L42" s="1"/>
      <c r="M42" s="1"/>
      <c r="N42" s="1"/>
      <c r="P42" s="1"/>
      <c r="Q42" s="1"/>
      <c r="R42" s="1"/>
      <c r="S42" s="1"/>
    </row>
    <row r="43" customFormat="false" ht="13.8" hidden="false" customHeight="false" outlineLevel="0" collapsed="false">
      <c r="B43" s="9"/>
      <c r="C43" s="1"/>
      <c r="G43" s="8"/>
      <c r="H43" s="18"/>
      <c r="I43" s="1"/>
      <c r="J43" s="8"/>
      <c r="K43" s="8"/>
      <c r="L43" s="1"/>
      <c r="M43" s="1"/>
      <c r="N43" s="1"/>
      <c r="P43" s="1"/>
      <c r="Q43" s="1"/>
      <c r="R43" s="1"/>
      <c r="S43" s="1"/>
    </row>
    <row r="44" customFormat="false" ht="13.8" hidden="false" customHeight="false" outlineLevel="0" collapsed="false">
      <c r="B44" s="9"/>
      <c r="C44" s="1"/>
      <c r="G44" s="8"/>
      <c r="H44" s="18"/>
      <c r="I44" s="1"/>
      <c r="J44" s="8"/>
      <c r="K44" s="8"/>
      <c r="L44" s="1"/>
      <c r="M44" s="1"/>
      <c r="N44" s="1"/>
      <c r="P44" s="1"/>
      <c r="Q44" s="1"/>
      <c r="R44" s="1"/>
      <c r="S44" s="1"/>
    </row>
    <row r="45" customFormat="false" ht="13.8" hidden="false" customHeight="false" outlineLevel="0" collapsed="false">
      <c r="B45" s="9"/>
      <c r="C45" s="1"/>
      <c r="G45" s="8"/>
      <c r="H45" s="18"/>
      <c r="I45" s="1"/>
      <c r="J45" s="8"/>
      <c r="K45" s="8"/>
      <c r="L45" s="1"/>
      <c r="M45" s="1"/>
      <c r="N45" s="1"/>
      <c r="P45" s="1"/>
      <c r="Q45" s="1"/>
      <c r="R45" s="1"/>
      <c r="S45" s="1"/>
    </row>
    <row r="46" customFormat="false" ht="13.8" hidden="false" customHeight="false" outlineLevel="0" collapsed="false">
      <c r="B46" s="9"/>
      <c r="C46" s="1"/>
      <c r="G46" s="8"/>
      <c r="H46" s="18"/>
      <c r="I46" s="1"/>
      <c r="J46" s="8"/>
      <c r="K46" s="8"/>
      <c r="L46" s="1"/>
      <c r="M46" s="1"/>
      <c r="N46" s="1"/>
      <c r="P46" s="1"/>
      <c r="Q46" s="1"/>
      <c r="R46" s="1"/>
      <c r="S46" s="1"/>
    </row>
    <row r="47" customFormat="false" ht="13.8" hidden="false" customHeight="false" outlineLevel="0" collapsed="false">
      <c r="B47" s="9"/>
      <c r="C47" s="1"/>
      <c r="G47" s="8"/>
      <c r="H47" s="18"/>
      <c r="I47" s="1"/>
      <c r="J47" s="8"/>
      <c r="K47" s="8"/>
      <c r="L47" s="1"/>
      <c r="M47" s="1"/>
      <c r="N47" s="1"/>
      <c r="P47" s="1"/>
      <c r="Q47" s="1"/>
      <c r="R47" s="1"/>
      <c r="S47" s="1"/>
    </row>
    <row r="48" customFormat="false" ht="13.8" hidden="false" customHeight="false" outlineLevel="0" collapsed="false">
      <c r="B48" s="9"/>
      <c r="C48" s="1"/>
      <c r="G48" s="8"/>
      <c r="H48" s="18"/>
      <c r="I48" s="1"/>
      <c r="J48" s="8"/>
      <c r="K48" s="8"/>
      <c r="L48" s="1"/>
      <c r="M48" s="1"/>
      <c r="N48" s="1"/>
      <c r="P48" s="1"/>
      <c r="Q48" s="1"/>
      <c r="R48" s="1"/>
      <c r="S48" s="1"/>
    </row>
    <row r="49" customFormat="false" ht="13.8" hidden="false" customHeight="false" outlineLevel="0" collapsed="false">
      <c r="B49" s="9"/>
      <c r="C49" s="1"/>
      <c r="G49" s="8"/>
      <c r="H49" s="18"/>
      <c r="I49" s="1"/>
      <c r="J49" s="8"/>
      <c r="K49" s="8"/>
      <c r="L49" s="1"/>
      <c r="M49" s="1"/>
      <c r="N49" s="1"/>
      <c r="P49" s="1"/>
      <c r="Q49" s="1"/>
      <c r="R49" s="1"/>
      <c r="S49" s="1"/>
    </row>
    <row r="50" customFormat="false" ht="13.8" hidden="false" customHeight="false" outlineLevel="0" collapsed="false">
      <c r="B50" s="9"/>
      <c r="C50" s="1"/>
      <c r="G50" s="8"/>
      <c r="H50" s="18"/>
      <c r="I50" s="1"/>
      <c r="J50" s="8"/>
      <c r="K50" s="8"/>
      <c r="L50" s="1"/>
      <c r="M50" s="1"/>
      <c r="N50" s="1"/>
      <c r="P50" s="1"/>
      <c r="Q50" s="1"/>
      <c r="R50" s="1"/>
      <c r="S50" s="1"/>
    </row>
    <row r="51" customFormat="false" ht="13.8" hidden="false" customHeight="false" outlineLevel="0" collapsed="false">
      <c r="B51" s="9"/>
      <c r="C51" s="1"/>
      <c r="G51" s="8"/>
      <c r="H51" s="18"/>
      <c r="I51" s="1"/>
      <c r="J51" s="8"/>
      <c r="K51" s="8"/>
      <c r="L51" s="1"/>
      <c r="M51" s="1"/>
      <c r="N51" s="1"/>
      <c r="P51" s="1"/>
      <c r="Q51" s="1"/>
      <c r="R51" s="1"/>
      <c r="S51" s="1"/>
    </row>
    <row r="52" customFormat="false" ht="13.8" hidden="false" customHeight="false" outlineLevel="0" collapsed="false">
      <c r="B52" s="9"/>
      <c r="C52" s="1"/>
      <c r="G52" s="8"/>
      <c r="H52" s="18"/>
      <c r="I52" s="1"/>
      <c r="J52" s="8"/>
      <c r="K52" s="8"/>
      <c r="L52" s="1"/>
      <c r="M52" s="1"/>
      <c r="N52" s="1"/>
      <c r="P52" s="1"/>
      <c r="Q52" s="1"/>
      <c r="R52" s="1"/>
      <c r="S52" s="1"/>
    </row>
    <row r="53" customFormat="false" ht="13.8" hidden="false" customHeight="false" outlineLevel="0" collapsed="false">
      <c r="B53" s="9"/>
      <c r="C53" s="1"/>
      <c r="G53" s="8"/>
      <c r="H53" s="18"/>
      <c r="I53" s="1"/>
      <c r="J53" s="8"/>
      <c r="K53" s="8"/>
      <c r="L53" s="1"/>
      <c r="M53" s="1"/>
      <c r="N53" s="1"/>
      <c r="P53" s="1"/>
      <c r="Q53" s="1"/>
      <c r="R53" s="1"/>
      <c r="S53" s="1"/>
    </row>
    <row r="54" customFormat="false" ht="13.8" hidden="false" customHeight="false" outlineLevel="0" collapsed="false">
      <c r="B54" s="9"/>
      <c r="C54" s="1"/>
      <c r="G54" s="8"/>
      <c r="H54" s="18"/>
      <c r="I54" s="1"/>
      <c r="J54" s="8"/>
      <c r="K54" s="8"/>
      <c r="L54" s="1"/>
      <c r="M54" s="1"/>
      <c r="N54" s="1"/>
      <c r="P54" s="1"/>
      <c r="Q54" s="1"/>
      <c r="R54" s="1"/>
      <c r="S54" s="1"/>
    </row>
    <row r="55" customFormat="false" ht="13.8" hidden="false" customHeight="false" outlineLevel="0" collapsed="false">
      <c r="B55" s="9"/>
      <c r="C55" s="1"/>
      <c r="G55" s="8"/>
      <c r="H55" s="18"/>
      <c r="I55" s="1"/>
      <c r="J55" s="8"/>
      <c r="K55" s="8"/>
      <c r="L55" s="1"/>
      <c r="M55" s="1"/>
      <c r="N55" s="1"/>
      <c r="P55" s="1"/>
      <c r="Q55" s="1"/>
      <c r="R55" s="1"/>
      <c r="S55" s="1"/>
    </row>
    <row r="56" customFormat="false" ht="13.8" hidden="false" customHeight="false" outlineLevel="0" collapsed="false">
      <c r="B56" s="9"/>
      <c r="C56" s="1"/>
      <c r="G56" s="8"/>
      <c r="H56" s="18"/>
      <c r="I56" s="1"/>
      <c r="J56" s="8"/>
      <c r="K56" s="8"/>
      <c r="L56" s="1"/>
      <c r="M56" s="1"/>
      <c r="N56" s="1"/>
      <c r="P56" s="1"/>
      <c r="Q56" s="1"/>
      <c r="R56" s="1"/>
      <c r="S56" s="1"/>
    </row>
    <row r="57" customFormat="false" ht="13.8" hidden="false" customHeight="false" outlineLevel="0" collapsed="false">
      <c r="B57" s="9"/>
      <c r="C57" s="1"/>
      <c r="G57" s="8"/>
      <c r="H57" s="18"/>
      <c r="I57" s="1"/>
      <c r="J57" s="8"/>
      <c r="K57" s="8"/>
      <c r="L57" s="1"/>
      <c r="M57" s="1"/>
      <c r="N57" s="1"/>
      <c r="P57" s="1"/>
      <c r="Q57" s="1"/>
      <c r="R57" s="1"/>
      <c r="S57" s="1"/>
    </row>
    <row r="58" customFormat="false" ht="13.8" hidden="false" customHeight="false" outlineLevel="0" collapsed="false">
      <c r="B58" s="9"/>
      <c r="C58" s="1"/>
      <c r="G58" s="8"/>
      <c r="H58" s="18"/>
      <c r="I58" s="1"/>
      <c r="J58" s="8"/>
      <c r="K58" s="8"/>
      <c r="L58" s="1"/>
      <c r="M58" s="1"/>
      <c r="N58" s="1"/>
      <c r="P58" s="1"/>
      <c r="Q58" s="1"/>
      <c r="R58" s="1"/>
      <c r="S58" s="1"/>
    </row>
  </sheetData>
  <dataValidations count="4">
    <dataValidation allowBlank="true" operator="between" showDropDown="false" showErrorMessage="true" showInputMessage="true" sqref="J1:J58" type="list">
      <formula1>Input_Lists!$G$2:$G$4</formula1>
      <formula2>0</formula2>
    </dataValidation>
    <dataValidation allowBlank="true" operator="between" showDropDown="false" showErrorMessage="true" showInputMessage="true" sqref="B1 B3:B4 B10:B58" type="list">
      <formula1>Input_Lists!$I$2:$I$12</formula1>
      <formula2>0</formula2>
    </dataValidation>
    <dataValidation allowBlank="true" operator="between" showDropDown="false" showErrorMessage="true" showInputMessage="true" sqref="H1:H58" type="list">
      <formula1>Input_Lists!$F$2:$F$5</formula1>
      <formula2>0</formula2>
    </dataValidation>
    <dataValidation allowBlank="true" operator="between" showDropDown="false" showErrorMessage="true" showInputMessage="true" sqref="B2" type="list">
      <formula1>Input_Lists!$I$2:$I$19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V1221"/>
  <sheetViews>
    <sheetView showFormulas="false" showGridLines="true" showRowColHeaders="true" showZeros="true" rightToLeft="false" tabSelected="false" showOutlineSymbols="true" defaultGridColor="true" view="normal" topLeftCell="A142" colorId="64" zoomScale="95" zoomScaleNormal="95" zoomScalePageLayoutView="100" workbookViewId="0">
      <pane xSplit="1" ySplit="0" topLeftCell="K142" activePane="topRight" state="frozen"/>
      <selection pane="topLeft" activeCell="A142" activeCellId="0" sqref="A142"/>
      <selection pane="topRight" activeCell="R168" activeCellId="0" sqref="R168"/>
    </sheetView>
  </sheetViews>
  <sheetFormatPr defaultRowHeight="14.4" zeroHeight="false" outlineLevelRow="0" outlineLevelCol="0"/>
  <cols>
    <col collapsed="false" customWidth="true" hidden="false" outlineLevel="0" max="1" min="1" style="0" width="10.89"/>
    <col collapsed="false" customWidth="true" hidden="false" outlineLevel="0" max="2" min="2" style="1" width="8.89"/>
    <col collapsed="false" customWidth="true" hidden="false" outlineLevel="0" max="3" min="3" style="0" width="14.43"/>
    <col collapsed="false" customWidth="true" hidden="false" outlineLevel="0" max="4" min="4" style="0" width="19.89"/>
    <col collapsed="false" customWidth="true" hidden="false" outlineLevel="0" max="5" min="5" style="1" width="26.44"/>
    <col collapsed="false" customWidth="true" hidden="false" outlineLevel="0" max="6" min="6" style="8" width="30.84"/>
    <col collapsed="false" customWidth="true" hidden="false" outlineLevel="0" max="7" min="7" style="1" width="50.44"/>
    <col collapsed="false" customWidth="true" hidden="false" outlineLevel="0" max="8" min="8" style="1" width="100.44"/>
    <col collapsed="false" customWidth="true" hidden="false" outlineLevel="0" max="9" min="9" style="1" width="61.58"/>
    <col collapsed="false" customWidth="true" hidden="false" outlineLevel="0" max="10" min="10" style="18" width="12.56"/>
    <col collapsed="false" customWidth="true" hidden="false" outlineLevel="0" max="11" min="11" style="0" width="15.34"/>
    <col collapsed="false" customWidth="true" hidden="false" outlineLevel="0" max="12" min="12" style="8" width="12.56"/>
    <col collapsed="false" customWidth="true" hidden="false" outlineLevel="0" max="13" min="13" style="1" width="10.65"/>
    <col collapsed="false" customWidth="true" hidden="false" outlineLevel="0" max="14" min="14" style="18" width="21.33"/>
    <col collapsed="false" customWidth="true" hidden="false" outlineLevel="0" max="15" min="15" style="0" width="8.67"/>
    <col collapsed="false" customWidth="true" hidden="false" outlineLevel="0" max="16" min="16" style="0" width="12.89"/>
    <col collapsed="false" customWidth="true" hidden="false" outlineLevel="0" max="17" min="17" style="0" width="24.67"/>
    <col collapsed="false" customWidth="true" hidden="false" outlineLevel="0" max="18" min="18" style="0" width="84"/>
    <col collapsed="false" customWidth="true" hidden="false" outlineLevel="0" max="19" min="19" style="0" width="36.57"/>
    <col collapsed="false" customWidth="true" hidden="false" outlineLevel="0" max="20" min="20" style="0" width="15.34"/>
    <col collapsed="false" customWidth="true" hidden="false" outlineLevel="0" max="21" min="21" style="0" width="20.33"/>
    <col collapsed="false" customWidth="true" hidden="false" outlineLevel="0" max="22" min="22" style="0" width="19.33"/>
    <col collapsed="false" customWidth="true" hidden="false" outlineLevel="0" max="1025" min="23" style="0" width="8.67"/>
  </cols>
  <sheetData>
    <row r="1" customFormat="false" ht="27.6" hidden="false" customHeight="true" outlineLevel="0" collapsed="false">
      <c r="A1" s="2" t="s">
        <v>2</v>
      </c>
      <c r="B1" s="5" t="s">
        <v>739</v>
      </c>
      <c r="C1" s="5" t="s">
        <v>740</v>
      </c>
      <c r="D1" s="5" t="s">
        <v>741</v>
      </c>
      <c r="E1" s="5" t="s">
        <v>742</v>
      </c>
      <c r="F1" s="5" t="s">
        <v>3</v>
      </c>
      <c r="G1" s="4" t="s">
        <v>4</v>
      </c>
      <c r="H1" s="5" t="s">
        <v>743</v>
      </c>
      <c r="I1" s="5" t="s">
        <v>744</v>
      </c>
      <c r="J1" s="4" t="s">
        <v>745</v>
      </c>
      <c r="K1" s="5" t="s">
        <v>746</v>
      </c>
      <c r="L1" s="19" t="s">
        <v>747</v>
      </c>
      <c r="M1" s="20" t="s">
        <v>748</v>
      </c>
      <c r="N1" s="21" t="s">
        <v>749</v>
      </c>
      <c r="O1" s="22" t="s">
        <v>750</v>
      </c>
      <c r="P1" s="23" t="s">
        <v>751</v>
      </c>
      <c r="Q1" s="24" t="s">
        <v>752</v>
      </c>
      <c r="R1" s="24" t="s">
        <v>753</v>
      </c>
      <c r="S1" s="24" t="s">
        <v>754</v>
      </c>
      <c r="T1" s="25" t="s">
        <v>755</v>
      </c>
      <c r="U1" s="25" t="s">
        <v>756</v>
      </c>
      <c r="V1" s="26" t="s">
        <v>757</v>
      </c>
    </row>
    <row r="2" customFormat="false" ht="14.4" hidden="false" customHeight="false" outlineLevel="0" collapsed="false">
      <c r="A2" s="27" t="s">
        <v>13</v>
      </c>
      <c r="B2" s="9" t="s">
        <v>758</v>
      </c>
      <c r="C2" s="28" t="s">
        <v>759</v>
      </c>
      <c r="D2" s="28" t="s">
        <v>760</v>
      </c>
      <c r="E2" s="28" t="s">
        <v>761</v>
      </c>
      <c r="F2" s="28" t="s">
        <v>762</v>
      </c>
      <c r="G2" s="28" t="s">
        <v>763</v>
      </c>
      <c r="H2" s="28" t="s">
        <v>764</v>
      </c>
      <c r="I2" s="28" t="s">
        <v>765</v>
      </c>
      <c r="J2" s="29" t="s">
        <v>766</v>
      </c>
      <c r="K2" s="28"/>
      <c r="L2" s="18" t="n">
        <v>2018</v>
      </c>
      <c r="M2" s="1" t="n">
        <v>1</v>
      </c>
      <c r="N2" s="8" t="s">
        <v>767</v>
      </c>
      <c r="O2" s="0" t="n">
        <v>2018</v>
      </c>
      <c r="T2" s="0" t="e">
        <f aca="false">_xlfn.xlookup(A2,Snapshot!C2:C199,Snapshot!J2:J199)</f>
        <v>#NAME?</v>
      </c>
      <c r="U2" s="0" t="e">
        <f aca="false">_xlfn.xlookup(A2,Snapshot!C2:C199,Snapshot!G2:G199,0)</f>
        <v>#NAME?</v>
      </c>
      <c r="V2" s="0" t="n">
        <v>1</v>
      </c>
    </row>
    <row r="3" customFormat="false" ht="14.4" hidden="false" customHeight="false" outlineLevel="0" collapsed="false">
      <c r="A3" s="27" t="s">
        <v>17</v>
      </c>
      <c r="B3" s="9" t="s">
        <v>758</v>
      </c>
      <c r="C3" s="28" t="s">
        <v>759</v>
      </c>
      <c r="D3" s="28" t="s">
        <v>760</v>
      </c>
      <c r="E3" s="28" t="s">
        <v>761</v>
      </c>
      <c r="F3" s="28" t="s">
        <v>768</v>
      </c>
      <c r="G3" s="28" t="s">
        <v>769</v>
      </c>
      <c r="H3" s="28" t="s">
        <v>770</v>
      </c>
      <c r="I3" s="28" t="s">
        <v>771</v>
      </c>
      <c r="J3" s="29" t="s">
        <v>766</v>
      </c>
      <c r="K3" s="28"/>
      <c r="L3" s="18" t="n">
        <v>2018</v>
      </c>
      <c r="M3" s="1" t="n">
        <v>1</v>
      </c>
      <c r="N3" s="8" t="s">
        <v>767</v>
      </c>
      <c r="O3" s="0" t="n">
        <v>2018</v>
      </c>
      <c r="T3" s="0" t="e">
        <f aca="false">_xlfn.xlookup(A3,Snapshot!C3:C200,Snapshot!J3:J200)</f>
        <v>#NAME?</v>
      </c>
      <c r="U3" s="0" t="e">
        <f aca="false">_xlfn.xlookup(A3,Snapshot!C3:C200,Snapshot!G3:G200,0)</f>
        <v>#NAME?</v>
      </c>
      <c r="V3" s="0" t="n">
        <v>2</v>
      </c>
    </row>
    <row r="4" customFormat="false" ht="14.4" hidden="false" customHeight="false" outlineLevel="0" collapsed="false">
      <c r="A4" s="27" t="s">
        <v>20</v>
      </c>
      <c r="B4" s="9" t="s">
        <v>758</v>
      </c>
      <c r="C4" s="28" t="s">
        <v>759</v>
      </c>
      <c r="D4" s="28" t="s">
        <v>760</v>
      </c>
      <c r="E4" s="28" t="s">
        <v>761</v>
      </c>
      <c r="F4" s="28" t="s">
        <v>772</v>
      </c>
      <c r="G4" s="28" t="s">
        <v>773</v>
      </c>
      <c r="H4" s="28" t="s">
        <v>774</v>
      </c>
      <c r="I4" s="28" t="s">
        <v>775</v>
      </c>
      <c r="J4" s="29" t="s">
        <v>766</v>
      </c>
      <c r="K4" s="28"/>
      <c r="L4" s="18" t="n">
        <v>2018</v>
      </c>
      <c r="M4" s="1" t="n">
        <v>1</v>
      </c>
      <c r="N4" s="8" t="s">
        <v>767</v>
      </c>
      <c r="O4" s="0" t="n">
        <v>2018</v>
      </c>
      <c r="T4" s="0" t="e">
        <f aca="false">_xlfn.xlookup(A4,Snapshot!C4:C201,Snapshot!J4:J201)</f>
        <v>#NAME?</v>
      </c>
      <c r="U4" s="0" t="e">
        <f aca="false">_xlfn.xlookup(A4,Snapshot!C4:C201,Snapshot!G4:G201,0)</f>
        <v>#NAME?</v>
      </c>
      <c r="V4" s="0" t="n">
        <v>3</v>
      </c>
    </row>
    <row r="5" customFormat="false" ht="14.4" hidden="false" customHeight="false" outlineLevel="0" collapsed="false">
      <c r="A5" s="27" t="s">
        <v>23</v>
      </c>
      <c r="B5" s="28" t="s">
        <v>758</v>
      </c>
      <c r="C5" s="28" t="s">
        <v>759</v>
      </c>
      <c r="D5" s="28" t="s">
        <v>760</v>
      </c>
      <c r="E5" s="28" t="s">
        <v>761</v>
      </c>
      <c r="F5" s="28" t="s">
        <v>776</v>
      </c>
      <c r="G5" s="28" t="s">
        <v>777</v>
      </c>
      <c r="H5" s="28" t="s">
        <v>778</v>
      </c>
      <c r="I5" s="28" t="s">
        <v>779</v>
      </c>
      <c r="J5" s="29" t="s">
        <v>766</v>
      </c>
      <c r="K5" s="28"/>
      <c r="L5" s="18" t="n">
        <v>2018</v>
      </c>
      <c r="M5" s="1" t="n">
        <v>1</v>
      </c>
      <c r="N5" s="8" t="s">
        <v>767</v>
      </c>
      <c r="O5" s="0" t="n">
        <v>2018</v>
      </c>
      <c r="T5" s="0" t="e">
        <f aca="false">_xlfn.xlookup(A5,Snapshot!C5:C202,Snapshot!J5:J202)</f>
        <v>#NAME?</v>
      </c>
      <c r="U5" s="0" t="e">
        <f aca="false">_xlfn.xlookup(A5,Snapshot!C5:C202,Snapshot!G5:G202,0)</f>
        <v>#NAME?</v>
      </c>
      <c r="V5" s="0" t="n">
        <v>4</v>
      </c>
    </row>
    <row r="6" customFormat="false" ht="15.6" hidden="false" customHeight="false" outlineLevel="0" collapsed="false">
      <c r="A6" s="27" t="s">
        <v>26</v>
      </c>
      <c r="B6" s="28" t="s">
        <v>758</v>
      </c>
      <c r="C6" s="28" t="s">
        <v>759</v>
      </c>
      <c r="D6" s="28" t="s">
        <v>760</v>
      </c>
      <c r="E6" s="28" t="s">
        <v>761</v>
      </c>
      <c r="F6" s="28" t="s">
        <v>780</v>
      </c>
      <c r="G6" s="28" t="s">
        <v>781</v>
      </c>
      <c r="H6" s="28" t="s">
        <v>782</v>
      </c>
      <c r="I6" s="30" t="s">
        <v>783</v>
      </c>
      <c r="J6" s="29" t="s">
        <v>766</v>
      </c>
      <c r="K6" s="28"/>
      <c r="L6" s="18" t="n">
        <v>2018</v>
      </c>
      <c r="M6" s="1" t="n">
        <v>1</v>
      </c>
      <c r="N6" s="8" t="s">
        <v>767</v>
      </c>
      <c r="O6" s="0" t="n">
        <v>2018</v>
      </c>
      <c r="T6" s="0" t="e">
        <f aca="false">_xlfn.xlookup(A6,Snapshot!C6:C203,Snapshot!J6:J203)</f>
        <v>#NAME?</v>
      </c>
      <c r="U6" s="0" t="e">
        <f aca="false">_xlfn.xlookup(A6,Snapshot!C6:C203,Snapshot!G6:G203,0)</f>
        <v>#NAME?</v>
      </c>
      <c r="V6" s="0" t="n">
        <v>5</v>
      </c>
    </row>
    <row r="7" customFormat="false" ht="15.6" hidden="false" customHeight="false" outlineLevel="0" collapsed="false">
      <c r="A7" s="27" t="s">
        <v>29</v>
      </c>
      <c r="B7" s="28" t="s">
        <v>758</v>
      </c>
      <c r="C7" s="9" t="s">
        <v>759</v>
      </c>
      <c r="D7" s="9" t="s">
        <v>760</v>
      </c>
      <c r="E7" s="9" t="s">
        <v>761</v>
      </c>
      <c r="F7" s="28" t="s">
        <v>784</v>
      </c>
      <c r="G7" s="1" t="s">
        <v>785</v>
      </c>
      <c r="H7" s="1" t="s">
        <v>786</v>
      </c>
      <c r="I7" s="30" t="s">
        <v>787</v>
      </c>
      <c r="J7" s="10" t="s">
        <v>766</v>
      </c>
      <c r="K7" s="1"/>
      <c r="L7" s="18" t="n">
        <v>2018</v>
      </c>
      <c r="M7" s="1" t="n">
        <v>1</v>
      </c>
      <c r="N7" s="8" t="s">
        <v>767</v>
      </c>
      <c r="O7" s="0" t="n">
        <v>2018</v>
      </c>
      <c r="T7" s="0" t="e">
        <f aca="false">_xlfn.xlookup(A7,Snapshot!C7:C204,Snapshot!J7:J204)</f>
        <v>#NAME?</v>
      </c>
      <c r="U7" s="0" t="e">
        <f aca="false">_xlfn.xlookup(A7,Snapshot!C7:C204,Snapshot!G7:G204,0)</f>
        <v>#NAME?</v>
      </c>
      <c r="V7" s="0" t="n">
        <v>6</v>
      </c>
    </row>
    <row r="8" customFormat="false" ht="14.4" hidden="false" customHeight="false" outlineLevel="0" collapsed="false">
      <c r="A8" s="27" t="s">
        <v>32</v>
      </c>
      <c r="B8" s="28" t="s">
        <v>758</v>
      </c>
      <c r="C8" s="9" t="s">
        <v>759</v>
      </c>
      <c r="D8" s="9" t="s">
        <v>760</v>
      </c>
      <c r="E8" s="9" t="s">
        <v>761</v>
      </c>
      <c r="F8" s="28" t="s">
        <v>788</v>
      </c>
      <c r="G8" s="1" t="s">
        <v>789</v>
      </c>
      <c r="H8" s="1" t="s">
        <v>790</v>
      </c>
      <c r="I8" s="1" t="s">
        <v>791</v>
      </c>
      <c r="J8" s="10" t="s">
        <v>766</v>
      </c>
      <c r="K8" s="1"/>
      <c r="L8" s="18" t="n">
        <v>2018</v>
      </c>
      <c r="M8" s="1" t="n">
        <v>1</v>
      </c>
      <c r="N8" s="8" t="s">
        <v>767</v>
      </c>
      <c r="O8" s="0" t="n">
        <v>2018</v>
      </c>
      <c r="T8" s="0" t="e">
        <f aca="false">_xlfn.xlookup(A8,Snapshot!C8:C205,Snapshot!J8:J205)</f>
        <v>#NAME?</v>
      </c>
      <c r="U8" s="0" t="e">
        <f aca="false">_xlfn.xlookup(A8,Snapshot!C8:C205,Snapshot!G8:G205,0)</f>
        <v>#NAME?</v>
      </c>
      <c r="V8" s="0" t="n">
        <v>7</v>
      </c>
    </row>
    <row r="9" customFormat="false" ht="14.4" hidden="false" customHeight="false" outlineLevel="0" collapsed="false">
      <c r="A9" s="27" t="s">
        <v>35</v>
      </c>
      <c r="B9" s="28" t="s">
        <v>758</v>
      </c>
      <c r="C9" s="9" t="s">
        <v>759</v>
      </c>
      <c r="D9" s="9" t="s">
        <v>760</v>
      </c>
      <c r="E9" s="28" t="s">
        <v>792</v>
      </c>
      <c r="F9" s="28" t="s">
        <v>793</v>
      </c>
      <c r="G9" s="28" t="s">
        <v>794</v>
      </c>
      <c r="H9" s="28" t="s">
        <v>795</v>
      </c>
      <c r="I9" s="28"/>
      <c r="J9" s="29" t="s">
        <v>796</v>
      </c>
      <c r="K9" s="1"/>
      <c r="L9" s="18" t="n">
        <v>2020</v>
      </c>
      <c r="M9" s="1" t="n">
        <v>1</v>
      </c>
      <c r="N9" s="8" t="s">
        <v>797</v>
      </c>
      <c r="T9" s="0" t="e">
        <f aca="false">_xlfn.xlookup(A9,Snapshot!C9:C206,Snapshot!J9:J206)</f>
        <v>#NAME?</v>
      </c>
      <c r="U9" s="0" t="e">
        <f aca="false">_xlfn.xlookup(A9,Snapshot!C9:C206,Snapshot!G9:G206,0)</f>
        <v>#NAME?</v>
      </c>
      <c r="V9" s="0" t="n">
        <v>8</v>
      </c>
    </row>
    <row r="10" customFormat="false" ht="14.4" hidden="false" customHeight="false" outlineLevel="0" collapsed="false">
      <c r="A10" s="27" t="s">
        <v>39</v>
      </c>
      <c r="B10" s="28" t="s">
        <v>758</v>
      </c>
      <c r="C10" s="9" t="s">
        <v>759</v>
      </c>
      <c r="D10" s="9" t="s">
        <v>760</v>
      </c>
      <c r="E10" s="28" t="s">
        <v>792</v>
      </c>
      <c r="F10" s="28" t="s">
        <v>798</v>
      </c>
      <c r="G10" s="28" t="s">
        <v>799</v>
      </c>
      <c r="H10" s="28" t="s">
        <v>800</v>
      </c>
      <c r="I10" s="28"/>
      <c r="J10" s="29" t="s">
        <v>796</v>
      </c>
      <c r="K10" s="1"/>
      <c r="L10" s="18" t="n">
        <v>2020</v>
      </c>
      <c r="M10" s="1" t="n">
        <v>1</v>
      </c>
      <c r="N10" s="8" t="s">
        <v>797</v>
      </c>
      <c r="T10" s="0" t="e">
        <f aca="false">_xlfn.xlookup(A10,Snapshot!C10:C207,Snapshot!J10:J207)</f>
        <v>#NAME?</v>
      </c>
      <c r="U10" s="0" t="e">
        <f aca="false">_xlfn.xlookup(A10,Snapshot!C10:C207,Snapshot!G10:G207,0)</f>
        <v>#NAME?</v>
      </c>
      <c r="V10" s="0" t="n">
        <v>9</v>
      </c>
    </row>
    <row r="11" customFormat="false" ht="14.4" hidden="false" customHeight="false" outlineLevel="0" collapsed="false">
      <c r="A11" s="27" t="s">
        <v>43</v>
      </c>
      <c r="B11" s="28" t="s">
        <v>758</v>
      </c>
      <c r="C11" s="9" t="s">
        <v>759</v>
      </c>
      <c r="D11" s="9" t="s">
        <v>760</v>
      </c>
      <c r="E11" s="28" t="s">
        <v>792</v>
      </c>
      <c r="F11" s="28" t="s">
        <v>801</v>
      </c>
      <c r="G11" s="28" t="s">
        <v>802</v>
      </c>
      <c r="H11" s="28" t="s">
        <v>803</v>
      </c>
      <c r="I11" s="28"/>
      <c r="J11" s="29" t="s">
        <v>796</v>
      </c>
      <c r="K11" s="1"/>
      <c r="L11" s="18" t="n">
        <v>2020</v>
      </c>
      <c r="M11" s="1" t="n">
        <v>1</v>
      </c>
      <c r="N11" s="8" t="s">
        <v>797</v>
      </c>
      <c r="T11" s="0" t="e">
        <f aca="false">_xlfn.xlookup(A11,Snapshot!C11:C208,Snapshot!J11:J208)</f>
        <v>#NAME?</v>
      </c>
      <c r="U11" s="0" t="e">
        <f aca="false">_xlfn.xlookup(A11,Snapshot!C11:C208,Snapshot!G11:G208,0)</f>
        <v>#NAME?</v>
      </c>
      <c r="V11" s="0" t="n">
        <v>10</v>
      </c>
    </row>
    <row r="12" customFormat="false" ht="14.4" hidden="false" customHeight="false" outlineLevel="0" collapsed="false">
      <c r="A12" s="27" t="s">
        <v>47</v>
      </c>
      <c r="B12" s="28" t="s">
        <v>758</v>
      </c>
      <c r="C12" s="9" t="s">
        <v>759</v>
      </c>
      <c r="D12" s="9" t="s">
        <v>760</v>
      </c>
      <c r="E12" s="28" t="s">
        <v>792</v>
      </c>
      <c r="F12" s="1" t="s">
        <v>804</v>
      </c>
      <c r="G12" s="1" t="s">
        <v>805</v>
      </c>
      <c r="H12" s="1" t="s">
        <v>806</v>
      </c>
      <c r="J12" s="10" t="s">
        <v>796</v>
      </c>
      <c r="K12" s="1"/>
      <c r="L12" s="18" t="n">
        <v>2020</v>
      </c>
      <c r="M12" s="1" t="n">
        <v>1</v>
      </c>
      <c r="N12" s="8" t="s">
        <v>807</v>
      </c>
      <c r="Q12" s="0" t="s">
        <v>808</v>
      </c>
      <c r="S12" s="0" t="s">
        <v>809</v>
      </c>
      <c r="T12" s="0" t="e">
        <f aca="false">_xlfn.xlookup(A12,Snapshot!C12:C209,Snapshot!J12:J209)</f>
        <v>#NAME?</v>
      </c>
      <c r="U12" s="0" t="e">
        <f aca="false">_xlfn.xlookup(A12,Snapshot!C12:C209,Snapshot!G12:G209,0)</f>
        <v>#NAME?</v>
      </c>
      <c r="V12" s="0" t="n">
        <v>11</v>
      </c>
    </row>
    <row r="13" customFormat="false" ht="14.4" hidden="false" customHeight="false" outlineLevel="0" collapsed="false">
      <c r="A13" s="27" t="s">
        <v>51</v>
      </c>
      <c r="B13" s="28" t="s">
        <v>758</v>
      </c>
      <c r="C13" s="9" t="s">
        <v>759</v>
      </c>
      <c r="D13" s="9" t="s">
        <v>760</v>
      </c>
      <c r="E13" s="28" t="s">
        <v>792</v>
      </c>
      <c r="F13" s="1" t="s">
        <v>810</v>
      </c>
      <c r="G13" s="1" t="s">
        <v>811</v>
      </c>
      <c r="H13" s="1" t="s">
        <v>812</v>
      </c>
      <c r="J13" s="10" t="s">
        <v>796</v>
      </c>
      <c r="K13" s="1"/>
      <c r="L13" s="18" t="n">
        <v>2020</v>
      </c>
      <c r="M13" s="1" t="n">
        <v>1</v>
      </c>
      <c r="N13" s="8" t="s">
        <v>797</v>
      </c>
      <c r="T13" s="0" t="e">
        <f aca="false">_xlfn.xlookup(A13,Snapshot!C13:C210,Snapshot!J13:J210)</f>
        <v>#NAME?</v>
      </c>
      <c r="U13" s="0" t="e">
        <f aca="false">_xlfn.xlookup(A13,Snapshot!C13:C210,Snapshot!G13:G210,0)</f>
        <v>#NAME?</v>
      </c>
      <c r="V13" s="0" t="n">
        <v>12</v>
      </c>
    </row>
    <row r="14" customFormat="false" ht="14.4" hidden="false" customHeight="false" outlineLevel="0" collapsed="false">
      <c r="A14" s="27" t="s">
        <v>55</v>
      </c>
      <c r="B14" s="28" t="s">
        <v>758</v>
      </c>
      <c r="C14" s="9" t="s">
        <v>759</v>
      </c>
      <c r="D14" s="9" t="s">
        <v>760</v>
      </c>
      <c r="E14" s="28" t="s">
        <v>792</v>
      </c>
      <c r="F14" s="1" t="s">
        <v>813</v>
      </c>
      <c r="G14" s="1" t="s">
        <v>814</v>
      </c>
      <c r="H14" s="1" t="s">
        <v>815</v>
      </c>
      <c r="J14" s="10" t="s">
        <v>796</v>
      </c>
      <c r="K14" s="1"/>
      <c r="L14" s="18" t="n">
        <v>2020</v>
      </c>
      <c r="M14" s="1" t="n">
        <v>1</v>
      </c>
      <c r="N14" s="8" t="s">
        <v>797</v>
      </c>
      <c r="T14" s="0" t="e">
        <f aca="false">_xlfn.xlookup(A14,Snapshot!C14:C211,Snapshot!J14:J211)</f>
        <v>#NAME?</v>
      </c>
      <c r="U14" s="0" t="e">
        <f aca="false">_xlfn.xlookup(A14,Snapshot!C14:C211,Snapshot!G14:G211,0)</f>
        <v>#NAME?</v>
      </c>
      <c r="V14" s="0" t="n">
        <v>13</v>
      </c>
    </row>
    <row r="15" customFormat="false" ht="14.4" hidden="false" customHeight="false" outlineLevel="0" collapsed="false">
      <c r="A15" s="27" t="s">
        <v>59</v>
      </c>
      <c r="B15" s="9" t="s">
        <v>758</v>
      </c>
      <c r="C15" s="9" t="s">
        <v>759</v>
      </c>
      <c r="D15" s="9" t="s">
        <v>760</v>
      </c>
      <c r="E15" s="9" t="s">
        <v>816</v>
      </c>
      <c r="F15" s="1" t="s">
        <v>817</v>
      </c>
      <c r="G15" s="1" t="s">
        <v>818</v>
      </c>
      <c r="H15" s="1" t="s">
        <v>819</v>
      </c>
      <c r="J15" s="10" t="s">
        <v>766</v>
      </c>
      <c r="K15" s="1"/>
      <c r="L15" s="18" t="n">
        <v>2018</v>
      </c>
      <c r="M15" s="1" t="n">
        <v>1</v>
      </c>
      <c r="N15" s="8" t="s">
        <v>797</v>
      </c>
      <c r="O15" s="0" t="n">
        <v>2018</v>
      </c>
      <c r="Q15" s="0" t="s">
        <v>820</v>
      </c>
      <c r="R15" s="0" t="s">
        <v>821</v>
      </c>
      <c r="S15" s="0" t="s">
        <v>822</v>
      </c>
      <c r="T15" s="0" t="e">
        <f aca="false">_xlfn.xlookup(A15,Snapshot!C15:C212,Snapshot!J15:J212)</f>
        <v>#NAME?</v>
      </c>
      <c r="U15" s="0" t="e">
        <f aca="false">_xlfn.xlookup(A15,Snapshot!C15:C212,Snapshot!G15:G212,0)</f>
        <v>#NAME?</v>
      </c>
      <c r="V15" s="0" t="n">
        <v>14</v>
      </c>
    </row>
    <row r="16" customFormat="false" ht="14.4" hidden="false" customHeight="false" outlineLevel="0" collapsed="false">
      <c r="A16" s="27" t="s">
        <v>63</v>
      </c>
      <c r="B16" s="9" t="s">
        <v>758</v>
      </c>
      <c r="C16" s="9" t="s">
        <v>759</v>
      </c>
      <c r="D16" s="9" t="s">
        <v>760</v>
      </c>
      <c r="E16" s="9" t="s">
        <v>816</v>
      </c>
      <c r="F16" s="1" t="s">
        <v>823</v>
      </c>
      <c r="G16" s="1" t="s">
        <v>824</v>
      </c>
      <c r="H16" s="1" t="s">
        <v>825</v>
      </c>
      <c r="J16" s="10" t="s">
        <v>766</v>
      </c>
      <c r="K16" s="1"/>
      <c r="L16" s="18" t="n">
        <v>2018</v>
      </c>
      <c r="M16" s="1" t="n">
        <v>1</v>
      </c>
      <c r="N16" s="8" t="s">
        <v>797</v>
      </c>
      <c r="O16" s="0" t="n">
        <v>2018</v>
      </c>
      <c r="Q16" s="0" t="s">
        <v>820</v>
      </c>
      <c r="R16" s="0" t="s">
        <v>826</v>
      </c>
      <c r="S16" s="0" t="s">
        <v>822</v>
      </c>
      <c r="T16" s="0" t="e">
        <f aca="false">_xlfn.xlookup(A16,Snapshot!C16:C213,Snapshot!J16:J213)</f>
        <v>#NAME?</v>
      </c>
      <c r="U16" s="0" t="e">
        <f aca="false">_xlfn.xlookup(A16,Snapshot!C16:C213,Snapshot!G16:G213,0)</f>
        <v>#NAME?</v>
      </c>
      <c r="V16" s="0" t="n">
        <v>15</v>
      </c>
    </row>
    <row r="17" customFormat="false" ht="14.4" hidden="false" customHeight="false" outlineLevel="0" collapsed="false">
      <c r="A17" s="27" t="s">
        <v>66</v>
      </c>
      <c r="B17" s="9" t="s">
        <v>758</v>
      </c>
      <c r="C17" s="9" t="s">
        <v>759</v>
      </c>
      <c r="D17" s="9" t="s">
        <v>760</v>
      </c>
      <c r="E17" s="9" t="s">
        <v>816</v>
      </c>
      <c r="F17" s="1" t="s">
        <v>827</v>
      </c>
      <c r="G17" s="1" t="s">
        <v>828</v>
      </c>
      <c r="H17" s="1" t="s">
        <v>829</v>
      </c>
      <c r="J17" s="10" t="s">
        <v>766</v>
      </c>
      <c r="K17" s="1"/>
      <c r="L17" s="18" t="n">
        <v>2018</v>
      </c>
      <c r="M17" s="1" t="n">
        <v>1</v>
      </c>
      <c r="N17" s="8" t="s">
        <v>797</v>
      </c>
      <c r="O17" s="0" t="n">
        <v>2018</v>
      </c>
      <c r="Q17" s="0" t="s">
        <v>820</v>
      </c>
      <c r="R17" s="0" t="s">
        <v>830</v>
      </c>
      <c r="S17" s="0" t="s">
        <v>822</v>
      </c>
      <c r="T17" s="0" t="e">
        <f aca="false">_xlfn.xlookup(A17,Snapshot!C17:C214,Snapshot!J17:J214)</f>
        <v>#NAME?</v>
      </c>
      <c r="U17" s="0" t="e">
        <f aca="false">_xlfn.xlookup(A17,Snapshot!C17:C214,Snapshot!G17:G214,0)</f>
        <v>#NAME?</v>
      </c>
      <c r="V17" s="0" t="n">
        <v>16</v>
      </c>
    </row>
    <row r="18" customFormat="false" ht="14.4" hidden="false" customHeight="false" outlineLevel="0" collapsed="false">
      <c r="A18" s="27" t="s">
        <v>69</v>
      </c>
      <c r="B18" s="9" t="s">
        <v>758</v>
      </c>
      <c r="C18" s="9" t="s">
        <v>759</v>
      </c>
      <c r="D18" s="9" t="s">
        <v>831</v>
      </c>
      <c r="E18" s="9" t="s">
        <v>832</v>
      </c>
      <c r="F18" s="1" t="s">
        <v>833</v>
      </c>
      <c r="G18" s="1" t="s">
        <v>834</v>
      </c>
      <c r="H18" s="1" t="s">
        <v>835</v>
      </c>
      <c r="J18" s="10" t="s">
        <v>766</v>
      </c>
      <c r="K18" s="1"/>
      <c r="L18" s="18" t="n">
        <v>2018</v>
      </c>
      <c r="M18" s="1" t="n">
        <v>1</v>
      </c>
      <c r="N18" s="8" t="s">
        <v>797</v>
      </c>
      <c r="O18" s="0" t="n">
        <v>2018</v>
      </c>
      <c r="Q18" s="0" t="s">
        <v>820</v>
      </c>
      <c r="R18" s="0" t="s">
        <v>836</v>
      </c>
      <c r="S18" s="0" t="s">
        <v>822</v>
      </c>
      <c r="T18" s="0" t="e">
        <f aca="false">_xlfn.xlookup(A18,Snapshot!C18:C215,Snapshot!J18:J215)</f>
        <v>#NAME?</v>
      </c>
      <c r="U18" s="0" t="e">
        <f aca="false">_xlfn.xlookup(A18,Snapshot!C18:C215,Snapshot!G18:G215,0)</f>
        <v>#NAME?</v>
      </c>
      <c r="V18" s="0" t="n">
        <v>17</v>
      </c>
    </row>
    <row r="19" customFormat="false" ht="14.4" hidden="false" customHeight="false" outlineLevel="0" collapsed="false">
      <c r="A19" s="27" t="s">
        <v>72</v>
      </c>
      <c r="B19" s="9" t="s">
        <v>758</v>
      </c>
      <c r="C19" s="9" t="s">
        <v>759</v>
      </c>
      <c r="D19" s="9" t="s">
        <v>760</v>
      </c>
      <c r="E19" s="9" t="s">
        <v>816</v>
      </c>
      <c r="F19" s="1" t="s">
        <v>837</v>
      </c>
      <c r="G19" s="1" t="s">
        <v>838</v>
      </c>
      <c r="H19" s="1" t="s">
        <v>839</v>
      </c>
      <c r="J19" s="10" t="s">
        <v>766</v>
      </c>
      <c r="K19" s="1"/>
      <c r="L19" s="18" t="n">
        <v>2018</v>
      </c>
      <c r="M19" s="1" t="n">
        <v>1</v>
      </c>
      <c r="N19" s="8" t="s">
        <v>797</v>
      </c>
      <c r="Q19" s="0" t="s">
        <v>820</v>
      </c>
      <c r="S19" s="0" t="s">
        <v>809</v>
      </c>
      <c r="T19" s="0" t="e">
        <f aca="false">_xlfn.xlookup(A19,Snapshot!C19:C216,Snapshot!J19:J216)</f>
        <v>#NAME?</v>
      </c>
      <c r="U19" s="0" t="e">
        <f aca="false">_xlfn.xlookup(A19,Snapshot!C19:C216,Snapshot!G19:G216,0)</f>
        <v>#NAME?</v>
      </c>
      <c r="V19" s="0" t="n">
        <v>18</v>
      </c>
    </row>
    <row r="20" customFormat="false" ht="14.4" hidden="false" customHeight="false" outlineLevel="0" collapsed="false">
      <c r="A20" s="27" t="s">
        <v>75</v>
      </c>
      <c r="B20" s="9" t="s">
        <v>758</v>
      </c>
      <c r="C20" s="9" t="s">
        <v>759</v>
      </c>
      <c r="D20" s="9" t="s">
        <v>760</v>
      </c>
      <c r="E20" s="9" t="s">
        <v>816</v>
      </c>
      <c r="F20" s="1" t="s">
        <v>840</v>
      </c>
      <c r="G20" s="1" t="s">
        <v>841</v>
      </c>
      <c r="H20" s="1" t="s">
        <v>842</v>
      </c>
      <c r="J20" s="10" t="s">
        <v>766</v>
      </c>
      <c r="K20" s="1"/>
      <c r="L20" s="18" t="n">
        <v>2018</v>
      </c>
      <c r="M20" s="1" t="n">
        <v>1</v>
      </c>
      <c r="N20" s="8" t="s">
        <v>797</v>
      </c>
      <c r="Q20" s="0" t="s">
        <v>820</v>
      </c>
      <c r="R20" s="0" t="s">
        <v>843</v>
      </c>
      <c r="S20" s="0" t="s">
        <v>844</v>
      </c>
      <c r="T20" s="0" t="e">
        <f aca="false">_xlfn.xlookup(A20,Snapshot!C20:C217,Snapshot!J20:J217)</f>
        <v>#NAME?</v>
      </c>
      <c r="U20" s="0" t="e">
        <f aca="false">_xlfn.xlookup(A20,Snapshot!C20:C217,Snapshot!G20:G217,0)</f>
        <v>#NAME?</v>
      </c>
      <c r="V20" s="0" t="n">
        <v>19</v>
      </c>
    </row>
    <row r="21" customFormat="false" ht="14.4" hidden="false" customHeight="false" outlineLevel="0" collapsed="false">
      <c r="A21" s="27" t="s">
        <v>78</v>
      </c>
      <c r="B21" s="9" t="s">
        <v>758</v>
      </c>
      <c r="C21" s="9" t="s">
        <v>759</v>
      </c>
      <c r="D21" s="9" t="s">
        <v>760</v>
      </c>
      <c r="E21" s="9" t="s">
        <v>832</v>
      </c>
      <c r="F21" s="1" t="s">
        <v>845</v>
      </c>
      <c r="G21" s="1" t="s">
        <v>846</v>
      </c>
      <c r="H21" s="1" t="s">
        <v>847</v>
      </c>
      <c r="J21" s="10" t="s">
        <v>766</v>
      </c>
      <c r="K21" s="1"/>
      <c r="L21" s="8" t="n">
        <v>2018</v>
      </c>
      <c r="M21" s="1" t="n">
        <v>1</v>
      </c>
      <c r="N21" s="8" t="s">
        <v>797</v>
      </c>
      <c r="O21" s="0" t="n">
        <v>2018</v>
      </c>
      <c r="Q21" s="0" t="s">
        <v>820</v>
      </c>
      <c r="S21" s="0" t="s">
        <v>822</v>
      </c>
      <c r="T21" s="0" t="e">
        <f aca="false">_xlfn.xlookup(A21,Snapshot!C21:C218,Snapshot!J21:J218)</f>
        <v>#NAME?</v>
      </c>
      <c r="U21" s="0" t="e">
        <f aca="false">_xlfn.xlookup(A21,Snapshot!C21:C218,Snapshot!G21:G218,0)</f>
        <v>#NAME?</v>
      </c>
      <c r="V21" s="0" t="n">
        <v>20</v>
      </c>
    </row>
    <row r="22" customFormat="false" ht="14.4" hidden="false" customHeight="false" outlineLevel="0" collapsed="false">
      <c r="A22" s="27" t="s">
        <v>81</v>
      </c>
      <c r="B22" s="9" t="s">
        <v>758</v>
      </c>
      <c r="C22" s="9" t="s">
        <v>759</v>
      </c>
      <c r="D22" s="9" t="s">
        <v>760</v>
      </c>
      <c r="E22" s="9" t="s">
        <v>816</v>
      </c>
      <c r="F22" s="1" t="s">
        <v>848</v>
      </c>
      <c r="G22" s="1" t="s">
        <v>849</v>
      </c>
      <c r="H22" s="1" t="s">
        <v>850</v>
      </c>
      <c r="J22" s="10" t="s">
        <v>766</v>
      </c>
      <c r="K22" s="1"/>
      <c r="L22" s="18" t="n">
        <v>2018</v>
      </c>
      <c r="M22" s="1" t="n">
        <v>1</v>
      </c>
      <c r="N22" s="8" t="s">
        <v>797</v>
      </c>
      <c r="O22" s="0" t="n">
        <v>2018</v>
      </c>
      <c r="Q22" s="0" t="s">
        <v>820</v>
      </c>
      <c r="S22" s="11" t="s">
        <v>822</v>
      </c>
      <c r="T22" s="0" t="e">
        <f aca="false">_xlfn.xlookup(A22,Snapshot!C22:C219,Snapshot!J22:J219)</f>
        <v>#NAME?</v>
      </c>
      <c r="U22" s="0" t="e">
        <f aca="false">_xlfn.xlookup(A22,Snapshot!C22:C219,Snapshot!G22:G219,0)</f>
        <v>#NAME?</v>
      </c>
      <c r="V22" s="0" t="n">
        <v>21</v>
      </c>
    </row>
    <row r="23" customFormat="false" ht="14.4" hidden="false" customHeight="false" outlineLevel="0" collapsed="false">
      <c r="A23" s="27" t="s">
        <v>84</v>
      </c>
      <c r="B23" s="9" t="s">
        <v>758</v>
      </c>
      <c r="C23" s="9" t="s">
        <v>759</v>
      </c>
      <c r="D23" s="9" t="s">
        <v>831</v>
      </c>
      <c r="E23" s="9" t="s">
        <v>761</v>
      </c>
      <c r="F23" s="1" t="s">
        <v>851</v>
      </c>
      <c r="G23" s="31" t="s">
        <v>852</v>
      </c>
      <c r="H23" s="1" t="s">
        <v>853</v>
      </c>
      <c r="I23" s="1" t="s">
        <v>854</v>
      </c>
      <c r="J23" s="10" t="s">
        <v>766</v>
      </c>
      <c r="K23" s="1"/>
      <c r="L23" s="18" t="n">
        <v>2018</v>
      </c>
      <c r="M23" s="1" t="n">
        <v>1</v>
      </c>
      <c r="N23" s="8" t="s">
        <v>797</v>
      </c>
      <c r="O23" s="0" t="n">
        <v>2018</v>
      </c>
      <c r="T23" s="0" t="e">
        <f aca="false">_xlfn.xlookup(A23,Snapshot!C23:C220,Snapshot!J23:J220)</f>
        <v>#NAME?</v>
      </c>
      <c r="U23" s="0" t="e">
        <f aca="false">_xlfn.xlookup(A23,Snapshot!C23:C220,Snapshot!G23:G220,0)</f>
        <v>#NAME?</v>
      </c>
      <c r="V23" s="0" t="n">
        <v>22</v>
      </c>
    </row>
    <row r="24" customFormat="false" ht="14.4" hidden="false" customHeight="true" outlineLevel="0" collapsed="false">
      <c r="A24" s="27" t="s">
        <v>87</v>
      </c>
      <c r="B24" s="9" t="s">
        <v>758</v>
      </c>
      <c r="C24" s="9" t="s">
        <v>759</v>
      </c>
      <c r="D24" s="9" t="s">
        <v>831</v>
      </c>
      <c r="E24" s="9" t="s">
        <v>761</v>
      </c>
      <c r="F24" s="1" t="s">
        <v>855</v>
      </c>
      <c r="G24" s="1" t="s">
        <v>856</v>
      </c>
      <c r="H24" s="31" t="s">
        <v>857</v>
      </c>
      <c r="I24" s="30" t="s">
        <v>858</v>
      </c>
      <c r="J24" s="10" t="s">
        <v>796</v>
      </c>
      <c r="K24" s="1"/>
      <c r="L24" s="18" t="n">
        <v>2020</v>
      </c>
      <c r="M24" s="1" t="n">
        <v>1</v>
      </c>
      <c r="N24" s="8" t="s">
        <v>797</v>
      </c>
      <c r="O24" s="0" t="n">
        <v>2018</v>
      </c>
      <c r="T24" s="0" t="e">
        <f aca="false">_xlfn.xlookup(A24,Snapshot!C24:C221,Snapshot!J24:J221)</f>
        <v>#NAME?</v>
      </c>
      <c r="U24" s="0" t="e">
        <f aca="false">_xlfn.xlookup(A24,Snapshot!C24:C221,Snapshot!G24:G221,0)</f>
        <v>#NAME?</v>
      </c>
      <c r="V24" s="0" t="n">
        <v>23</v>
      </c>
    </row>
    <row r="25" customFormat="false" ht="16.95" hidden="false" customHeight="true" outlineLevel="0" collapsed="false">
      <c r="A25" s="27" t="s">
        <v>90</v>
      </c>
      <c r="B25" s="9" t="s">
        <v>758</v>
      </c>
      <c r="C25" s="9" t="s">
        <v>759</v>
      </c>
      <c r="D25" s="9" t="s">
        <v>831</v>
      </c>
      <c r="E25" s="9" t="s">
        <v>761</v>
      </c>
      <c r="F25" s="1" t="s">
        <v>859</v>
      </c>
      <c r="G25" s="1" t="s">
        <v>860</v>
      </c>
      <c r="H25" s="1" t="s">
        <v>861</v>
      </c>
      <c r="I25" s="32" t="s">
        <v>862</v>
      </c>
      <c r="J25" s="10" t="s">
        <v>766</v>
      </c>
      <c r="K25" s="1"/>
      <c r="L25" s="18" t="n">
        <v>2018</v>
      </c>
      <c r="M25" s="1" t="n">
        <v>1</v>
      </c>
      <c r="N25" s="8" t="s">
        <v>797</v>
      </c>
      <c r="O25" s="0" t="n">
        <v>2018</v>
      </c>
      <c r="T25" s="0" t="e">
        <f aca="false">_xlfn.xlookup(A25,Snapshot!C25:C222,Snapshot!J25:J222)</f>
        <v>#NAME?</v>
      </c>
      <c r="U25" s="0" t="e">
        <f aca="false">_xlfn.xlookup(A25,Snapshot!C25:C222,Snapshot!G25:G222,0)</f>
        <v>#NAME?</v>
      </c>
      <c r="V25" s="0" t="n">
        <v>24</v>
      </c>
    </row>
    <row r="26" customFormat="false" ht="14.4" hidden="false" customHeight="false" outlineLevel="0" collapsed="false">
      <c r="A26" s="27" t="s">
        <v>93</v>
      </c>
      <c r="B26" s="9" t="s">
        <v>758</v>
      </c>
      <c r="C26" s="9" t="s">
        <v>759</v>
      </c>
      <c r="D26" s="9" t="s">
        <v>831</v>
      </c>
      <c r="E26" s="9" t="s">
        <v>761</v>
      </c>
      <c r="F26" s="1" t="s">
        <v>863</v>
      </c>
      <c r="G26" s="1" t="s">
        <v>864</v>
      </c>
      <c r="H26" s="1" t="s">
        <v>865</v>
      </c>
      <c r="I26" s="1" t="s">
        <v>866</v>
      </c>
      <c r="J26" s="10" t="s">
        <v>766</v>
      </c>
      <c r="K26" s="1"/>
      <c r="L26" s="18" t="n">
        <v>2018</v>
      </c>
      <c r="M26" s="1" t="n">
        <v>1</v>
      </c>
      <c r="N26" s="8" t="s">
        <v>797</v>
      </c>
      <c r="O26" s="0" t="n">
        <v>2018</v>
      </c>
      <c r="T26" s="0" t="e">
        <f aca="false">_xlfn.xlookup(A26,Snapshot!C26:C223,Snapshot!J26:J223)</f>
        <v>#NAME?</v>
      </c>
      <c r="U26" s="0" t="e">
        <f aca="false">_xlfn.xlookup(A26,Snapshot!C26:C223,Snapshot!G26:G223,0)</f>
        <v>#NAME?</v>
      </c>
      <c r="V26" s="0" t="n">
        <v>25</v>
      </c>
    </row>
    <row r="27" customFormat="false" ht="14.4" hidden="false" customHeight="false" outlineLevel="0" collapsed="false">
      <c r="A27" s="27" t="s">
        <v>96</v>
      </c>
      <c r="B27" s="9" t="s">
        <v>758</v>
      </c>
      <c r="C27" s="9" t="s">
        <v>759</v>
      </c>
      <c r="D27" s="9" t="s">
        <v>831</v>
      </c>
      <c r="E27" s="9" t="s">
        <v>761</v>
      </c>
      <c r="F27" s="1" t="s">
        <v>867</v>
      </c>
      <c r="G27" s="1" t="s">
        <v>868</v>
      </c>
      <c r="H27" s="1" t="s">
        <v>869</v>
      </c>
      <c r="I27" s="1" t="s">
        <v>870</v>
      </c>
      <c r="J27" s="10" t="s">
        <v>766</v>
      </c>
      <c r="K27" s="1"/>
      <c r="L27" s="18" t="n">
        <v>2018</v>
      </c>
      <c r="M27" s="1" t="n">
        <v>1</v>
      </c>
      <c r="N27" s="8" t="s">
        <v>797</v>
      </c>
      <c r="O27" s="0" t="n">
        <v>2018</v>
      </c>
      <c r="T27" s="0" t="e">
        <f aca="false">_xlfn.xlookup(A27,Snapshot!C27:C224,Snapshot!J27:J224)</f>
        <v>#NAME?</v>
      </c>
      <c r="U27" s="0" t="e">
        <f aca="false">_xlfn.xlookup(A27,Snapshot!C27:C224,Snapshot!G27:G224,0)</f>
        <v>#NAME?</v>
      </c>
      <c r="V27" s="0" t="n">
        <v>26</v>
      </c>
    </row>
    <row r="28" customFormat="false" ht="17.4" hidden="false" customHeight="true" outlineLevel="0" collapsed="false">
      <c r="A28" s="27" t="s">
        <v>99</v>
      </c>
      <c r="B28" s="9" t="s">
        <v>758</v>
      </c>
      <c r="C28" s="9" t="s">
        <v>759</v>
      </c>
      <c r="D28" s="9" t="s">
        <v>831</v>
      </c>
      <c r="E28" s="9" t="s">
        <v>761</v>
      </c>
      <c r="F28" s="1" t="s">
        <v>871</v>
      </c>
      <c r="G28" s="1" t="s">
        <v>872</v>
      </c>
      <c r="H28" s="32" t="s">
        <v>873</v>
      </c>
      <c r="I28" s="11" t="s">
        <v>874</v>
      </c>
      <c r="J28" s="10" t="s">
        <v>766</v>
      </c>
      <c r="K28" s="1"/>
      <c r="L28" s="18" t="n">
        <v>2018</v>
      </c>
      <c r="M28" s="1" t="n">
        <v>1</v>
      </c>
      <c r="N28" s="8" t="s">
        <v>797</v>
      </c>
      <c r="O28" s="0" t="n">
        <v>2018</v>
      </c>
      <c r="T28" s="0" t="e">
        <f aca="false">_xlfn.xlookup(A28,Snapshot!C28:C225,Snapshot!J28:J225)</f>
        <v>#NAME?</v>
      </c>
      <c r="U28" s="0" t="e">
        <f aca="false">_xlfn.xlookup(A28,Snapshot!C28:C225,Snapshot!G28:G225,0)</f>
        <v>#NAME?</v>
      </c>
      <c r="V28" s="0" t="n">
        <v>27</v>
      </c>
    </row>
    <row r="29" customFormat="false" ht="15.6" hidden="false" customHeight="true" outlineLevel="0" collapsed="false">
      <c r="A29" s="27" t="s">
        <v>102</v>
      </c>
      <c r="B29" s="9" t="s">
        <v>758</v>
      </c>
      <c r="C29" s="9" t="s">
        <v>759</v>
      </c>
      <c r="D29" s="9" t="s">
        <v>831</v>
      </c>
      <c r="E29" s="9" t="s">
        <v>761</v>
      </c>
      <c r="F29" s="1" t="s">
        <v>875</v>
      </c>
      <c r="G29" s="1" t="s">
        <v>876</v>
      </c>
      <c r="H29" s="31" t="s">
        <v>877</v>
      </c>
      <c r="I29" s="11" t="s">
        <v>878</v>
      </c>
      <c r="J29" s="10" t="s">
        <v>766</v>
      </c>
      <c r="K29" s="1"/>
      <c r="L29" s="18" t="n">
        <v>2018</v>
      </c>
      <c r="M29" s="1" t="n">
        <v>1</v>
      </c>
      <c r="N29" s="8" t="s">
        <v>797</v>
      </c>
      <c r="O29" s="0" t="n">
        <v>2018</v>
      </c>
      <c r="T29" s="0" t="e">
        <f aca="false">_xlfn.xlookup(A29,Snapshot!C29:C226,Snapshot!J29:J226)</f>
        <v>#NAME?</v>
      </c>
      <c r="U29" s="0" t="e">
        <f aca="false">_xlfn.xlookup(A29,Snapshot!C29:C226,Snapshot!G29:G226,0)</f>
        <v>#NAME?</v>
      </c>
      <c r="V29" s="0" t="n">
        <v>28</v>
      </c>
    </row>
    <row r="30" customFormat="false" ht="17.4" hidden="false" customHeight="true" outlineLevel="0" collapsed="false">
      <c r="A30" s="27" t="s">
        <v>105</v>
      </c>
      <c r="B30" s="9" t="s">
        <v>758</v>
      </c>
      <c r="C30" s="9" t="s">
        <v>759</v>
      </c>
      <c r="D30" s="9" t="s">
        <v>831</v>
      </c>
      <c r="E30" s="9" t="s">
        <v>761</v>
      </c>
      <c r="F30" s="1" t="s">
        <v>879</v>
      </c>
      <c r="G30" s="1" t="s">
        <v>880</v>
      </c>
      <c r="H30" s="31" t="s">
        <v>881</v>
      </c>
      <c r="I30" s="11" t="s">
        <v>882</v>
      </c>
      <c r="J30" s="10" t="s">
        <v>766</v>
      </c>
      <c r="K30" s="1"/>
      <c r="L30" s="18" t="n">
        <v>2018</v>
      </c>
      <c r="M30" s="1" t="n">
        <v>1</v>
      </c>
      <c r="N30" s="8" t="s">
        <v>797</v>
      </c>
      <c r="O30" s="0" t="n">
        <v>2018</v>
      </c>
      <c r="T30" s="0" t="e">
        <f aca="false">_xlfn.xlookup(A30,Snapshot!C30:C227,Snapshot!J30:J227)</f>
        <v>#NAME?</v>
      </c>
      <c r="U30" s="0" t="e">
        <f aca="false">_xlfn.xlookup(A30,Snapshot!C30:C227,Snapshot!G30:G227,0)</f>
        <v>#NAME?</v>
      </c>
      <c r="V30" s="0" t="n">
        <v>29</v>
      </c>
    </row>
    <row r="31" customFormat="false" ht="13.95" hidden="false" customHeight="true" outlineLevel="0" collapsed="false">
      <c r="A31" s="27" t="s">
        <v>108</v>
      </c>
      <c r="B31" s="9" t="s">
        <v>758</v>
      </c>
      <c r="C31" s="9" t="s">
        <v>759</v>
      </c>
      <c r="D31" s="9" t="s">
        <v>831</v>
      </c>
      <c r="E31" s="9" t="s">
        <v>761</v>
      </c>
      <c r="F31" s="1" t="s">
        <v>883</v>
      </c>
      <c r="G31" s="1" t="s">
        <v>884</v>
      </c>
      <c r="H31" s="31" t="s">
        <v>885</v>
      </c>
      <c r="I31" s="11" t="s">
        <v>886</v>
      </c>
      <c r="J31" s="10" t="s">
        <v>766</v>
      </c>
      <c r="K31" s="1"/>
      <c r="L31" s="18" t="n">
        <v>2018</v>
      </c>
      <c r="M31" s="1" t="n">
        <v>1</v>
      </c>
      <c r="N31" s="8" t="s">
        <v>797</v>
      </c>
      <c r="O31" s="0" t="n">
        <v>2018</v>
      </c>
      <c r="T31" s="0" t="e">
        <f aca="false">_xlfn.xlookup(A31,Snapshot!C31:C228,Snapshot!J31:J228)</f>
        <v>#NAME?</v>
      </c>
      <c r="U31" s="0" t="e">
        <f aca="false">_xlfn.xlookup(A31,Snapshot!C31:C228,Snapshot!G31:G228,0)</f>
        <v>#NAME?</v>
      </c>
      <c r="V31" s="0" t="n">
        <v>30</v>
      </c>
    </row>
    <row r="32" customFormat="false" ht="16.2" hidden="false" customHeight="true" outlineLevel="0" collapsed="false">
      <c r="A32" s="27" t="s">
        <v>111</v>
      </c>
      <c r="B32" s="9" t="s">
        <v>758</v>
      </c>
      <c r="C32" s="9" t="s">
        <v>759</v>
      </c>
      <c r="D32" s="9" t="s">
        <v>831</v>
      </c>
      <c r="E32" s="9" t="s">
        <v>761</v>
      </c>
      <c r="F32" s="1" t="s">
        <v>887</v>
      </c>
      <c r="G32" s="1" t="s">
        <v>888</v>
      </c>
      <c r="H32" s="31" t="s">
        <v>889</v>
      </c>
      <c r="I32" s="31" t="s">
        <v>890</v>
      </c>
      <c r="J32" s="10" t="s">
        <v>766</v>
      </c>
      <c r="K32" s="1"/>
      <c r="L32" s="18" t="n">
        <v>2018</v>
      </c>
      <c r="M32" s="1" t="n">
        <v>1</v>
      </c>
      <c r="N32" s="8" t="s">
        <v>797</v>
      </c>
      <c r="O32" s="0" t="n">
        <v>2018</v>
      </c>
      <c r="T32" s="0" t="e">
        <f aca="false">_xlfn.xlookup(A32,Snapshot!C32:C229,Snapshot!J32:J229)</f>
        <v>#NAME?</v>
      </c>
      <c r="U32" s="0" t="e">
        <f aca="false">_xlfn.xlookup(A32,Snapshot!C32:C229,Snapshot!G32:G229,0)</f>
        <v>#NAME?</v>
      </c>
      <c r="V32" s="0" t="n">
        <v>31</v>
      </c>
    </row>
    <row r="33" customFormat="false" ht="13.2" hidden="false" customHeight="true" outlineLevel="0" collapsed="false">
      <c r="A33" s="27" t="s">
        <v>114</v>
      </c>
      <c r="B33" s="9" t="s">
        <v>758</v>
      </c>
      <c r="C33" s="9" t="s">
        <v>759</v>
      </c>
      <c r="D33" s="9" t="s">
        <v>831</v>
      </c>
      <c r="E33" s="9" t="s">
        <v>792</v>
      </c>
      <c r="F33" s="1" t="s">
        <v>891</v>
      </c>
      <c r="G33" s="31" t="s">
        <v>892</v>
      </c>
      <c r="H33" s="1" t="s">
        <v>893</v>
      </c>
      <c r="J33" s="10" t="s">
        <v>796</v>
      </c>
      <c r="K33" s="1"/>
      <c r="L33" s="18" t="n">
        <v>2020</v>
      </c>
      <c r="M33" s="1" t="n">
        <v>1</v>
      </c>
      <c r="N33" s="8" t="s">
        <v>807</v>
      </c>
      <c r="T33" s="0" t="e">
        <f aca="false">_xlfn.xlookup(A33,Snapshot!C33:C230,Snapshot!J33:J230)</f>
        <v>#NAME?</v>
      </c>
      <c r="U33" s="0" t="e">
        <f aca="false">_xlfn.xlookup(A33,Snapshot!C33:C230,Snapshot!G33:G230,0)</f>
        <v>#NAME?</v>
      </c>
      <c r="V33" s="0" t="n">
        <v>32</v>
      </c>
    </row>
    <row r="34" customFormat="false" ht="16.2" hidden="true" customHeight="true" outlineLevel="0" collapsed="false">
      <c r="A34" s="27" t="s">
        <v>119</v>
      </c>
      <c r="B34" s="9" t="s">
        <v>758</v>
      </c>
      <c r="C34" s="9" t="s">
        <v>759</v>
      </c>
      <c r="D34" s="9" t="s">
        <v>831</v>
      </c>
      <c r="E34" s="9" t="s">
        <v>792</v>
      </c>
      <c r="F34" s="1" t="s">
        <v>894</v>
      </c>
      <c r="G34" s="31" t="s">
        <v>895</v>
      </c>
      <c r="H34" s="1" t="s">
        <v>896</v>
      </c>
      <c r="J34" s="9" t="s">
        <v>897</v>
      </c>
      <c r="K34" s="1"/>
      <c r="L34" s="1" t="n">
        <v>2020</v>
      </c>
      <c r="M34" s="1" t="n">
        <v>1</v>
      </c>
      <c r="N34" s="9" t="s">
        <v>807</v>
      </c>
      <c r="O34" s="1"/>
      <c r="T34" s="0" t="e">
        <f aca="false">_xlfn.xlookup(A34,Snapshot!C34:C231,Snapshot!J34:J231)</f>
        <v>#NAME?</v>
      </c>
      <c r="V34" s="0" t="n">
        <v>33</v>
      </c>
    </row>
    <row r="35" customFormat="false" ht="14.4" hidden="true" customHeight="false" outlineLevel="0" collapsed="false">
      <c r="A35" s="27" t="s">
        <v>123</v>
      </c>
      <c r="B35" s="9" t="s">
        <v>758</v>
      </c>
      <c r="C35" s="9" t="s">
        <v>759</v>
      </c>
      <c r="D35" s="9" t="s">
        <v>831</v>
      </c>
      <c r="E35" s="9" t="s">
        <v>792</v>
      </c>
      <c r="F35" s="1" t="s">
        <v>898</v>
      </c>
      <c r="G35" s="31" t="s">
        <v>899</v>
      </c>
      <c r="H35" s="1" t="s">
        <v>900</v>
      </c>
      <c r="J35" s="9" t="s">
        <v>897</v>
      </c>
      <c r="K35" s="1"/>
      <c r="L35" s="1" t="n">
        <v>2020</v>
      </c>
      <c r="M35" s="1" t="n">
        <v>1</v>
      </c>
      <c r="N35" s="9" t="s">
        <v>807</v>
      </c>
      <c r="O35" s="1"/>
      <c r="T35" s="0" t="e">
        <f aca="false">_xlfn.xlookup(A35,Snapshot!C35:C232,Snapshot!J35:J232)</f>
        <v>#NAME?</v>
      </c>
      <c r="V35" s="0" t="n">
        <v>34</v>
      </c>
    </row>
    <row r="36" customFormat="false" ht="14.4" hidden="true" customHeight="false" outlineLevel="0" collapsed="false">
      <c r="A36" s="27" t="s">
        <v>127</v>
      </c>
      <c r="B36" s="9" t="s">
        <v>758</v>
      </c>
      <c r="C36" s="9" t="s">
        <v>759</v>
      </c>
      <c r="D36" s="9" t="s">
        <v>831</v>
      </c>
      <c r="E36" s="9" t="s">
        <v>792</v>
      </c>
      <c r="F36" s="1" t="s">
        <v>643</v>
      </c>
      <c r="G36" s="31" t="s">
        <v>901</v>
      </c>
      <c r="H36" s="1" t="s">
        <v>902</v>
      </c>
      <c r="J36" s="9" t="s">
        <v>897</v>
      </c>
      <c r="K36" s="1"/>
      <c r="L36" s="1" t="n">
        <v>2020</v>
      </c>
      <c r="M36" s="1" t="n">
        <v>1</v>
      </c>
      <c r="N36" s="9" t="s">
        <v>807</v>
      </c>
      <c r="O36" s="1"/>
      <c r="T36" s="0" t="e">
        <f aca="false">_xlfn.xlookup(A36,Snapshot!C36:C233,Snapshot!J36:J233)</f>
        <v>#NAME?</v>
      </c>
      <c r="V36" s="0" t="n">
        <v>35</v>
      </c>
    </row>
    <row r="37" customFormat="false" ht="14.4" hidden="false" customHeight="false" outlineLevel="0" collapsed="false">
      <c r="A37" s="27" t="s">
        <v>130</v>
      </c>
      <c r="B37" s="9" t="s">
        <v>758</v>
      </c>
      <c r="C37" s="9" t="s">
        <v>759</v>
      </c>
      <c r="D37" s="9" t="s">
        <v>831</v>
      </c>
      <c r="E37" s="9" t="s">
        <v>792</v>
      </c>
      <c r="F37" s="1" t="s">
        <v>643</v>
      </c>
      <c r="G37" s="1" t="s">
        <v>903</v>
      </c>
      <c r="H37" s="1" t="s">
        <v>904</v>
      </c>
      <c r="J37" s="10" t="s">
        <v>766</v>
      </c>
      <c r="K37" s="1"/>
      <c r="L37" s="18" t="n">
        <v>2020</v>
      </c>
      <c r="M37" s="1" t="n">
        <v>1</v>
      </c>
      <c r="N37" s="8" t="s">
        <v>807</v>
      </c>
      <c r="T37" s="0" t="e">
        <f aca="false">_xlfn.xlookup(A37,Snapshot!C37:C234,Snapshot!J37:J234)</f>
        <v>#NAME?</v>
      </c>
      <c r="U37" s="0" t="e">
        <f aca="false">_xlfn.xlookup(A37,Snapshot!C37:C234,Snapshot!G37:G234,0)</f>
        <v>#NAME?</v>
      </c>
      <c r="V37" s="0" t="n">
        <v>36</v>
      </c>
    </row>
    <row r="38" customFormat="false" ht="14.4" hidden="false" customHeight="false" outlineLevel="0" collapsed="false">
      <c r="A38" s="27" t="s">
        <v>134</v>
      </c>
      <c r="B38" s="9" t="s">
        <v>758</v>
      </c>
      <c r="C38" s="9" t="s">
        <v>759</v>
      </c>
      <c r="D38" s="9" t="s">
        <v>831</v>
      </c>
      <c r="E38" s="9" t="s">
        <v>792</v>
      </c>
      <c r="F38" s="1" t="s">
        <v>643</v>
      </c>
      <c r="G38" s="1" t="s">
        <v>905</v>
      </c>
      <c r="H38" s="1" t="s">
        <v>906</v>
      </c>
      <c r="J38" s="10" t="s">
        <v>766</v>
      </c>
      <c r="K38" s="1"/>
      <c r="L38" s="18" t="n">
        <v>2020</v>
      </c>
      <c r="M38" s="1" t="n">
        <v>1</v>
      </c>
      <c r="N38" s="8" t="s">
        <v>807</v>
      </c>
      <c r="T38" s="0" t="e">
        <f aca="false">_xlfn.xlookup(A38,Snapshot!C38:C235,Snapshot!J38:J235)</f>
        <v>#NAME?</v>
      </c>
      <c r="U38" s="0" t="e">
        <f aca="false">_xlfn.xlookup(A38,Snapshot!C38:C235,Snapshot!G38:G235,0)</f>
        <v>#NAME?</v>
      </c>
      <c r="V38" s="0" t="n">
        <v>37</v>
      </c>
    </row>
    <row r="39" customFormat="false" ht="14.4" hidden="false" customHeight="false" outlineLevel="0" collapsed="false">
      <c r="A39" s="27" t="s">
        <v>138</v>
      </c>
      <c r="B39" s="9" t="s">
        <v>758</v>
      </c>
      <c r="C39" s="9" t="s">
        <v>759</v>
      </c>
      <c r="D39" s="9" t="s">
        <v>831</v>
      </c>
      <c r="E39" s="9" t="s">
        <v>792</v>
      </c>
      <c r="F39" s="1" t="s">
        <v>643</v>
      </c>
      <c r="G39" s="1" t="s">
        <v>907</v>
      </c>
      <c r="H39" s="1" t="s">
        <v>908</v>
      </c>
      <c r="J39" s="10" t="s">
        <v>766</v>
      </c>
      <c r="K39" s="1"/>
      <c r="L39" s="18" t="n">
        <v>2020</v>
      </c>
      <c r="M39" s="1" t="n">
        <v>1</v>
      </c>
      <c r="N39" s="8" t="s">
        <v>807</v>
      </c>
      <c r="T39" s="0" t="e">
        <f aca="false">_xlfn.xlookup(A39,Snapshot!C39:C236,Snapshot!J39:J236)</f>
        <v>#NAME?</v>
      </c>
      <c r="U39" s="0" t="e">
        <f aca="false">_xlfn.xlookup(A39,Snapshot!C39:C236,Snapshot!G39:G236,0)</f>
        <v>#NAME?</v>
      </c>
      <c r="V39" s="0" t="n">
        <v>38</v>
      </c>
    </row>
    <row r="40" customFormat="false" ht="14.4" hidden="false" customHeight="false" outlineLevel="0" collapsed="false">
      <c r="A40" s="27" t="s">
        <v>142</v>
      </c>
      <c r="B40" s="9" t="s">
        <v>758</v>
      </c>
      <c r="C40" s="9" t="s">
        <v>759</v>
      </c>
      <c r="D40" s="9" t="s">
        <v>831</v>
      </c>
      <c r="E40" s="9" t="s">
        <v>792</v>
      </c>
      <c r="F40" s="1" t="s">
        <v>643</v>
      </c>
      <c r="G40" s="1" t="s">
        <v>909</v>
      </c>
      <c r="H40" s="1" t="s">
        <v>910</v>
      </c>
      <c r="J40" s="10" t="s">
        <v>766</v>
      </c>
      <c r="K40" s="1"/>
      <c r="L40" s="18" t="n">
        <v>2020</v>
      </c>
      <c r="M40" s="1" t="n">
        <v>1</v>
      </c>
      <c r="N40" s="8" t="s">
        <v>807</v>
      </c>
      <c r="T40" s="0" t="e">
        <f aca="false">_xlfn.xlookup(A40,Snapshot!C40:C237,Snapshot!J40:J237)</f>
        <v>#NAME?</v>
      </c>
      <c r="U40" s="0" t="e">
        <f aca="false">_xlfn.xlookup(A40,Snapshot!C40:C237,Snapshot!G40:G237,0)</f>
        <v>#NAME?</v>
      </c>
      <c r="V40" s="0" t="n">
        <v>39</v>
      </c>
    </row>
    <row r="41" customFormat="false" ht="14.4" hidden="false" customHeight="false" outlineLevel="0" collapsed="false">
      <c r="A41" s="27" t="s">
        <v>146</v>
      </c>
      <c r="B41" s="9" t="s">
        <v>758</v>
      </c>
      <c r="C41" s="9" t="s">
        <v>759</v>
      </c>
      <c r="D41" s="9" t="s">
        <v>831</v>
      </c>
      <c r="E41" s="9" t="s">
        <v>792</v>
      </c>
      <c r="F41" s="1" t="s">
        <v>643</v>
      </c>
      <c r="G41" s="1" t="s">
        <v>911</v>
      </c>
      <c r="H41" s="1" t="s">
        <v>912</v>
      </c>
      <c r="J41" s="10" t="s">
        <v>766</v>
      </c>
      <c r="K41" s="1"/>
      <c r="L41" s="18" t="n">
        <v>2020</v>
      </c>
      <c r="M41" s="1" t="n">
        <v>1</v>
      </c>
      <c r="N41" s="8" t="s">
        <v>807</v>
      </c>
      <c r="T41" s="0" t="e">
        <f aca="false">_xlfn.xlookup(A41,Snapshot!C41:C238,Snapshot!J41:J238)</f>
        <v>#NAME?</v>
      </c>
      <c r="U41" s="0" t="e">
        <f aca="false">_xlfn.xlookup(A41,Snapshot!C41:C238,Snapshot!G41:G238,0)</f>
        <v>#NAME?</v>
      </c>
      <c r="V41" s="0" t="n">
        <v>40</v>
      </c>
    </row>
    <row r="42" customFormat="false" ht="14.4" hidden="false" customHeight="false" outlineLevel="0" collapsed="false">
      <c r="A42" s="27" t="s">
        <v>150</v>
      </c>
      <c r="B42" s="9" t="s">
        <v>758</v>
      </c>
      <c r="C42" s="9" t="s">
        <v>759</v>
      </c>
      <c r="D42" s="9" t="s">
        <v>913</v>
      </c>
      <c r="E42" s="9" t="s">
        <v>792</v>
      </c>
      <c r="F42" s="1" t="s">
        <v>643</v>
      </c>
      <c r="G42" s="1" t="s">
        <v>914</v>
      </c>
      <c r="H42" s="1" t="s">
        <v>915</v>
      </c>
      <c r="J42" s="10" t="s">
        <v>766</v>
      </c>
      <c r="K42" s="1"/>
      <c r="L42" s="18" t="n">
        <v>2020</v>
      </c>
      <c r="M42" s="1" t="n">
        <v>1</v>
      </c>
      <c r="N42" s="8" t="s">
        <v>807</v>
      </c>
      <c r="T42" s="0" t="e">
        <f aca="false">_xlfn.xlookup(A42,Snapshot!C42:C239,Snapshot!J42:J239)</f>
        <v>#NAME?</v>
      </c>
      <c r="U42" s="0" t="e">
        <f aca="false">_xlfn.xlookup(A42,Snapshot!C42:C239,Snapshot!G42:G239,0)</f>
        <v>#NAME?</v>
      </c>
      <c r="V42" s="0" t="n">
        <v>41</v>
      </c>
    </row>
    <row r="43" customFormat="false" ht="14.4" hidden="false" customHeight="false" outlineLevel="0" collapsed="false">
      <c r="A43" s="27" t="s">
        <v>154</v>
      </c>
      <c r="B43" s="9" t="s">
        <v>758</v>
      </c>
      <c r="C43" s="9" t="s">
        <v>759</v>
      </c>
      <c r="D43" s="9" t="s">
        <v>831</v>
      </c>
      <c r="E43" s="9" t="s">
        <v>792</v>
      </c>
      <c r="F43" s="1" t="s">
        <v>643</v>
      </c>
      <c r="G43" s="1" t="s">
        <v>916</v>
      </c>
      <c r="H43" s="1" t="s">
        <v>917</v>
      </c>
      <c r="J43" s="10" t="s">
        <v>766</v>
      </c>
      <c r="K43" s="1"/>
      <c r="L43" s="18" t="n">
        <v>2020</v>
      </c>
      <c r="M43" s="1" t="n">
        <v>1</v>
      </c>
      <c r="N43" s="8" t="s">
        <v>807</v>
      </c>
      <c r="Q43" s="0" t="s">
        <v>820</v>
      </c>
      <c r="S43" s="0" t="s">
        <v>809</v>
      </c>
      <c r="T43" s="0" t="e">
        <f aca="false">_xlfn.xlookup(A43,Snapshot!C43:C240,Snapshot!J43:J240)</f>
        <v>#NAME?</v>
      </c>
      <c r="U43" s="0" t="e">
        <f aca="false">_xlfn.xlookup(A43,Snapshot!C43:C240,Snapshot!G43:G240,0)</f>
        <v>#NAME?</v>
      </c>
      <c r="V43" s="0" t="n">
        <v>42</v>
      </c>
    </row>
    <row r="44" customFormat="false" ht="14.4" hidden="false" customHeight="false" outlineLevel="0" collapsed="false">
      <c r="A44" s="27" t="s">
        <v>157</v>
      </c>
      <c r="B44" s="9" t="s">
        <v>758</v>
      </c>
      <c r="C44" s="9" t="s">
        <v>759</v>
      </c>
      <c r="D44" s="9" t="s">
        <v>831</v>
      </c>
      <c r="E44" s="9" t="s">
        <v>816</v>
      </c>
      <c r="F44" s="1" t="s">
        <v>918</v>
      </c>
      <c r="G44" s="1" t="s">
        <v>919</v>
      </c>
      <c r="H44" s="1" t="s">
        <v>920</v>
      </c>
      <c r="J44" s="10" t="s">
        <v>897</v>
      </c>
      <c r="K44" s="1"/>
      <c r="L44" s="18" t="n">
        <v>2020</v>
      </c>
      <c r="M44" s="1" t="n">
        <v>1</v>
      </c>
      <c r="N44" s="8" t="s">
        <v>807</v>
      </c>
      <c r="Q44" s="0" t="s">
        <v>808</v>
      </c>
      <c r="R44" s="0" t="s">
        <v>921</v>
      </c>
      <c r="S44" s="11"/>
      <c r="T44" s="0" t="e">
        <f aca="false">_xlfn.xlookup(A44,Snapshot!C44:C241,Snapshot!J44:J241)</f>
        <v>#NAME?</v>
      </c>
      <c r="U44" s="0" t="e">
        <f aca="false">_xlfn.xlookup(A44,Snapshot!C44:C241,Snapshot!G44:G241,0)</f>
        <v>#NAME?</v>
      </c>
      <c r="V44" s="0" t="n">
        <v>43</v>
      </c>
    </row>
    <row r="45" customFormat="false" ht="14.4" hidden="false" customHeight="false" outlineLevel="0" collapsed="false">
      <c r="A45" s="27" t="s">
        <v>160</v>
      </c>
      <c r="B45" s="9" t="s">
        <v>758</v>
      </c>
      <c r="C45" s="9" t="s">
        <v>759</v>
      </c>
      <c r="D45" s="9" t="s">
        <v>831</v>
      </c>
      <c r="E45" s="9" t="s">
        <v>816</v>
      </c>
      <c r="F45" s="1" t="s">
        <v>643</v>
      </c>
      <c r="G45" s="1" t="s">
        <v>922</v>
      </c>
      <c r="H45" s="1" t="s">
        <v>923</v>
      </c>
      <c r="J45" s="10" t="s">
        <v>766</v>
      </c>
      <c r="K45" s="1"/>
      <c r="L45" s="18" t="n">
        <v>2020</v>
      </c>
      <c r="M45" s="1" t="n">
        <v>1</v>
      </c>
      <c r="N45" s="8" t="s">
        <v>807</v>
      </c>
      <c r="Q45" s="0" t="s">
        <v>820</v>
      </c>
      <c r="R45" s="0" t="s">
        <v>924</v>
      </c>
      <c r="S45" s="0" t="s">
        <v>822</v>
      </c>
      <c r="T45" s="0" t="e">
        <f aca="false">_xlfn.xlookup(A45,Snapshot!C45:C242,Snapshot!J45:J242)</f>
        <v>#NAME?</v>
      </c>
      <c r="U45" s="0" t="e">
        <f aca="false">_xlfn.xlookup(A45,Snapshot!C45:C242,Snapshot!G45:G242,0)</f>
        <v>#NAME?</v>
      </c>
      <c r="V45" s="0" t="n">
        <v>44</v>
      </c>
    </row>
    <row r="46" customFormat="false" ht="14.4" hidden="false" customHeight="false" outlineLevel="0" collapsed="false">
      <c r="A46" s="27" t="s">
        <v>163</v>
      </c>
      <c r="B46" s="9" t="s">
        <v>758</v>
      </c>
      <c r="C46" s="9" t="s">
        <v>759</v>
      </c>
      <c r="D46" s="9" t="s">
        <v>831</v>
      </c>
      <c r="E46" s="9" t="s">
        <v>816</v>
      </c>
      <c r="F46" s="1" t="s">
        <v>643</v>
      </c>
      <c r="G46" s="1" t="s">
        <v>925</v>
      </c>
      <c r="H46" s="1" t="s">
        <v>926</v>
      </c>
      <c r="J46" s="10" t="s">
        <v>766</v>
      </c>
      <c r="K46" s="1"/>
      <c r="L46" s="18" t="n">
        <v>2020</v>
      </c>
      <c r="M46" s="1" t="n">
        <v>1</v>
      </c>
      <c r="N46" s="8" t="s">
        <v>807</v>
      </c>
      <c r="T46" s="0" t="e">
        <f aca="false">_xlfn.xlookup(A46,Snapshot!C46:C243,Snapshot!J46:J243)</f>
        <v>#NAME?</v>
      </c>
      <c r="U46" s="0" t="e">
        <f aca="false">_xlfn.xlookup(A46,Snapshot!C46:C243,Snapshot!G46:G243,0)</f>
        <v>#NAME?</v>
      </c>
      <c r="V46" s="0" t="n">
        <v>45</v>
      </c>
    </row>
    <row r="47" customFormat="false" ht="14.4" hidden="false" customHeight="false" outlineLevel="0" collapsed="false">
      <c r="A47" s="27" t="s">
        <v>167</v>
      </c>
      <c r="B47" s="9" t="s">
        <v>758</v>
      </c>
      <c r="C47" s="9" t="s">
        <v>759</v>
      </c>
      <c r="D47" s="9" t="s">
        <v>831</v>
      </c>
      <c r="E47" s="9" t="s">
        <v>816</v>
      </c>
      <c r="F47" s="1" t="s">
        <v>643</v>
      </c>
      <c r="G47" s="1" t="s">
        <v>927</v>
      </c>
      <c r="H47" s="1" t="s">
        <v>928</v>
      </c>
      <c r="J47" s="10" t="s">
        <v>766</v>
      </c>
      <c r="K47" s="1"/>
      <c r="L47" s="18" t="n">
        <v>2020</v>
      </c>
      <c r="M47" s="1" t="n">
        <v>1</v>
      </c>
      <c r="N47" s="8" t="s">
        <v>807</v>
      </c>
      <c r="Q47" s="0" t="s">
        <v>820</v>
      </c>
      <c r="R47" s="0" t="s">
        <v>929</v>
      </c>
      <c r="S47" s="0" t="s">
        <v>822</v>
      </c>
      <c r="T47" s="0" t="e">
        <f aca="false">_xlfn.xlookup(A47,Snapshot!C47:C244,Snapshot!J47:J244)</f>
        <v>#NAME?</v>
      </c>
      <c r="U47" s="0" t="e">
        <f aca="false">_xlfn.xlookup(A47,Snapshot!C47:C244,Snapshot!G47:G244,0)</f>
        <v>#NAME?</v>
      </c>
      <c r="V47" s="0" t="n">
        <v>46</v>
      </c>
    </row>
    <row r="48" customFormat="false" ht="14.4" hidden="false" customHeight="false" outlineLevel="0" collapsed="false">
      <c r="A48" s="27" t="s">
        <v>170</v>
      </c>
      <c r="B48" s="9" t="s">
        <v>758</v>
      </c>
      <c r="C48" s="9" t="s">
        <v>759</v>
      </c>
      <c r="D48" s="9" t="s">
        <v>831</v>
      </c>
      <c r="E48" s="9" t="s">
        <v>816</v>
      </c>
      <c r="F48" s="1" t="s">
        <v>930</v>
      </c>
      <c r="G48" s="1" t="s">
        <v>931</v>
      </c>
      <c r="H48" s="1" t="s">
        <v>932</v>
      </c>
      <c r="J48" s="10" t="s">
        <v>766</v>
      </c>
      <c r="K48" s="1"/>
      <c r="L48" s="18" t="n">
        <v>2018</v>
      </c>
      <c r="M48" s="1" t="n">
        <v>1</v>
      </c>
      <c r="N48" s="8" t="s">
        <v>807</v>
      </c>
      <c r="O48" s="0" t="n">
        <v>2018</v>
      </c>
      <c r="Q48" s="0" t="s">
        <v>820</v>
      </c>
      <c r="R48" s="0" t="s">
        <v>821</v>
      </c>
      <c r="S48" s="0" t="s">
        <v>933</v>
      </c>
      <c r="T48" s="0" t="e">
        <f aca="false">_xlfn.xlookup(A48,Snapshot!C48:C245,Snapshot!J48:J245)</f>
        <v>#NAME?</v>
      </c>
      <c r="U48" s="0" t="e">
        <f aca="false">_xlfn.xlookup(A48,Snapshot!C48:C245,Snapshot!G48:G245,0)</f>
        <v>#NAME?</v>
      </c>
      <c r="V48" s="0" t="n">
        <v>47</v>
      </c>
    </row>
    <row r="49" customFormat="false" ht="14.4" hidden="false" customHeight="false" outlineLevel="0" collapsed="false">
      <c r="A49" s="27" t="s">
        <v>173</v>
      </c>
      <c r="B49" s="9" t="s">
        <v>758</v>
      </c>
      <c r="C49" s="9" t="s">
        <v>759</v>
      </c>
      <c r="D49" s="9" t="s">
        <v>913</v>
      </c>
      <c r="E49" s="9" t="s">
        <v>816</v>
      </c>
      <c r="F49" s="1" t="s">
        <v>934</v>
      </c>
      <c r="G49" s="1" t="s">
        <v>935</v>
      </c>
      <c r="H49" s="1" t="s">
        <v>936</v>
      </c>
      <c r="J49" s="10" t="s">
        <v>796</v>
      </c>
      <c r="K49" s="1"/>
      <c r="L49" s="18" t="n">
        <v>2020</v>
      </c>
      <c r="M49" s="1" t="n">
        <v>1</v>
      </c>
      <c r="N49" s="8" t="s">
        <v>807</v>
      </c>
      <c r="Q49" s="0" t="s">
        <v>808</v>
      </c>
      <c r="R49" s="0" t="s">
        <v>937</v>
      </c>
      <c r="S49" s="11" t="s">
        <v>822</v>
      </c>
      <c r="T49" s="0" t="e">
        <f aca="false">_xlfn.xlookup(A49,Snapshot!C49:C246,Snapshot!J49:J246)</f>
        <v>#NAME?</v>
      </c>
      <c r="U49" s="0" t="e">
        <f aca="false">_xlfn.xlookup(A49,Snapshot!C49:C246,Snapshot!G49:G246,0)</f>
        <v>#NAME?</v>
      </c>
      <c r="V49" s="0" t="n">
        <v>48</v>
      </c>
    </row>
    <row r="50" customFormat="false" ht="14.4" hidden="false" customHeight="false" outlineLevel="0" collapsed="false">
      <c r="A50" s="27" t="s">
        <v>176</v>
      </c>
      <c r="B50" s="9" t="s">
        <v>758</v>
      </c>
      <c r="C50" s="9" t="s">
        <v>759</v>
      </c>
      <c r="D50" s="9" t="s">
        <v>831</v>
      </c>
      <c r="E50" s="9" t="s">
        <v>816</v>
      </c>
      <c r="F50" s="1" t="s">
        <v>643</v>
      </c>
      <c r="G50" s="1" t="s">
        <v>938</v>
      </c>
      <c r="H50" s="1" t="s">
        <v>939</v>
      </c>
      <c r="J50" s="10" t="s">
        <v>766</v>
      </c>
      <c r="K50" s="1"/>
      <c r="L50" s="18" t="n">
        <v>2020</v>
      </c>
      <c r="M50" s="1" t="n">
        <v>1</v>
      </c>
      <c r="N50" s="8" t="s">
        <v>807</v>
      </c>
      <c r="Q50" s="0" t="s">
        <v>808</v>
      </c>
      <c r="R50" s="0" t="s">
        <v>940</v>
      </c>
      <c r="S50" s="0" t="s">
        <v>822</v>
      </c>
      <c r="T50" s="0" t="e">
        <f aca="false">_xlfn.xlookup(A50,Snapshot!C50:C247,Snapshot!J50:J247)</f>
        <v>#NAME?</v>
      </c>
      <c r="U50" s="0" t="e">
        <f aca="false">_xlfn.xlookup(A50,Snapshot!C50:C247,Snapshot!G50:G247,0)</f>
        <v>#NAME?</v>
      </c>
      <c r="V50" s="0" t="n">
        <v>49</v>
      </c>
    </row>
    <row r="51" customFormat="false" ht="14.4" hidden="false" customHeight="false" outlineLevel="0" collapsed="false">
      <c r="A51" s="27" t="s">
        <v>179</v>
      </c>
      <c r="B51" s="9" t="s">
        <v>758</v>
      </c>
      <c r="C51" s="9" t="s">
        <v>759</v>
      </c>
      <c r="D51" s="9" t="s">
        <v>831</v>
      </c>
      <c r="E51" s="9" t="s">
        <v>832</v>
      </c>
      <c r="F51" s="1" t="s">
        <v>643</v>
      </c>
      <c r="G51" s="1" t="s">
        <v>941</v>
      </c>
      <c r="H51" s="1" t="s">
        <v>942</v>
      </c>
      <c r="J51" s="10" t="s">
        <v>766</v>
      </c>
      <c r="K51" s="1"/>
      <c r="L51" s="18" t="n">
        <v>2020</v>
      </c>
      <c r="M51" s="1" t="n">
        <v>1</v>
      </c>
      <c r="N51" s="8" t="s">
        <v>807</v>
      </c>
      <c r="Q51" s="0" t="s">
        <v>820</v>
      </c>
      <c r="S51" s="0" t="s">
        <v>809</v>
      </c>
      <c r="T51" s="0" t="e">
        <f aca="false">_xlfn.xlookup(A51,Snapshot!C51:C248,Snapshot!J51:J248)</f>
        <v>#NAME?</v>
      </c>
      <c r="U51" s="0" t="e">
        <f aca="false">_xlfn.xlookup(A51,Snapshot!C51:C248,Snapshot!G51:G248,0)</f>
        <v>#NAME?</v>
      </c>
      <c r="V51" s="0" t="n">
        <v>50</v>
      </c>
    </row>
    <row r="52" customFormat="false" ht="14.4" hidden="false" customHeight="false" outlineLevel="0" collapsed="false">
      <c r="A52" s="27" t="s">
        <v>182</v>
      </c>
      <c r="B52" s="9" t="s">
        <v>758</v>
      </c>
      <c r="C52" s="9" t="s">
        <v>759</v>
      </c>
      <c r="D52" s="9" t="s">
        <v>831</v>
      </c>
      <c r="E52" s="9" t="s">
        <v>816</v>
      </c>
      <c r="F52" s="1" t="s">
        <v>643</v>
      </c>
      <c r="G52" s="1" t="s">
        <v>916</v>
      </c>
      <c r="H52" s="1" t="s">
        <v>943</v>
      </c>
      <c r="J52" s="10" t="s">
        <v>766</v>
      </c>
      <c r="K52" s="1"/>
      <c r="L52" s="18" t="n">
        <v>2020</v>
      </c>
      <c r="M52" s="1" t="n">
        <v>1</v>
      </c>
      <c r="N52" s="8" t="s">
        <v>807</v>
      </c>
      <c r="Q52" s="0" t="s">
        <v>808</v>
      </c>
      <c r="S52" s="0" t="s">
        <v>822</v>
      </c>
      <c r="T52" s="0" t="e">
        <f aca="false">_xlfn.xlookup(A52,Snapshot!C52:C249,Snapshot!J52:J249)</f>
        <v>#NAME?</v>
      </c>
      <c r="U52" s="0" t="e">
        <f aca="false">_xlfn.xlookup(A52,Snapshot!C52:C249,Snapshot!G52:G249,0)</f>
        <v>#NAME?</v>
      </c>
      <c r="V52" s="0" t="n">
        <v>51</v>
      </c>
    </row>
    <row r="53" customFormat="false" ht="14.4" hidden="false" customHeight="false" outlineLevel="0" collapsed="false">
      <c r="A53" s="27" t="s">
        <v>185</v>
      </c>
      <c r="B53" s="9" t="s">
        <v>758</v>
      </c>
      <c r="C53" s="9" t="s">
        <v>759</v>
      </c>
      <c r="D53" s="9" t="s">
        <v>913</v>
      </c>
      <c r="E53" s="9" t="s">
        <v>761</v>
      </c>
      <c r="F53" s="1" t="s">
        <v>944</v>
      </c>
      <c r="G53" s="1" t="s">
        <v>945</v>
      </c>
      <c r="H53" s="1" t="s">
        <v>946</v>
      </c>
      <c r="I53" s="1" t="s">
        <v>947</v>
      </c>
      <c r="J53" s="10" t="s">
        <v>766</v>
      </c>
      <c r="K53" s="1"/>
      <c r="L53" s="18" t="n">
        <v>2018</v>
      </c>
      <c r="M53" s="1" t="n">
        <v>1</v>
      </c>
      <c r="N53" s="8" t="s">
        <v>767</v>
      </c>
      <c r="O53" s="0" t="n">
        <v>2018</v>
      </c>
      <c r="T53" s="0" t="e">
        <f aca="false">_xlfn.xlookup(A53,Snapshot!C53:C250,Snapshot!J53:J250)</f>
        <v>#NAME?</v>
      </c>
      <c r="U53" s="0" t="e">
        <f aca="false">_xlfn.xlookup(A53,Snapshot!C53:C250,Snapshot!G53:G250,0)</f>
        <v>#NAME?</v>
      </c>
      <c r="V53" s="0" t="n">
        <v>52</v>
      </c>
    </row>
    <row r="54" customFormat="false" ht="14.4" hidden="false" customHeight="false" outlineLevel="0" collapsed="false">
      <c r="A54" s="27" t="s">
        <v>189</v>
      </c>
      <c r="B54" s="9" t="s">
        <v>758</v>
      </c>
      <c r="C54" s="9" t="s">
        <v>759</v>
      </c>
      <c r="D54" s="9" t="s">
        <v>913</v>
      </c>
      <c r="E54" s="9" t="s">
        <v>761</v>
      </c>
      <c r="F54" s="1" t="s">
        <v>948</v>
      </c>
      <c r="G54" s="1" t="s">
        <v>949</v>
      </c>
      <c r="H54" s="1" t="s">
        <v>950</v>
      </c>
      <c r="I54" s="1" t="s">
        <v>951</v>
      </c>
      <c r="J54" s="10" t="s">
        <v>766</v>
      </c>
      <c r="K54" s="1"/>
      <c r="L54" s="18" t="n">
        <v>2018</v>
      </c>
      <c r="M54" s="1" t="n">
        <v>1</v>
      </c>
      <c r="N54" s="8" t="s">
        <v>767</v>
      </c>
      <c r="O54" s="0" t="n">
        <v>2018</v>
      </c>
      <c r="T54" s="0" t="e">
        <f aca="false">_xlfn.xlookup(A54,Snapshot!C54:C251,Snapshot!J54:J251)</f>
        <v>#NAME?</v>
      </c>
      <c r="U54" s="0" t="e">
        <f aca="false">_xlfn.xlookup(A54,Snapshot!C54:C251,Snapshot!G54:G251,0)</f>
        <v>#NAME?</v>
      </c>
      <c r="V54" s="0" t="n">
        <v>53</v>
      </c>
    </row>
    <row r="55" customFormat="false" ht="14.4" hidden="false" customHeight="false" outlineLevel="0" collapsed="false">
      <c r="A55" s="27" t="s">
        <v>192</v>
      </c>
      <c r="B55" s="9" t="s">
        <v>758</v>
      </c>
      <c r="C55" s="9" t="s">
        <v>759</v>
      </c>
      <c r="D55" s="9" t="s">
        <v>913</v>
      </c>
      <c r="E55" s="9" t="s">
        <v>792</v>
      </c>
      <c r="F55" s="1" t="s">
        <v>952</v>
      </c>
      <c r="G55" s="1" t="s">
        <v>953</v>
      </c>
      <c r="H55" s="1" t="s">
        <v>954</v>
      </c>
      <c r="J55" s="10" t="s">
        <v>796</v>
      </c>
      <c r="K55" s="1"/>
      <c r="L55" s="18" t="n">
        <v>2020</v>
      </c>
      <c r="M55" s="1" t="n">
        <v>1</v>
      </c>
      <c r="N55" s="8" t="s">
        <v>807</v>
      </c>
      <c r="T55" s="0" t="e">
        <f aca="false">_xlfn.xlookup(A55,Snapshot!C55:C252,Snapshot!J55:J252)</f>
        <v>#NAME?</v>
      </c>
      <c r="U55" s="0" t="e">
        <f aca="false">_xlfn.xlookup(A55,Snapshot!C55:C252,Snapshot!G55:G252,0)</f>
        <v>#NAME?</v>
      </c>
      <c r="V55" s="0" t="n">
        <v>54</v>
      </c>
    </row>
    <row r="56" customFormat="false" ht="14.4" hidden="false" customHeight="false" outlineLevel="0" collapsed="false">
      <c r="A56" s="27" t="s">
        <v>196</v>
      </c>
      <c r="B56" s="9" t="s">
        <v>758</v>
      </c>
      <c r="C56" s="9" t="s">
        <v>759</v>
      </c>
      <c r="D56" s="9" t="s">
        <v>913</v>
      </c>
      <c r="E56" s="9" t="s">
        <v>792</v>
      </c>
      <c r="F56" s="1" t="s">
        <v>955</v>
      </c>
      <c r="G56" s="1" t="s">
        <v>956</v>
      </c>
      <c r="H56" s="1" t="s">
        <v>957</v>
      </c>
      <c r="J56" s="10" t="s">
        <v>796</v>
      </c>
      <c r="K56" s="1"/>
      <c r="L56" s="18" t="n">
        <v>2020</v>
      </c>
      <c r="M56" s="1" t="n">
        <v>1</v>
      </c>
      <c r="N56" s="8" t="s">
        <v>807</v>
      </c>
      <c r="T56" s="0" t="e">
        <f aca="false">_xlfn.xlookup(A56,Snapshot!C56:C253,Snapshot!J56:J253)</f>
        <v>#NAME?</v>
      </c>
      <c r="U56" s="0" t="e">
        <f aca="false">_xlfn.xlookup(A56,Snapshot!C56:C253,Snapshot!G56:G253,0)</f>
        <v>#NAME?</v>
      </c>
      <c r="V56" s="0" t="n">
        <v>55</v>
      </c>
    </row>
    <row r="57" customFormat="false" ht="14.4" hidden="false" customHeight="false" outlineLevel="0" collapsed="false">
      <c r="A57" s="27" t="s">
        <v>200</v>
      </c>
      <c r="B57" s="9" t="s">
        <v>758</v>
      </c>
      <c r="C57" s="9" t="s">
        <v>759</v>
      </c>
      <c r="D57" s="9" t="s">
        <v>913</v>
      </c>
      <c r="E57" s="9" t="s">
        <v>792</v>
      </c>
      <c r="F57" s="1" t="s">
        <v>958</v>
      </c>
      <c r="G57" s="1" t="s">
        <v>959</v>
      </c>
      <c r="H57" s="1" t="s">
        <v>960</v>
      </c>
      <c r="J57" s="10" t="s">
        <v>796</v>
      </c>
      <c r="K57" s="1"/>
      <c r="L57" s="18" t="n">
        <v>2020</v>
      </c>
      <c r="M57" s="1" t="n">
        <v>1</v>
      </c>
      <c r="N57" s="8" t="s">
        <v>807</v>
      </c>
      <c r="T57" s="0" t="e">
        <f aca="false">_xlfn.xlookup(A57,Snapshot!C57:C254,Snapshot!J57:J254)</f>
        <v>#NAME?</v>
      </c>
      <c r="U57" s="0" t="e">
        <f aca="false">_xlfn.xlookup(A57,Snapshot!C57:C254,Snapshot!G57:G254,0)</f>
        <v>#NAME?</v>
      </c>
      <c r="V57" s="0" t="n">
        <v>56</v>
      </c>
    </row>
    <row r="58" customFormat="false" ht="14.4" hidden="false" customHeight="false" outlineLevel="0" collapsed="false">
      <c r="A58" s="27" t="s">
        <v>204</v>
      </c>
      <c r="B58" s="9" t="s">
        <v>758</v>
      </c>
      <c r="C58" s="9" t="s">
        <v>759</v>
      </c>
      <c r="D58" s="9" t="s">
        <v>913</v>
      </c>
      <c r="E58" s="9" t="s">
        <v>792</v>
      </c>
      <c r="F58" s="1" t="s">
        <v>961</v>
      </c>
      <c r="G58" s="31" t="s">
        <v>962</v>
      </c>
      <c r="H58" s="1" t="s">
        <v>963</v>
      </c>
      <c r="J58" s="10" t="s">
        <v>796</v>
      </c>
      <c r="K58" s="1"/>
      <c r="L58" s="18" t="n">
        <v>2020</v>
      </c>
      <c r="M58" s="1" t="n">
        <v>1</v>
      </c>
      <c r="N58" s="8" t="s">
        <v>807</v>
      </c>
      <c r="T58" s="0" t="e">
        <f aca="false">_xlfn.xlookup(A58,Snapshot!C58:C255,Snapshot!J58:J255)</f>
        <v>#NAME?</v>
      </c>
      <c r="U58" s="0" t="e">
        <f aca="false">_xlfn.xlookup(A58,Snapshot!C58:C255,Snapshot!G58:G255,0)</f>
        <v>#NAME?</v>
      </c>
      <c r="V58" s="0" t="n">
        <v>57</v>
      </c>
    </row>
    <row r="59" customFormat="false" ht="14.4" hidden="false" customHeight="false" outlineLevel="0" collapsed="false">
      <c r="A59" s="27" t="s">
        <v>208</v>
      </c>
      <c r="B59" s="9" t="s">
        <v>758</v>
      </c>
      <c r="C59" s="9" t="s">
        <v>759</v>
      </c>
      <c r="D59" s="9" t="s">
        <v>913</v>
      </c>
      <c r="E59" s="9" t="s">
        <v>792</v>
      </c>
      <c r="F59" s="1" t="s">
        <v>964</v>
      </c>
      <c r="G59" s="1" t="s">
        <v>965</v>
      </c>
      <c r="H59" s="1" t="s">
        <v>966</v>
      </c>
      <c r="J59" s="10" t="s">
        <v>796</v>
      </c>
      <c r="K59" s="1"/>
      <c r="L59" s="18" t="n">
        <v>2020</v>
      </c>
      <c r="M59" s="1" t="n">
        <v>1</v>
      </c>
      <c r="N59" s="8" t="s">
        <v>807</v>
      </c>
      <c r="T59" s="0" t="e">
        <f aca="false">_xlfn.xlookup(A59,Snapshot!C59:C256,Snapshot!J59:J256)</f>
        <v>#NAME?</v>
      </c>
      <c r="U59" s="0" t="e">
        <f aca="false">_xlfn.xlookup(A59,Snapshot!C59:C256,Snapshot!G59:G256,0)</f>
        <v>#NAME?</v>
      </c>
      <c r="V59" s="0" t="n">
        <v>58</v>
      </c>
    </row>
    <row r="60" customFormat="false" ht="14.4" hidden="false" customHeight="false" outlineLevel="0" collapsed="false">
      <c r="A60" s="27" t="s">
        <v>212</v>
      </c>
      <c r="B60" s="9" t="s">
        <v>758</v>
      </c>
      <c r="C60" s="9" t="s">
        <v>759</v>
      </c>
      <c r="D60" s="9" t="s">
        <v>913</v>
      </c>
      <c r="E60" s="9" t="s">
        <v>792</v>
      </c>
      <c r="F60" s="1" t="s">
        <v>643</v>
      </c>
      <c r="G60" s="1" t="s">
        <v>967</v>
      </c>
      <c r="H60" s="31" t="s">
        <v>968</v>
      </c>
      <c r="J60" s="10" t="s">
        <v>766</v>
      </c>
      <c r="K60" s="1"/>
      <c r="L60" s="18" t="n">
        <v>2020</v>
      </c>
      <c r="M60" s="1" t="n">
        <v>1</v>
      </c>
      <c r="N60" s="8" t="s">
        <v>807</v>
      </c>
      <c r="T60" s="0" t="e">
        <f aca="false">_xlfn.xlookup(A60,Snapshot!C60:C257,Snapshot!J60:J257)</f>
        <v>#NAME?</v>
      </c>
      <c r="U60" s="0" t="e">
        <f aca="false">_xlfn.xlookup(A60,Snapshot!C60:C257,Snapshot!G60:G257,0)</f>
        <v>#NAME?</v>
      </c>
      <c r="V60" s="0" t="n">
        <v>59</v>
      </c>
    </row>
    <row r="61" customFormat="false" ht="14.4" hidden="false" customHeight="false" outlineLevel="0" collapsed="false">
      <c r="A61" s="27" t="s">
        <v>216</v>
      </c>
      <c r="B61" s="9" t="s">
        <v>758</v>
      </c>
      <c r="C61" s="9" t="s">
        <v>759</v>
      </c>
      <c r="D61" s="9" t="s">
        <v>913</v>
      </c>
      <c r="E61" s="9" t="s">
        <v>816</v>
      </c>
      <c r="F61" s="1" t="s">
        <v>969</v>
      </c>
      <c r="G61" s="1" t="s">
        <v>970</v>
      </c>
      <c r="H61" s="1" t="s">
        <v>971</v>
      </c>
      <c r="J61" s="10" t="s">
        <v>796</v>
      </c>
      <c r="K61" s="1"/>
      <c r="L61" s="18" t="n">
        <v>2020</v>
      </c>
      <c r="M61" s="1" t="n">
        <v>1</v>
      </c>
      <c r="N61" s="8" t="s">
        <v>807</v>
      </c>
      <c r="T61" s="0" t="e">
        <f aca="false">_xlfn.xlookup(A61,Snapshot!C61:C258,Snapshot!J61:J258)</f>
        <v>#NAME?</v>
      </c>
      <c r="U61" s="0" t="e">
        <f aca="false">_xlfn.xlookup(A61,Snapshot!C61:C258,Snapshot!G61:G258,0)</f>
        <v>#NAME?</v>
      </c>
      <c r="V61" s="0" t="n">
        <v>60</v>
      </c>
    </row>
    <row r="62" customFormat="false" ht="14.4" hidden="false" customHeight="false" outlineLevel="0" collapsed="false">
      <c r="A62" s="27" t="s">
        <v>220</v>
      </c>
      <c r="B62" s="9" t="s">
        <v>758</v>
      </c>
      <c r="C62" s="9" t="s">
        <v>759</v>
      </c>
      <c r="D62" s="9" t="s">
        <v>913</v>
      </c>
      <c r="E62" s="9" t="s">
        <v>816</v>
      </c>
      <c r="F62" s="1" t="s">
        <v>643</v>
      </c>
      <c r="G62" s="1" t="s">
        <v>972</v>
      </c>
      <c r="H62" s="1" t="s">
        <v>973</v>
      </c>
      <c r="J62" s="10" t="s">
        <v>766</v>
      </c>
      <c r="K62" s="1"/>
      <c r="L62" s="18" t="n">
        <v>2020</v>
      </c>
      <c r="M62" s="1" t="n">
        <v>1</v>
      </c>
      <c r="N62" s="8" t="s">
        <v>807</v>
      </c>
      <c r="T62" s="0" t="e">
        <f aca="false">_xlfn.xlookup(A62,Snapshot!C62:C259,Snapshot!J62:J259)</f>
        <v>#NAME?</v>
      </c>
      <c r="U62" s="0" t="e">
        <f aca="false">_xlfn.xlookup(A62,Snapshot!C62:C259,Snapshot!G62:G259,0)</f>
        <v>#NAME?</v>
      </c>
      <c r="V62" s="0" t="n">
        <v>61</v>
      </c>
    </row>
    <row r="63" customFormat="false" ht="14.4" hidden="false" customHeight="false" outlineLevel="0" collapsed="false">
      <c r="A63" s="27" t="s">
        <v>223</v>
      </c>
      <c r="B63" s="9" t="s">
        <v>758</v>
      </c>
      <c r="C63" s="9" t="s">
        <v>759</v>
      </c>
      <c r="D63" s="9" t="s">
        <v>913</v>
      </c>
      <c r="E63" s="9" t="s">
        <v>816</v>
      </c>
      <c r="F63" s="1" t="s">
        <v>643</v>
      </c>
      <c r="G63" s="1" t="s">
        <v>974</v>
      </c>
      <c r="H63" s="1" t="s">
        <v>975</v>
      </c>
      <c r="J63" s="10" t="s">
        <v>766</v>
      </c>
      <c r="K63" s="1"/>
      <c r="L63" s="18" t="n">
        <v>2020</v>
      </c>
      <c r="M63" s="1" t="n">
        <v>1</v>
      </c>
      <c r="N63" s="8" t="s">
        <v>807</v>
      </c>
      <c r="Q63" s="0" t="s">
        <v>808</v>
      </c>
      <c r="R63" s="0" t="s">
        <v>976</v>
      </c>
      <c r="S63" s="0" t="s">
        <v>822</v>
      </c>
      <c r="T63" s="0" t="e">
        <f aca="false">_xlfn.xlookup(A63,Snapshot!C63:C260,Snapshot!J63:J260)</f>
        <v>#NAME?</v>
      </c>
      <c r="U63" s="0" t="e">
        <f aca="false">_xlfn.xlookup(A63,Snapshot!C63:C260,Snapshot!G63:G260,0)</f>
        <v>#NAME?</v>
      </c>
      <c r="V63" s="0" t="n">
        <v>62</v>
      </c>
    </row>
    <row r="64" customFormat="false" ht="14.4" hidden="false" customHeight="false" outlineLevel="0" collapsed="false">
      <c r="A64" s="27" t="s">
        <v>226</v>
      </c>
      <c r="B64" s="9" t="s">
        <v>758</v>
      </c>
      <c r="C64" s="9" t="s">
        <v>759</v>
      </c>
      <c r="D64" s="9" t="s">
        <v>913</v>
      </c>
      <c r="E64" s="9" t="s">
        <v>832</v>
      </c>
      <c r="F64" s="8" t="s">
        <v>643</v>
      </c>
      <c r="G64" s="1" t="s">
        <v>977</v>
      </c>
      <c r="H64" s="1" t="s">
        <v>978</v>
      </c>
      <c r="J64" s="10" t="s">
        <v>766</v>
      </c>
      <c r="K64" s="1"/>
      <c r="L64" s="18" t="n">
        <v>2020</v>
      </c>
      <c r="M64" s="1" t="n">
        <v>1</v>
      </c>
      <c r="N64" s="8" t="s">
        <v>807</v>
      </c>
      <c r="Q64" s="0" t="s">
        <v>808</v>
      </c>
      <c r="S64" s="0" t="s">
        <v>809</v>
      </c>
      <c r="T64" s="0" t="e">
        <f aca="false">_xlfn.xlookup(A64,Snapshot!C64:C261,Snapshot!J64:J261)</f>
        <v>#NAME?</v>
      </c>
      <c r="U64" s="0" t="e">
        <f aca="false">_xlfn.xlookup(A64,Snapshot!C64:C261,Snapshot!G64:G261,0)</f>
        <v>#NAME?</v>
      </c>
      <c r="V64" s="0" t="n">
        <v>63</v>
      </c>
    </row>
    <row r="65" customFormat="false" ht="14.4" hidden="false" customHeight="false" outlineLevel="0" collapsed="false">
      <c r="A65" s="27" t="s">
        <v>229</v>
      </c>
      <c r="B65" s="9" t="s">
        <v>758</v>
      </c>
      <c r="C65" s="9" t="s">
        <v>759</v>
      </c>
      <c r="D65" s="9" t="s">
        <v>913</v>
      </c>
      <c r="E65" s="9" t="s">
        <v>832</v>
      </c>
      <c r="F65" s="8" t="s">
        <v>979</v>
      </c>
      <c r="G65" s="1" t="s">
        <v>980</v>
      </c>
      <c r="H65" s="1" t="s">
        <v>981</v>
      </c>
      <c r="J65" s="10" t="s">
        <v>766</v>
      </c>
      <c r="K65" s="1"/>
      <c r="L65" s="18" t="n">
        <v>2020</v>
      </c>
      <c r="M65" s="1" t="n">
        <v>1</v>
      </c>
      <c r="N65" s="8" t="s">
        <v>807</v>
      </c>
      <c r="Q65" s="0" t="s">
        <v>808</v>
      </c>
      <c r="S65" s="0" t="s">
        <v>809</v>
      </c>
      <c r="T65" s="0" t="e">
        <f aca="false">_xlfn.xlookup(A65,Snapshot!C65:C262,Snapshot!J65:J262)</f>
        <v>#NAME?</v>
      </c>
      <c r="U65" s="0" t="e">
        <f aca="false">_xlfn.xlookup(A65,Snapshot!C65:C262,Snapshot!G65:G262,0)</f>
        <v>#NAME?</v>
      </c>
      <c r="V65" s="0" t="n">
        <v>64</v>
      </c>
    </row>
    <row r="66" customFormat="false" ht="14.4" hidden="false" customHeight="false" outlineLevel="0" collapsed="false">
      <c r="A66" s="27" t="s">
        <v>232</v>
      </c>
      <c r="B66" s="9" t="s">
        <v>758</v>
      </c>
      <c r="C66" s="9" t="s">
        <v>759</v>
      </c>
      <c r="D66" s="9" t="s">
        <v>760</v>
      </c>
      <c r="E66" s="9" t="s">
        <v>832</v>
      </c>
      <c r="F66" s="8" t="s">
        <v>982</v>
      </c>
      <c r="G66" s="1" t="s">
        <v>983</v>
      </c>
      <c r="H66" s="1" t="s">
        <v>984</v>
      </c>
      <c r="J66" s="10" t="s">
        <v>766</v>
      </c>
      <c r="K66" s="1"/>
      <c r="L66" s="18" t="n">
        <v>2020</v>
      </c>
      <c r="M66" s="1" t="n">
        <v>1</v>
      </c>
      <c r="N66" s="8" t="s">
        <v>807</v>
      </c>
      <c r="Q66" s="0" t="s">
        <v>808</v>
      </c>
      <c r="S66" s="0" t="s">
        <v>809</v>
      </c>
      <c r="T66" s="0" t="e">
        <f aca="false">_xlfn.xlookup(A66,Snapshot!C66:C263,Snapshot!J66:J263)</f>
        <v>#NAME?</v>
      </c>
      <c r="U66" s="0" t="e">
        <f aca="false">_xlfn.xlookup(A66,Snapshot!C66:C263,Snapshot!G66:G263,0)</f>
        <v>#NAME?</v>
      </c>
      <c r="V66" s="0" t="n">
        <v>65</v>
      </c>
    </row>
    <row r="67" customFormat="false" ht="14.4" hidden="false" customHeight="false" outlineLevel="0" collapsed="false">
      <c r="A67" s="27" t="s">
        <v>235</v>
      </c>
      <c r="B67" s="9" t="s">
        <v>758</v>
      </c>
      <c r="C67" s="9" t="s">
        <v>759</v>
      </c>
      <c r="D67" s="9" t="s">
        <v>831</v>
      </c>
      <c r="E67" s="9" t="s">
        <v>832</v>
      </c>
      <c r="F67" s="8" t="s">
        <v>643</v>
      </c>
      <c r="G67" s="1" t="s">
        <v>985</v>
      </c>
      <c r="H67" s="1" t="s">
        <v>985</v>
      </c>
      <c r="J67" s="10" t="s">
        <v>766</v>
      </c>
      <c r="K67" s="1"/>
      <c r="L67" s="18" t="n">
        <v>2020</v>
      </c>
      <c r="M67" s="1" t="n">
        <v>1</v>
      </c>
      <c r="N67" s="8" t="s">
        <v>767</v>
      </c>
      <c r="T67" s="0" t="e">
        <f aca="false">_xlfn.xlookup(A67,Snapshot!C67:C264,Snapshot!J67:J264)</f>
        <v>#NAME?</v>
      </c>
      <c r="U67" s="0" t="e">
        <f aca="false">_xlfn.xlookup(A67,Snapshot!C67:C264,Snapshot!G67:G264,0)</f>
        <v>#NAME?</v>
      </c>
      <c r="V67" s="0" t="n">
        <v>66</v>
      </c>
    </row>
    <row r="68" customFormat="false" ht="14.4" hidden="true" customHeight="false" outlineLevel="0" collapsed="false">
      <c r="A68" s="27" t="s">
        <v>240</v>
      </c>
      <c r="B68" s="9" t="s">
        <v>758</v>
      </c>
      <c r="C68" s="9" t="s">
        <v>759</v>
      </c>
      <c r="D68" s="9" t="s">
        <v>760</v>
      </c>
      <c r="E68" s="9" t="s">
        <v>832</v>
      </c>
      <c r="F68" s="8" t="s">
        <v>643</v>
      </c>
      <c r="G68" s="1" t="s">
        <v>986</v>
      </c>
      <c r="H68" s="1" t="s">
        <v>987</v>
      </c>
      <c r="J68" s="9" t="s">
        <v>897</v>
      </c>
      <c r="K68" s="1"/>
      <c r="L68" s="1" t="n">
        <v>2020</v>
      </c>
      <c r="M68" s="1" t="n">
        <v>1</v>
      </c>
      <c r="N68" s="9" t="s">
        <v>807</v>
      </c>
      <c r="O68" s="1"/>
      <c r="Q68" s="0" t="s">
        <v>808</v>
      </c>
      <c r="T68" s="0" t="e">
        <f aca="false">_xlfn.xlookup(A68,Snapshot!C68:C265,Snapshot!J68:J265)</f>
        <v>#NAME?</v>
      </c>
      <c r="V68" s="0" t="n">
        <v>67</v>
      </c>
    </row>
    <row r="69" customFormat="false" ht="14.4" hidden="false" customHeight="false" outlineLevel="0" collapsed="false">
      <c r="A69" s="27" t="s">
        <v>243</v>
      </c>
      <c r="B69" s="9" t="s">
        <v>758</v>
      </c>
      <c r="C69" s="9" t="s">
        <v>759</v>
      </c>
      <c r="D69" s="9" t="s">
        <v>913</v>
      </c>
      <c r="E69" s="9" t="s">
        <v>832</v>
      </c>
      <c r="F69" s="1" t="s">
        <v>988</v>
      </c>
      <c r="G69" s="1" t="s">
        <v>989</v>
      </c>
      <c r="H69" s="1" t="s">
        <v>990</v>
      </c>
      <c r="J69" s="10" t="s">
        <v>796</v>
      </c>
      <c r="K69" s="1"/>
      <c r="L69" s="18" t="n">
        <v>2020</v>
      </c>
      <c r="M69" s="1" t="n">
        <v>1</v>
      </c>
      <c r="N69" s="8" t="s">
        <v>807</v>
      </c>
      <c r="Q69" s="0" t="s">
        <v>808</v>
      </c>
      <c r="R69" s="0" t="s">
        <v>991</v>
      </c>
      <c r="S69" s="0" t="s">
        <v>822</v>
      </c>
      <c r="T69" s="0" t="e">
        <f aca="false">_xlfn.xlookup(A69,Snapshot!C69:C266,Snapshot!J69:J266)</f>
        <v>#NAME?</v>
      </c>
      <c r="U69" s="0" t="e">
        <f aca="false">_xlfn.xlookup(A69,Snapshot!C69:C266,Snapshot!G69:G266,0)</f>
        <v>#NAME?</v>
      </c>
      <c r="V69" s="0" t="n">
        <v>68</v>
      </c>
    </row>
    <row r="70" customFormat="false" ht="14.4" hidden="false" customHeight="false" outlineLevel="0" collapsed="false">
      <c r="A70" s="27" t="s">
        <v>246</v>
      </c>
      <c r="B70" s="9" t="s">
        <v>758</v>
      </c>
      <c r="C70" s="9" t="s">
        <v>759</v>
      </c>
      <c r="D70" s="9" t="s">
        <v>913</v>
      </c>
      <c r="E70" s="9" t="s">
        <v>832</v>
      </c>
      <c r="F70" s="1" t="s">
        <v>992</v>
      </c>
      <c r="G70" s="1" t="s">
        <v>993</v>
      </c>
      <c r="H70" s="1" t="s">
        <v>994</v>
      </c>
      <c r="J70" s="10" t="s">
        <v>766</v>
      </c>
      <c r="K70" s="1"/>
      <c r="L70" s="18" t="n">
        <v>2018</v>
      </c>
      <c r="M70" s="1" t="n">
        <v>1</v>
      </c>
      <c r="N70" s="8" t="s">
        <v>807</v>
      </c>
      <c r="Q70" s="0" t="s">
        <v>808</v>
      </c>
      <c r="R70" s="0" t="s">
        <v>995</v>
      </c>
      <c r="S70" s="0" t="s">
        <v>822</v>
      </c>
      <c r="T70" s="0" t="e">
        <f aca="false">_xlfn.xlookup(A70,Snapshot!C70:C267,Snapshot!J70:J267)</f>
        <v>#NAME?</v>
      </c>
      <c r="U70" s="0" t="e">
        <f aca="false">_xlfn.xlookup(A70,Snapshot!C70:C267,Snapshot!G70:G267,0)</f>
        <v>#NAME?</v>
      </c>
      <c r="V70" s="0" t="n">
        <v>69</v>
      </c>
    </row>
    <row r="71" customFormat="false" ht="14.4" hidden="false" customHeight="false" outlineLevel="0" collapsed="false">
      <c r="A71" s="27" t="s">
        <v>249</v>
      </c>
      <c r="B71" s="9" t="s">
        <v>758</v>
      </c>
      <c r="C71" s="9" t="s">
        <v>759</v>
      </c>
      <c r="D71" s="9" t="s">
        <v>831</v>
      </c>
      <c r="E71" s="9" t="s">
        <v>832</v>
      </c>
      <c r="F71" s="1" t="s">
        <v>643</v>
      </c>
      <c r="G71" s="1" t="s">
        <v>996</v>
      </c>
      <c r="H71" s="1" t="s">
        <v>997</v>
      </c>
      <c r="J71" s="10" t="s">
        <v>766</v>
      </c>
      <c r="K71" s="1"/>
      <c r="L71" s="18" t="n">
        <v>2020</v>
      </c>
      <c r="M71" s="1" t="n">
        <v>1</v>
      </c>
      <c r="N71" s="8" t="s">
        <v>807</v>
      </c>
      <c r="Q71" s="0" t="s">
        <v>808</v>
      </c>
      <c r="R71" s="0" t="s">
        <v>991</v>
      </c>
      <c r="S71" s="0" t="s">
        <v>822</v>
      </c>
      <c r="T71" s="0" t="e">
        <f aca="false">_xlfn.xlookup(A71,Snapshot!C71:C268,Snapshot!J71:J268)</f>
        <v>#NAME?</v>
      </c>
      <c r="U71" s="0" t="e">
        <f aca="false">_xlfn.xlookup(A71,Snapshot!C71:C268,Snapshot!G71:G268,0)</f>
        <v>#NAME?</v>
      </c>
      <c r="V71" s="0" t="n">
        <v>70</v>
      </c>
    </row>
    <row r="72" customFormat="false" ht="14.4" hidden="false" customHeight="false" outlineLevel="0" collapsed="false">
      <c r="A72" s="27" t="s">
        <v>252</v>
      </c>
      <c r="B72" s="9" t="s">
        <v>758</v>
      </c>
      <c r="C72" s="9" t="s">
        <v>759</v>
      </c>
      <c r="D72" s="9" t="s">
        <v>831</v>
      </c>
      <c r="E72" s="9" t="s">
        <v>832</v>
      </c>
      <c r="F72" s="1" t="s">
        <v>643</v>
      </c>
      <c r="G72" s="1" t="s">
        <v>998</v>
      </c>
      <c r="H72" s="1" t="s">
        <v>999</v>
      </c>
      <c r="J72" s="10" t="s">
        <v>766</v>
      </c>
      <c r="K72" s="1"/>
      <c r="L72" s="18" t="n">
        <v>2020</v>
      </c>
      <c r="M72" s="1" t="n">
        <v>1</v>
      </c>
      <c r="N72" s="8" t="s">
        <v>807</v>
      </c>
      <c r="Q72" s="0" t="s">
        <v>808</v>
      </c>
      <c r="R72" s="0" t="s">
        <v>995</v>
      </c>
      <c r="S72" s="0" t="s">
        <v>822</v>
      </c>
      <c r="T72" s="0" t="e">
        <f aca="false">_xlfn.xlookup(A72,Snapshot!C72:C269,Snapshot!J72:J269)</f>
        <v>#NAME?</v>
      </c>
      <c r="U72" s="0" t="e">
        <f aca="false">_xlfn.xlookup(A72,Snapshot!C72:C269,Snapshot!G72:G269,0)</f>
        <v>#NAME?</v>
      </c>
      <c r="V72" s="0" t="n">
        <v>71</v>
      </c>
    </row>
    <row r="73" customFormat="false" ht="14.4" hidden="false" customHeight="false" outlineLevel="0" collapsed="false">
      <c r="A73" s="27" t="s">
        <v>255</v>
      </c>
      <c r="B73" s="9" t="s">
        <v>758</v>
      </c>
      <c r="C73" s="9" t="s">
        <v>759</v>
      </c>
      <c r="D73" s="9" t="s">
        <v>760</v>
      </c>
      <c r="E73" s="9" t="s">
        <v>832</v>
      </c>
      <c r="F73" s="1" t="s">
        <v>1000</v>
      </c>
      <c r="G73" s="1" t="s">
        <v>1001</v>
      </c>
      <c r="H73" s="1" t="s">
        <v>1002</v>
      </c>
      <c r="J73" s="10" t="s">
        <v>796</v>
      </c>
      <c r="K73" s="1"/>
      <c r="L73" s="18" t="n">
        <v>2020</v>
      </c>
      <c r="M73" s="1" t="n">
        <v>1</v>
      </c>
      <c r="N73" s="8" t="s">
        <v>807</v>
      </c>
      <c r="T73" s="0" t="e">
        <f aca="false">_xlfn.xlookup(A73,Snapshot!C73:C270,Snapshot!J73:J270)</f>
        <v>#NAME?</v>
      </c>
      <c r="U73" s="0" t="e">
        <f aca="false">_xlfn.xlookup(A73,Snapshot!C73:C270,Snapshot!G73:G270,0)</f>
        <v>#NAME?</v>
      </c>
      <c r="V73" s="0" t="n">
        <v>72</v>
      </c>
    </row>
    <row r="74" customFormat="false" ht="14.4" hidden="false" customHeight="false" outlineLevel="0" collapsed="false">
      <c r="A74" s="27" t="s">
        <v>259</v>
      </c>
      <c r="B74" s="9" t="s">
        <v>758</v>
      </c>
      <c r="C74" s="9" t="s">
        <v>759</v>
      </c>
      <c r="D74" s="9" t="s">
        <v>760</v>
      </c>
      <c r="E74" s="9" t="s">
        <v>832</v>
      </c>
      <c r="F74" s="1" t="s">
        <v>1003</v>
      </c>
      <c r="G74" s="1" t="s">
        <v>1004</v>
      </c>
      <c r="H74" s="1" t="s">
        <v>1005</v>
      </c>
      <c r="J74" s="10" t="s">
        <v>796</v>
      </c>
      <c r="K74" s="1"/>
      <c r="L74" s="18" t="n">
        <v>2020</v>
      </c>
      <c r="M74" s="1" t="n">
        <v>1</v>
      </c>
      <c r="N74" s="8" t="s">
        <v>807</v>
      </c>
      <c r="T74" s="0" t="e">
        <f aca="false">_xlfn.xlookup(A74,Snapshot!C74:C271,Snapshot!J74:J271)</f>
        <v>#NAME?</v>
      </c>
      <c r="U74" s="0" t="e">
        <f aca="false">_xlfn.xlookup(A74,Snapshot!C74:C271,Snapshot!G74:G271,0)</f>
        <v>#NAME?</v>
      </c>
      <c r="V74" s="0" t="n">
        <v>73</v>
      </c>
    </row>
    <row r="75" customFormat="false" ht="14.4" hidden="false" customHeight="false" outlineLevel="0" collapsed="false">
      <c r="A75" s="8" t="s">
        <v>262</v>
      </c>
      <c r="B75" s="9" t="s">
        <v>758</v>
      </c>
      <c r="C75" s="11" t="s">
        <v>1006</v>
      </c>
      <c r="D75" s="11" t="s">
        <v>1007</v>
      </c>
      <c r="E75" s="9" t="s">
        <v>761</v>
      </c>
      <c r="F75" s="8" t="s">
        <v>762</v>
      </c>
      <c r="G75" s="1" t="s">
        <v>1008</v>
      </c>
      <c r="H75" s="1" t="s">
        <v>1009</v>
      </c>
      <c r="J75" s="10" t="s">
        <v>766</v>
      </c>
      <c r="K75" s="1"/>
      <c r="L75" s="18" t="n">
        <v>2018</v>
      </c>
      <c r="M75" s="1" t="n">
        <v>1</v>
      </c>
      <c r="N75" s="8" t="s">
        <v>767</v>
      </c>
      <c r="O75" s="0" t="n">
        <v>2018</v>
      </c>
      <c r="T75" s="0" t="e">
        <f aca="false">_xlfn.xlookup(A75,Snapshot!C75:C272,Snapshot!J75:J272)</f>
        <v>#NAME?</v>
      </c>
      <c r="U75" s="0" t="e">
        <f aca="false">_xlfn.xlookup(A75,Snapshot!C75:C272,Snapshot!G75:G272,0)</f>
        <v>#NAME?</v>
      </c>
      <c r="V75" s="0" t="n">
        <v>74</v>
      </c>
    </row>
    <row r="76" customFormat="false" ht="14.4" hidden="false" customHeight="false" outlineLevel="0" collapsed="false">
      <c r="A76" s="8" t="s">
        <v>265</v>
      </c>
      <c r="B76" s="9" t="s">
        <v>758</v>
      </c>
      <c r="C76" s="11" t="s">
        <v>1006</v>
      </c>
      <c r="D76" s="11" t="s">
        <v>1007</v>
      </c>
      <c r="E76" s="9" t="s">
        <v>792</v>
      </c>
      <c r="F76" s="8" t="s">
        <v>1010</v>
      </c>
      <c r="G76" s="1" t="s">
        <v>1011</v>
      </c>
      <c r="H76" s="1" t="s">
        <v>1012</v>
      </c>
      <c r="J76" s="10" t="s">
        <v>796</v>
      </c>
      <c r="K76" s="1"/>
      <c r="L76" s="18" t="n">
        <v>2020</v>
      </c>
      <c r="M76" s="1" t="n">
        <v>1</v>
      </c>
      <c r="N76" s="8" t="s">
        <v>767</v>
      </c>
      <c r="T76" s="0" t="e">
        <f aca="false">_xlfn.xlookup(A76,Snapshot!C76:C273,Snapshot!J76:J273)</f>
        <v>#NAME?</v>
      </c>
      <c r="U76" s="0" t="e">
        <f aca="false">_xlfn.xlookup(A76,Snapshot!C76:C273,Snapshot!G76:G273,0)</f>
        <v>#NAME?</v>
      </c>
      <c r="V76" s="0" t="n">
        <v>75</v>
      </c>
    </row>
    <row r="77" customFormat="false" ht="14.4" hidden="false" customHeight="false" outlineLevel="0" collapsed="false">
      <c r="A77" s="8" t="s">
        <v>269</v>
      </c>
      <c r="B77" s="9" t="s">
        <v>758</v>
      </c>
      <c r="C77" s="11" t="s">
        <v>1006</v>
      </c>
      <c r="D77" s="11" t="s">
        <v>1007</v>
      </c>
      <c r="E77" s="9" t="s">
        <v>792</v>
      </c>
      <c r="F77" s="8" t="s">
        <v>1013</v>
      </c>
      <c r="G77" s="1" t="s">
        <v>1014</v>
      </c>
      <c r="H77" s="1" t="s">
        <v>1015</v>
      </c>
      <c r="J77" s="10" t="s">
        <v>796</v>
      </c>
      <c r="K77" s="1"/>
      <c r="L77" s="18" t="n">
        <v>2020</v>
      </c>
      <c r="M77" s="1" t="n">
        <v>1</v>
      </c>
      <c r="N77" s="8" t="s">
        <v>767</v>
      </c>
      <c r="T77" s="0" t="e">
        <f aca="false">_xlfn.xlookup(A77,Snapshot!C77:C274,Snapshot!J77:J274)</f>
        <v>#NAME?</v>
      </c>
      <c r="U77" s="0" t="e">
        <f aca="false">_xlfn.xlookup(A77,Snapshot!C77:C274,Snapshot!G77:G274,0)</f>
        <v>#NAME?</v>
      </c>
      <c r="V77" s="0" t="n">
        <v>76</v>
      </c>
    </row>
    <row r="78" customFormat="false" ht="14.4" hidden="false" customHeight="false" outlineLevel="0" collapsed="false">
      <c r="A78" s="8" t="s">
        <v>273</v>
      </c>
      <c r="B78" s="9" t="s">
        <v>758</v>
      </c>
      <c r="C78" s="11" t="s">
        <v>1006</v>
      </c>
      <c r="D78" s="11" t="s">
        <v>1007</v>
      </c>
      <c r="E78" s="9" t="s">
        <v>792</v>
      </c>
      <c r="F78" s="8" t="s">
        <v>1016</v>
      </c>
      <c r="G78" s="1" t="s">
        <v>1017</v>
      </c>
      <c r="H78" s="1" t="s">
        <v>1018</v>
      </c>
      <c r="J78" s="10" t="s">
        <v>796</v>
      </c>
      <c r="K78" s="1"/>
      <c r="L78" s="18" t="n">
        <v>2020</v>
      </c>
      <c r="M78" s="1" t="n">
        <v>1</v>
      </c>
      <c r="N78" s="8" t="s">
        <v>807</v>
      </c>
      <c r="T78" s="0" t="e">
        <f aca="false">_xlfn.xlookup(A78,Snapshot!C78:C275,Snapshot!J78:J275)</f>
        <v>#NAME?</v>
      </c>
      <c r="U78" s="0" t="e">
        <f aca="false">_xlfn.xlookup(A78,Snapshot!C78:C275,Snapshot!G78:G275,0)</f>
        <v>#NAME?</v>
      </c>
      <c r="V78" s="0" t="n">
        <v>77</v>
      </c>
    </row>
    <row r="79" customFormat="false" ht="14.4" hidden="false" customHeight="false" outlineLevel="0" collapsed="false">
      <c r="A79" s="8" t="s">
        <v>277</v>
      </c>
      <c r="B79" s="9" t="s">
        <v>758</v>
      </c>
      <c r="C79" s="11" t="s">
        <v>1006</v>
      </c>
      <c r="D79" s="11" t="s">
        <v>1007</v>
      </c>
      <c r="E79" s="9" t="s">
        <v>792</v>
      </c>
      <c r="F79" s="8" t="s">
        <v>1019</v>
      </c>
      <c r="G79" s="1" t="s">
        <v>1020</v>
      </c>
      <c r="H79" s="1" t="s">
        <v>1021</v>
      </c>
      <c r="J79" s="10" t="s">
        <v>766</v>
      </c>
      <c r="K79" s="1"/>
      <c r="L79" s="18" t="n">
        <v>2018</v>
      </c>
      <c r="M79" s="1" t="n">
        <v>1</v>
      </c>
      <c r="N79" s="8" t="s">
        <v>807</v>
      </c>
      <c r="T79" s="0" t="e">
        <f aca="false">_xlfn.xlookup(A79,Snapshot!C79:C276,Snapshot!J79:J276)</f>
        <v>#NAME?</v>
      </c>
      <c r="U79" s="0" t="e">
        <f aca="false">_xlfn.xlookup(A79,Snapshot!C79:C276,Snapshot!G79:G276,0)</f>
        <v>#NAME?</v>
      </c>
      <c r="V79" s="0" t="n">
        <v>78</v>
      </c>
    </row>
    <row r="80" customFormat="false" ht="14.4" hidden="false" customHeight="false" outlineLevel="0" collapsed="false">
      <c r="A80" s="8" t="s">
        <v>281</v>
      </c>
      <c r="B80" s="9" t="s">
        <v>758</v>
      </c>
      <c r="C80" s="11" t="s">
        <v>1006</v>
      </c>
      <c r="D80" s="11" t="s">
        <v>1007</v>
      </c>
      <c r="E80" s="9" t="s">
        <v>792</v>
      </c>
      <c r="F80" s="8" t="s">
        <v>1022</v>
      </c>
      <c r="G80" s="1" t="s">
        <v>1023</v>
      </c>
      <c r="H80" s="1" t="s">
        <v>1024</v>
      </c>
      <c r="J80" s="10" t="s">
        <v>766</v>
      </c>
      <c r="K80" s="1"/>
      <c r="L80" s="18" t="n">
        <v>2018</v>
      </c>
      <c r="M80" s="1" t="n">
        <v>1</v>
      </c>
      <c r="N80" s="8" t="s">
        <v>797</v>
      </c>
      <c r="O80" s="0" t="n">
        <v>2018</v>
      </c>
      <c r="T80" s="0" t="e">
        <f aca="false">_xlfn.xlookup(A80,Snapshot!C80:C277,Snapshot!J80:J277)</f>
        <v>#NAME?</v>
      </c>
      <c r="U80" s="0" t="e">
        <f aca="false">_xlfn.xlookup(A80,Snapshot!C80:C277,Snapshot!G80:G277,0)</f>
        <v>#NAME?</v>
      </c>
      <c r="V80" s="0" t="n">
        <v>79</v>
      </c>
    </row>
    <row r="81" customFormat="false" ht="14.4" hidden="false" customHeight="false" outlineLevel="0" collapsed="false">
      <c r="A81" s="8" t="s">
        <v>285</v>
      </c>
      <c r="B81" s="9" t="s">
        <v>758</v>
      </c>
      <c r="C81" s="11" t="s">
        <v>1006</v>
      </c>
      <c r="D81" s="11" t="s">
        <v>1007</v>
      </c>
      <c r="E81" s="9" t="s">
        <v>792</v>
      </c>
      <c r="F81" s="8" t="s">
        <v>1025</v>
      </c>
      <c r="G81" s="1" t="s">
        <v>1026</v>
      </c>
      <c r="H81" s="1" t="s">
        <v>1027</v>
      </c>
      <c r="J81" s="10" t="s">
        <v>766</v>
      </c>
      <c r="K81" s="1"/>
      <c r="L81" s="18" t="n">
        <v>2018</v>
      </c>
      <c r="M81" s="1" t="n">
        <v>1</v>
      </c>
      <c r="N81" s="8" t="s">
        <v>807</v>
      </c>
      <c r="O81" s="0" t="n">
        <v>2018</v>
      </c>
      <c r="T81" s="0" t="e">
        <f aca="false">_xlfn.xlookup(A81,Snapshot!C81:C278,Snapshot!J81:J278)</f>
        <v>#NAME?</v>
      </c>
      <c r="U81" s="0" t="e">
        <f aca="false">_xlfn.xlookup(A81,Snapshot!C81:C278,Snapshot!G81:G278,0)</f>
        <v>#NAME?</v>
      </c>
      <c r="V81" s="0" t="n">
        <v>80</v>
      </c>
    </row>
    <row r="82" customFormat="false" ht="14.4" hidden="false" customHeight="false" outlineLevel="0" collapsed="false">
      <c r="A82" s="8" t="s">
        <v>289</v>
      </c>
      <c r="B82" s="9" t="s">
        <v>758</v>
      </c>
      <c r="C82" s="11" t="s">
        <v>1006</v>
      </c>
      <c r="D82" s="11" t="s">
        <v>1007</v>
      </c>
      <c r="E82" s="9" t="s">
        <v>792</v>
      </c>
      <c r="F82" s="8" t="s">
        <v>1028</v>
      </c>
      <c r="G82" s="1" t="s">
        <v>1029</v>
      </c>
      <c r="H82" s="1" t="s">
        <v>1030</v>
      </c>
      <c r="J82" s="10" t="s">
        <v>766</v>
      </c>
      <c r="K82" s="1"/>
      <c r="L82" s="18" t="n">
        <v>2018</v>
      </c>
      <c r="M82" s="1" t="n">
        <v>1</v>
      </c>
      <c r="N82" s="8" t="s">
        <v>807</v>
      </c>
      <c r="O82" s="0" t="n">
        <v>2018</v>
      </c>
      <c r="R82" s="0" t="s">
        <v>1031</v>
      </c>
      <c r="T82" s="0" t="e">
        <f aca="false">_xlfn.xlookup(A82,Snapshot!C82:C279,Snapshot!J82:J279)</f>
        <v>#NAME?</v>
      </c>
      <c r="U82" s="0" t="e">
        <f aca="false">_xlfn.xlookup(A82,Snapshot!C82:C279,Snapshot!G82:G279,0)</f>
        <v>#NAME?</v>
      </c>
      <c r="V82" s="0" t="n">
        <v>81</v>
      </c>
    </row>
    <row r="83" customFormat="false" ht="14.4" hidden="false" customHeight="false" outlineLevel="0" collapsed="false">
      <c r="A83" s="8" t="s">
        <v>293</v>
      </c>
      <c r="B83" s="9" t="s">
        <v>758</v>
      </c>
      <c r="C83" s="11" t="s">
        <v>1006</v>
      </c>
      <c r="D83" s="11" t="s">
        <v>1007</v>
      </c>
      <c r="E83" s="9" t="s">
        <v>792</v>
      </c>
      <c r="F83" s="8" t="s">
        <v>1032</v>
      </c>
      <c r="G83" s="1" t="s">
        <v>1033</v>
      </c>
      <c r="H83" s="1" t="s">
        <v>1034</v>
      </c>
      <c r="J83" s="10" t="s">
        <v>766</v>
      </c>
      <c r="K83" s="1"/>
      <c r="L83" s="18" t="n">
        <v>2018</v>
      </c>
      <c r="M83" s="1" t="n">
        <v>1</v>
      </c>
      <c r="N83" s="8" t="s">
        <v>807</v>
      </c>
      <c r="O83" s="0" t="n">
        <v>2018</v>
      </c>
      <c r="R83" s="0" t="s">
        <v>1035</v>
      </c>
      <c r="T83" s="0" t="e">
        <f aca="false">_xlfn.xlookup(A83,Snapshot!C83:C280,Snapshot!J83:J280)</f>
        <v>#NAME?</v>
      </c>
      <c r="U83" s="0" t="e">
        <f aca="false">_xlfn.xlookup(A83,Snapshot!C83:C280,Snapshot!G83:G280,0)</f>
        <v>#NAME?</v>
      </c>
      <c r="V83" s="0" t="n">
        <v>82</v>
      </c>
    </row>
    <row r="84" customFormat="false" ht="14.4" hidden="false" customHeight="false" outlineLevel="0" collapsed="false">
      <c r="A84" s="8" t="s">
        <v>297</v>
      </c>
      <c r="B84" s="9" t="s">
        <v>758</v>
      </c>
      <c r="C84" s="11" t="s">
        <v>1006</v>
      </c>
      <c r="D84" s="11" t="s">
        <v>1007</v>
      </c>
      <c r="E84" s="9" t="s">
        <v>792</v>
      </c>
      <c r="F84" s="8" t="s">
        <v>1036</v>
      </c>
      <c r="G84" s="1" t="s">
        <v>1037</v>
      </c>
      <c r="H84" s="1" t="s">
        <v>1038</v>
      </c>
      <c r="J84" s="10" t="s">
        <v>766</v>
      </c>
      <c r="K84" s="1"/>
      <c r="L84" s="18" t="n">
        <v>2018</v>
      </c>
      <c r="M84" s="1" t="n">
        <v>1</v>
      </c>
      <c r="N84" s="8" t="s">
        <v>807</v>
      </c>
      <c r="O84" s="0" t="n">
        <v>2018</v>
      </c>
      <c r="T84" s="0" t="e">
        <f aca="false">_xlfn.xlookup(A84,Snapshot!C84:C281,Snapshot!J84:J281)</f>
        <v>#NAME?</v>
      </c>
      <c r="U84" s="0" t="e">
        <f aca="false">_xlfn.xlookup(A84,Snapshot!C84:C281,Snapshot!G84:G281,0)</f>
        <v>#NAME?</v>
      </c>
      <c r="V84" s="0" t="n">
        <v>83</v>
      </c>
    </row>
    <row r="85" customFormat="false" ht="14.4" hidden="false" customHeight="false" outlineLevel="0" collapsed="false">
      <c r="A85" s="8" t="s">
        <v>300</v>
      </c>
      <c r="B85" s="9" t="s">
        <v>758</v>
      </c>
      <c r="C85" s="11" t="s">
        <v>1006</v>
      </c>
      <c r="D85" s="11" t="s">
        <v>1007</v>
      </c>
      <c r="E85" s="9" t="s">
        <v>792</v>
      </c>
      <c r="F85" s="8" t="s">
        <v>1039</v>
      </c>
      <c r="G85" s="1" t="s">
        <v>1040</v>
      </c>
      <c r="H85" s="1" t="s">
        <v>1041</v>
      </c>
      <c r="J85" s="10" t="s">
        <v>766</v>
      </c>
      <c r="K85" s="1"/>
      <c r="L85" s="18" t="n">
        <v>2018</v>
      </c>
      <c r="M85" s="1" t="n">
        <v>1</v>
      </c>
      <c r="N85" s="8" t="s">
        <v>797</v>
      </c>
      <c r="T85" s="0" t="e">
        <f aca="false">_xlfn.xlookup(A85,Snapshot!C85:C282,Snapshot!J85:J282)</f>
        <v>#NAME?</v>
      </c>
      <c r="U85" s="0" t="e">
        <f aca="false">_xlfn.xlookup(A85,Snapshot!C85:C282,Snapshot!G85:G282,0)</f>
        <v>#NAME?</v>
      </c>
      <c r="V85" s="0" t="n">
        <v>84</v>
      </c>
    </row>
    <row r="86" customFormat="false" ht="14.4" hidden="false" customHeight="false" outlineLevel="0" collapsed="false">
      <c r="A86" s="27" t="s">
        <v>304</v>
      </c>
      <c r="B86" s="9" t="s">
        <v>758</v>
      </c>
      <c r="C86" s="9" t="s">
        <v>1006</v>
      </c>
      <c r="D86" s="9" t="s">
        <v>1007</v>
      </c>
      <c r="E86" s="9" t="s">
        <v>816</v>
      </c>
      <c r="F86" s="1" t="s">
        <v>817</v>
      </c>
      <c r="G86" s="1" t="s">
        <v>1042</v>
      </c>
      <c r="H86" s="1" t="s">
        <v>1043</v>
      </c>
      <c r="J86" s="10" t="s">
        <v>766</v>
      </c>
      <c r="K86" s="1"/>
      <c r="L86" s="18" t="n">
        <v>2018</v>
      </c>
      <c r="M86" s="1" t="n">
        <v>1</v>
      </c>
      <c r="N86" s="8" t="s">
        <v>807</v>
      </c>
      <c r="O86" s="0" t="n">
        <v>2018</v>
      </c>
      <c r="Q86" s="0" t="s">
        <v>820</v>
      </c>
      <c r="R86" s="0" t="s">
        <v>821</v>
      </c>
      <c r="S86" s="0" t="s">
        <v>822</v>
      </c>
      <c r="T86" s="0" t="e">
        <f aca="false">_xlfn.xlookup(A86,Snapshot!C86:C283,Snapshot!J86:J283)</f>
        <v>#NAME?</v>
      </c>
      <c r="U86" s="0" t="e">
        <f aca="false">_xlfn.xlookup(A86,Snapshot!C86:C283,Snapshot!G86:G283,0)</f>
        <v>#NAME?</v>
      </c>
      <c r="V86" s="0" t="n">
        <v>85</v>
      </c>
    </row>
    <row r="87" customFormat="false" ht="14.4" hidden="false" customHeight="false" outlineLevel="0" collapsed="false">
      <c r="A87" s="27" t="s">
        <v>307</v>
      </c>
      <c r="B87" s="9" t="s">
        <v>758</v>
      </c>
      <c r="C87" s="9" t="s">
        <v>1006</v>
      </c>
      <c r="D87" s="9" t="s">
        <v>1007</v>
      </c>
      <c r="E87" s="9" t="s">
        <v>816</v>
      </c>
      <c r="F87" s="1" t="s">
        <v>1044</v>
      </c>
      <c r="G87" s="1" t="s">
        <v>1045</v>
      </c>
      <c r="H87" s="1" t="s">
        <v>1046</v>
      </c>
      <c r="J87" s="10" t="s">
        <v>796</v>
      </c>
      <c r="K87" s="1"/>
      <c r="L87" s="18" t="n">
        <v>2020</v>
      </c>
      <c r="M87" s="1" t="n">
        <v>1</v>
      </c>
      <c r="N87" s="8" t="s">
        <v>807</v>
      </c>
      <c r="Q87" s="0" t="s">
        <v>820</v>
      </c>
      <c r="R87" s="0" t="s">
        <v>821</v>
      </c>
      <c r="S87" s="0" t="s">
        <v>822</v>
      </c>
      <c r="T87" s="0" t="e">
        <f aca="false">_xlfn.xlookup(A87,Snapshot!C87:C284,Snapshot!J87:J284)</f>
        <v>#NAME?</v>
      </c>
      <c r="U87" s="0" t="e">
        <f aca="false">_xlfn.xlookup(A87,Snapshot!C87:C284,Snapshot!G87:G284,0)</f>
        <v>#NAME?</v>
      </c>
      <c r="V87" s="0" t="n">
        <v>86</v>
      </c>
    </row>
    <row r="88" customFormat="false" ht="14.4" hidden="false" customHeight="false" outlineLevel="0" collapsed="false">
      <c r="A88" s="27" t="s">
        <v>310</v>
      </c>
      <c r="B88" s="9" t="s">
        <v>758</v>
      </c>
      <c r="C88" s="9" t="s">
        <v>1006</v>
      </c>
      <c r="D88" s="9" t="s">
        <v>1007</v>
      </c>
      <c r="E88" s="9" t="s">
        <v>816</v>
      </c>
      <c r="F88" s="1" t="s">
        <v>823</v>
      </c>
      <c r="G88" s="1" t="s">
        <v>1047</v>
      </c>
      <c r="H88" s="1" t="s">
        <v>1048</v>
      </c>
      <c r="J88" s="10" t="s">
        <v>766</v>
      </c>
      <c r="K88" s="1"/>
      <c r="L88" s="18" t="n">
        <v>2018</v>
      </c>
      <c r="M88" s="1" t="n">
        <v>1</v>
      </c>
      <c r="N88" s="8" t="s">
        <v>807</v>
      </c>
      <c r="O88" s="0" t="n">
        <v>2018</v>
      </c>
      <c r="Q88" s="0" t="s">
        <v>820</v>
      </c>
      <c r="R88" s="0" t="s">
        <v>821</v>
      </c>
      <c r="S88" s="0" t="s">
        <v>822</v>
      </c>
      <c r="T88" s="0" t="e">
        <f aca="false">_xlfn.xlookup(A88,Snapshot!C88:C285,Snapshot!J88:J285)</f>
        <v>#NAME?</v>
      </c>
      <c r="U88" s="0" t="e">
        <f aca="false">_xlfn.xlookup(A88,Snapshot!C88:C285,Snapshot!G88:G285,0)</f>
        <v>#NAME?</v>
      </c>
      <c r="V88" s="0" t="n">
        <v>87</v>
      </c>
    </row>
    <row r="89" customFormat="false" ht="14.4" hidden="false" customHeight="false" outlineLevel="0" collapsed="false">
      <c r="A89" s="27" t="s">
        <v>313</v>
      </c>
      <c r="B89" s="9" t="s">
        <v>758</v>
      </c>
      <c r="C89" s="9" t="s">
        <v>1006</v>
      </c>
      <c r="D89" s="9" t="s">
        <v>1007</v>
      </c>
      <c r="E89" s="9" t="s">
        <v>816</v>
      </c>
      <c r="F89" s="1" t="s">
        <v>827</v>
      </c>
      <c r="G89" s="1" t="s">
        <v>1049</v>
      </c>
      <c r="H89" s="1" t="s">
        <v>1050</v>
      </c>
      <c r="J89" s="10" t="s">
        <v>766</v>
      </c>
      <c r="K89" s="1"/>
      <c r="L89" s="18" t="n">
        <v>2018</v>
      </c>
      <c r="M89" s="1" t="n">
        <v>1</v>
      </c>
      <c r="N89" s="8" t="s">
        <v>807</v>
      </c>
      <c r="O89" s="0" t="n">
        <v>2018</v>
      </c>
      <c r="Q89" s="0" t="s">
        <v>820</v>
      </c>
      <c r="R89" s="0" t="s">
        <v>1051</v>
      </c>
      <c r="S89" s="0" t="s">
        <v>822</v>
      </c>
      <c r="T89" s="0" t="e">
        <f aca="false">_xlfn.xlookup(A89,Snapshot!C89:C286,Snapshot!J89:J286)</f>
        <v>#NAME?</v>
      </c>
      <c r="U89" s="0" t="e">
        <f aca="false">_xlfn.xlookup(A89,Snapshot!C89:C286,Snapshot!G89:G286,0)</f>
        <v>#NAME?</v>
      </c>
      <c r="V89" s="0" t="n">
        <v>88</v>
      </c>
    </row>
    <row r="90" customFormat="false" ht="14.4" hidden="false" customHeight="false" outlineLevel="0" collapsed="false">
      <c r="A90" s="27" t="s">
        <v>316</v>
      </c>
      <c r="B90" s="9" t="s">
        <v>758</v>
      </c>
      <c r="C90" s="9" t="s">
        <v>1006</v>
      </c>
      <c r="D90" s="9" t="s">
        <v>1007</v>
      </c>
      <c r="E90" s="9" t="s">
        <v>816</v>
      </c>
      <c r="F90" s="1" t="s">
        <v>833</v>
      </c>
      <c r="G90" s="1" t="s">
        <v>1052</v>
      </c>
      <c r="H90" s="1" t="s">
        <v>1053</v>
      </c>
      <c r="J90" s="10" t="s">
        <v>766</v>
      </c>
      <c r="K90" s="1"/>
      <c r="L90" s="18" t="n">
        <v>2018</v>
      </c>
      <c r="M90" s="1" t="n">
        <v>1</v>
      </c>
      <c r="N90" s="8" t="s">
        <v>807</v>
      </c>
      <c r="Q90" s="0" t="s">
        <v>808</v>
      </c>
      <c r="S90" s="0" t="s">
        <v>822</v>
      </c>
      <c r="T90" s="0" t="e">
        <f aca="false">_xlfn.xlookup(A90,Snapshot!C90:C287,Snapshot!J90:J287)</f>
        <v>#NAME?</v>
      </c>
      <c r="U90" s="0" t="e">
        <f aca="false">_xlfn.xlookup(A90,Snapshot!C90:C287,Snapshot!G90:G287,0)</f>
        <v>#NAME?</v>
      </c>
      <c r="V90" s="0" t="n">
        <v>89</v>
      </c>
    </row>
    <row r="91" customFormat="false" ht="14.4" hidden="false" customHeight="false" outlineLevel="0" collapsed="false">
      <c r="A91" s="27" t="s">
        <v>319</v>
      </c>
      <c r="B91" s="9" t="s">
        <v>758</v>
      </c>
      <c r="C91" s="9" t="s">
        <v>1006</v>
      </c>
      <c r="D91" s="11" t="s">
        <v>1054</v>
      </c>
      <c r="E91" s="9" t="s">
        <v>761</v>
      </c>
      <c r="F91" s="1" t="s">
        <v>772</v>
      </c>
      <c r="G91" s="1" t="s">
        <v>1055</v>
      </c>
      <c r="H91" s="1" t="s">
        <v>1056</v>
      </c>
      <c r="J91" s="10" t="s">
        <v>766</v>
      </c>
      <c r="K91" s="1"/>
      <c r="L91" s="18" t="n">
        <v>2018</v>
      </c>
      <c r="M91" s="1" t="n">
        <v>1</v>
      </c>
      <c r="N91" s="8" t="s">
        <v>767</v>
      </c>
      <c r="O91" s="0" t="n">
        <v>2018</v>
      </c>
      <c r="T91" s="0" t="e">
        <f aca="false">_xlfn.xlookup(A91,Snapshot!C91:C288,Snapshot!J91:J288)</f>
        <v>#NAME?</v>
      </c>
      <c r="U91" s="0" t="e">
        <f aca="false">_xlfn.xlookup(A91,Snapshot!C91:C288,Snapshot!G91:G288,0)</f>
        <v>#NAME?</v>
      </c>
      <c r="V91" s="0" t="n">
        <v>90</v>
      </c>
    </row>
    <row r="92" customFormat="false" ht="14.4" hidden="false" customHeight="false" outlineLevel="0" collapsed="false">
      <c r="A92" s="27" t="s">
        <v>322</v>
      </c>
      <c r="B92" s="9" t="s">
        <v>758</v>
      </c>
      <c r="C92" s="9" t="s">
        <v>1006</v>
      </c>
      <c r="D92" s="11" t="s">
        <v>1054</v>
      </c>
      <c r="E92" s="9" t="s">
        <v>792</v>
      </c>
      <c r="F92" s="1" t="s">
        <v>772</v>
      </c>
      <c r="G92" s="1" t="s">
        <v>323</v>
      </c>
      <c r="H92" s="1" t="s">
        <v>1057</v>
      </c>
      <c r="J92" s="10" t="s">
        <v>796</v>
      </c>
      <c r="K92" s="1"/>
      <c r="L92" s="18" t="n">
        <v>2020</v>
      </c>
      <c r="M92" s="1" t="n">
        <v>1</v>
      </c>
      <c r="N92" s="8" t="s">
        <v>767</v>
      </c>
      <c r="O92" s="0" t="n">
        <v>2018</v>
      </c>
      <c r="T92" s="0" t="e">
        <f aca="false">_xlfn.xlookup(A92,Snapshot!C92:C289,Snapshot!J92:J289)</f>
        <v>#NAME?</v>
      </c>
      <c r="U92" s="0" t="e">
        <f aca="false">_xlfn.xlookup(A92,Snapshot!C92:C289,Snapshot!G92:G289,0)</f>
        <v>#NAME?</v>
      </c>
      <c r="V92" s="0" t="n">
        <v>91</v>
      </c>
    </row>
    <row r="93" customFormat="false" ht="14.4" hidden="false" customHeight="false" outlineLevel="0" collapsed="false">
      <c r="A93" s="27" t="s">
        <v>327</v>
      </c>
      <c r="B93" s="9" t="s">
        <v>758</v>
      </c>
      <c r="C93" s="9" t="s">
        <v>1006</v>
      </c>
      <c r="D93" s="11" t="s">
        <v>1054</v>
      </c>
      <c r="E93" s="9" t="s">
        <v>792</v>
      </c>
      <c r="F93" s="1" t="s">
        <v>643</v>
      </c>
      <c r="G93" s="1" t="s">
        <v>1058</v>
      </c>
      <c r="H93" s="1" t="s">
        <v>1059</v>
      </c>
      <c r="J93" s="10" t="s">
        <v>766</v>
      </c>
      <c r="K93" s="1"/>
      <c r="L93" s="18" t="n">
        <v>2020</v>
      </c>
      <c r="M93" s="1" t="n">
        <v>1</v>
      </c>
      <c r="N93" s="8" t="s">
        <v>807</v>
      </c>
      <c r="T93" s="0" t="e">
        <f aca="false">_xlfn.xlookup(A93,Snapshot!C93:C290,Snapshot!J93:J290)</f>
        <v>#NAME?</v>
      </c>
      <c r="U93" s="0" t="e">
        <f aca="false">_xlfn.xlookup(A93,Snapshot!C93:C290,Snapshot!G93:G290,0)</f>
        <v>#NAME?</v>
      </c>
      <c r="V93" s="0" t="n">
        <v>92</v>
      </c>
    </row>
    <row r="94" customFormat="false" ht="14.4" hidden="false" customHeight="false" outlineLevel="0" collapsed="false">
      <c r="A94" s="27" t="s">
        <v>330</v>
      </c>
      <c r="B94" s="9" t="s">
        <v>758</v>
      </c>
      <c r="C94" s="9" t="s">
        <v>1006</v>
      </c>
      <c r="D94" s="11" t="s">
        <v>1054</v>
      </c>
      <c r="E94" s="9" t="s">
        <v>792</v>
      </c>
      <c r="F94" s="1" t="s">
        <v>643</v>
      </c>
      <c r="G94" s="1" t="s">
        <v>1060</v>
      </c>
      <c r="H94" s="1" t="s">
        <v>1061</v>
      </c>
      <c r="J94" s="10" t="s">
        <v>766</v>
      </c>
      <c r="K94" s="1"/>
      <c r="L94" s="18" t="n">
        <v>2020</v>
      </c>
      <c r="M94" s="1" t="n">
        <v>1</v>
      </c>
      <c r="N94" s="8" t="s">
        <v>767</v>
      </c>
      <c r="T94" s="0" t="e">
        <f aca="false">_xlfn.xlookup(A94,Snapshot!C94:C291,Snapshot!J94:J291)</f>
        <v>#NAME?</v>
      </c>
      <c r="U94" s="0" t="e">
        <f aca="false">_xlfn.xlookup(A94,Snapshot!C94:C291,Snapshot!G94:G291,0)</f>
        <v>#NAME?</v>
      </c>
      <c r="V94" s="0" t="n">
        <v>93</v>
      </c>
    </row>
    <row r="95" customFormat="false" ht="14.4" hidden="false" customHeight="false" outlineLevel="0" collapsed="false">
      <c r="A95" s="27" t="s">
        <v>334</v>
      </c>
      <c r="B95" s="9" t="s">
        <v>758</v>
      </c>
      <c r="C95" s="9" t="s">
        <v>1006</v>
      </c>
      <c r="D95" s="11" t="s">
        <v>1054</v>
      </c>
      <c r="E95" s="9" t="s">
        <v>816</v>
      </c>
      <c r="F95" s="1" t="s">
        <v>1062</v>
      </c>
      <c r="G95" s="1" t="s">
        <v>1063</v>
      </c>
      <c r="H95" s="1" t="s">
        <v>1064</v>
      </c>
      <c r="J95" s="10" t="s">
        <v>766</v>
      </c>
      <c r="K95" s="1"/>
      <c r="L95" s="18" t="n">
        <v>2018</v>
      </c>
      <c r="M95" s="1" t="n">
        <v>1</v>
      </c>
      <c r="N95" s="8" t="s">
        <v>807</v>
      </c>
      <c r="O95" s="0" t="n">
        <v>2018</v>
      </c>
      <c r="Q95" s="0" t="s">
        <v>820</v>
      </c>
      <c r="R95" s="0" t="s">
        <v>1065</v>
      </c>
      <c r="S95" s="0" t="s">
        <v>1066</v>
      </c>
      <c r="T95" s="0" t="e">
        <f aca="false">_xlfn.xlookup(A95,Snapshot!C95:C292,Snapshot!J95:J292)</f>
        <v>#NAME?</v>
      </c>
      <c r="U95" s="0" t="e">
        <f aca="false">_xlfn.xlookup(A95,Snapshot!C95:C292,Snapshot!G95:G292,0)</f>
        <v>#NAME?</v>
      </c>
      <c r="V95" s="0" t="n">
        <v>94</v>
      </c>
    </row>
    <row r="96" customFormat="false" ht="14.4" hidden="false" customHeight="false" outlineLevel="0" collapsed="false">
      <c r="A96" s="27" t="s">
        <v>337</v>
      </c>
      <c r="B96" s="9" t="s">
        <v>758</v>
      </c>
      <c r="C96" s="9" t="s">
        <v>1006</v>
      </c>
      <c r="D96" s="11" t="s">
        <v>1054</v>
      </c>
      <c r="E96" s="9" t="s">
        <v>816</v>
      </c>
      <c r="F96" s="1" t="s">
        <v>1067</v>
      </c>
      <c r="G96" s="1" t="s">
        <v>1068</v>
      </c>
      <c r="H96" s="1" t="s">
        <v>1069</v>
      </c>
      <c r="J96" s="10" t="s">
        <v>766</v>
      </c>
      <c r="K96" s="1"/>
      <c r="L96" s="18" t="n">
        <v>2018</v>
      </c>
      <c r="M96" s="1" t="n">
        <v>1</v>
      </c>
      <c r="N96" s="8" t="s">
        <v>807</v>
      </c>
      <c r="Q96" s="0" t="s">
        <v>820</v>
      </c>
      <c r="R96" s="0" t="s">
        <v>821</v>
      </c>
      <c r="S96" s="0" t="s">
        <v>1070</v>
      </c>
      <c r="T96" s="0" t="e">
        <f aca="false">_xlfn.xlookup(A96,Snapshot!C96:C293,Snapshot!J96:J293)</f>
        <v>#NAME?</v>
      </c>
      <c r="U96" s="0" t="e">
        <f aca="false">_xlfn.xlookup(A96,Snapshot!C96:C293,Snapshot!G96:G293,0)</f>
        <v>#NAME?</v>
      </c>
      <c r="V96" s="0" t="n">
        <v>95</v>
      </c>
    </row>
    <row r="97" customFormat="false" ht="14.4" hidden="false" customHeight="false" outlineLevel="0" collapsed="false">
      <c r="A97" s="27" t="s">
        <v>340</v>
      </c>
      <c r="B97" s="9" t="s">
        <v>758</v>
      </c>
      <c r="C97" s="9" t="s">
        <v>1006</v>
      </c>
      <c r="D97" s="9" t="s">
        <v>1071</v>
      </c>
      <c r="E97" s="9" t="s">
        <v>761</v>
      </c>
      <c r="F97" s="1" t="s">
        <v>768</v>
      </c>
      <c r="G97" s="1" t="s">
        <v>1072</v>
      </c>
      <c r="H97" s="1" t="s">
        <v>1073</v>
      </c>
      <c r="J97" s="10" t="s">
        <v>766</v>
      </c>
      <c r="K97" s="1"/>
      <c r="L97" s="18" t="n">
        <v>2018</v>
      </c>
      <c r="M97" s="1" t="n">
        <v>1</v>
      </c>
      <c r="N97" s="8" t="s">
        <v>767</v>
      </c>
      <c r="O97" s="0" t="n">
        <v>2018</v>
      </c>
      <c r="T97" s="0" t="e">
        <f aca="false">_xlfn.xlookup(A97,Snapshot!C97:C294,Snapshot!J97:J294)</f>
        <v>#NAME?</v>
      </c>
      <c r="U97" s="0" t="e">
        <f aca="false">_xlfn.xlookup(A97,Snapshot!C97:C294,Snapshot!G97:G294,0)</f>
        <v>#NAME?</v>
      </c>
      <c r="V97" s="0" t="n">
        <v>96</v>
      </c>
    </row>
    <row r="98" customFormat="false" ht="14.4" hidden="false" customHeight="false" outlineLevel="0" collapsed="false">
      <c r="A98" s="27" t="s">
        <v>343</v>
      </c>
      <c r="B98" s="9" t="s">
        <v>758</v>
      </c>
      <c r="C98" s="9" t="s">
        <v>1006</v>
      </c>
      <c r="D98" s="9" t="s">
        <v>1071</v>
      </c>
      <c r="E98" s="9" t="s">
        <v>761</v>
      </c>
      <c r="F98" s="1" t="s">
        <v>1074</v>
      </c>
      <c r="G98" s="1" t="s">
        <v>1075</v>
      </c>
      <c r="H98" s="1" t="s">
        <v>1076</v>
      </c>
      <c r="J98" s="10" t="s">
        <v>766</v>
      </c>
      <c r="K98" s="1"/>
      <c r="L98" s="18" t="n">
        <v>2020</v>
      </c>
      <c r="M98" s="1" t="n">
        <v>1</v>
      </c>
      <c r="N98" s="8" t="s">
        <v>767</v>
      </c>
      <c r="O98" s="0" t="n">
        <v>2018</v>
      </c>
      <c r="T98" s="0" t="e">
        <f aca="false">_xlfn.xlookup(A98,Snapshot!C98:C295,Snapshot!J98:J295)</f>
        <v>#NAME?</v>
      </c>
      <c r="U98" s="0" t="e">
        <f aca="false">_xlfn.xlookup(A98,Snapshot!C98:C295,Snapshot!G98:G295,0)</f>
        <v>#NAME?</v>
      </c>
      <c r="V98" s="0" t="n">
        <v>97</v>
      </c>
    </row>
    <row r="99" customFormat="false" ht="14.4" hidden="false" customHeight="false" outlineLevel="0" collapsed="false">
      <c r="A99" s="27" t="s">
        <v>346</v>
      </c>
      <c r="B99" s="9" t="s">
        <v>758</v>
      </c>
      <c r="C99" s="9" t="s">
        <v>1006</v>
      </c>
      <c r="D99" s="9" t="s">
        <v>1071</v>
      </c>
      <c r="E99" s="9" t="s">
        <v>792</v>
      </c>
      <c r="F99" s="1" t="s">
        <v>1077</v>
      </c>
      <c r="G99" s="1" t="s">
        <v>1078</v>
      </c>
      <c r="H99" s="1" t="s">
        <v>1079</v>
      </c>
      <c r="J99" s="10" t="s">
        <v>796</v>
      </c>
      <c r="K99" s="1"/>
      <c r="L99" s="18" t="n">
        <v>2020</v>
      </c>
      <c r="M99" s="1" t="n">
        <v>1</v>
      </c>
      <c r="N99" s="8" t="s">
        <v>797</v>
      </c>
      <c r="T99" s="0" t="e">
        <f aca="false">_xlfn.xlookup(A99,Snapshot!C99:C296,Snapshot!J99:J296)</f>
        <v>#NAME?</v>
      </c>
      <c r="U99" s="0" t="e">
        <f aca="false">_xlfn.xlookup(A99,Snapshot!C99:C296,Snapshot!G99:G296,0)</f>
        <v>#NAME?</v>
      </c>
      <c r="V99" s="0" t="n">
        <v>98</v>
      </c>
    </row>
    <row r="100" customFormat="false" ht="14.4" hidden="false" customHeight="false" outlineLevel="0" collapsed="false">
      <c r="A100" s="27" t="s">
        <v>350</v>
      </c>
      <c r="B100" s="9" t="s">
        <v>758</v>
      </c>
      <c r="C100" s="9" t="s">
        <v>1006</v>
      </c>
      <c r="D100" s="9" t="s">
        <v>1071</v>
      </c>
      <c r="E100" s="9" t="s">
        <v>792</v>
      </c>
      <c r="F100" s="1" t="s">
        <v>643</v>
      </c>
      <c r="G100" s="1" t="s">
        <v>1080</v>
      </c>
      <c r="H100" s="1" t="s">
        <v>1081</v>
      </c>
      <c r="J100" s="10" t="s">
        <v>766</v>
      </c>
      <c r="K100" s="1"/>
      <c r="L100" s="18" t="n">
        <v>2020</v>
      </c>
      <c r="M100" s="1" t="n">
        <v>1</v>
      </c>
      <c r="N100" s="8" t="s">
        <v>797</v>
      </c>
      <c r="T100" s="0" t="e">
        <f aca="false">_xlfn.xlookup(A100,Snapshot!C100:C297,Snapshot!J100:J297)</f>
        <v>#NAME?</v>
      </c>
      <c r="U100" s="0" t="e">
        <f aca="false">_xlfn.xlookup(A100,Snapshot!C100:C297,Snapshot!G100:G297,0)</f>
        <v>#NAME?</v>
      </c>
      <c r="V100" s="0" t="n">
        <v>99</v>
      </c>
    </row>
    <row r="101" customFormat="false" ht="14.4" hidden="false" customHeight="false" outlineLevel="0" collapsed="false">
      <c r="A101" s="27" t="s">
        <v>353</v>
      </c>
      <c r="B101" s="9" t="s">
        <v>758</v>
      </c>
      <c r="C101" s="9" t="s">
        <v>1006</v>
      </c>
      <c r="D101" s="9" t="s">
        <v>1071</v>
      </c>
      <c r="E101" s="9" t="s">
        <v>792</v>
      </c>
      <c r="F101" s="1" t="s">
        <v>643</v>
      </c>
      <c r="G101" s="1" t="s">
        <v>1082</v>
      </c>
      <c r="H101" s="1" t="s">
        <v>1083</v>
      </c>
      <c r="J101" s="10" t="s">
        <v>766</v>
      </c>
      <c r="K101" s="1"/>
      <c r="L101" s="18" t="n">
        <v>2020</v>
      </c>
      <c r="M101" s="1" t="n">
        <v>1</v>
      </c>
      <c r="N101" s="8" t="s">
        <v>797</v>
      </c>
      <c r="T101" s="0" t="e">
        <f aca="false">_xlfn.xlookup(A101,Snapshot!C101:C298,Snapshot!J101:J298)</f>
        <v>#NAME?</v>
      </c>
      <c r="U101" s="0" t="e">
        <f aca="false">_xlfn.xlookup(A101,Snapshot!C101:C298,Snapshot!G101:G298,0)</f>
        <v>#NAME?</v>
      </c>
      <c r="V101" s="0" t="n">
        <v>100</v>
      </c>
    </row>
    <row r="102" customFormat="false" ht="14.4" hidden="false" customHeight="false" outlineLevel="0" collapsed="false">
      <c r="A102" s="27" t="s">
        <v>356</v>
      </c>
      <c r="B102" s="9" t="s">
        <v>758</v>
      </c>
      <c r="C102" s="9" t="s">
        <v>1006</v>
      </c>
      <c r="D102" s="9" t="s">
        <v>1071</v>
      </c>
      <c r="E102" s="9" t="s">
        <v>792</v>
      </c>
      <c r="F102" s="1" t="s">
        <v>643</v>
      </c>
      <c r="G102" s="1" t="s">
        <v>805</v>
      </c>
      <c r="H102" s="1" t="s">
        <v>806</v>
      </c>
      <c r="J102" s="10" t="s">
        <v>766</v>
      </c>
      <c r="K102" s="1"/>
      <c r="L102" s="18" t="n">
        <v>2020</v>
      </c>
      <c r="M102" s="1" t="n">
        <v>1</v>
      </c>
      <c r="N102" s="8" t="s">
        <v>807</v>
      </c>
      <c r="Q102" s="0" t="s">
        <v>808</v>
      </c>
      <c r="S102" s="0" t="s">
        <v>809</v>
      </c>
      <c r="T102" s="0" t="e">
        <f aca="false">_xlfn.xlookup(A102,Snapshot!C102:C299,Snapshot!J102:J299)</f>
        <v>#NAME?</v>
      </c>
      <c r="U102" s="0" t="e">
        <f aca="false">_xlfn.xlookup(A102,Snapshot!C102:C299,Snapshot!G102:G299,0)</f>
        <v>#NAME?</v>
      </c>
      <c r="V102" s="0" t="n">
        <v>101</v>
      </c>
    </row>
    <row r="103" customFormat="false" ht="14.4" hidden="false" customHeight="false" outlineLevel="0" collapsed="false">
      <c r="A103" s="27" t="s">
        <v>359</v>
      </c>
      <c r="B103" s="9" t="s">
        <v>758</v>
      </c>
      <c r="C103" s="9" t="s">
        <v>1006</v>
      </c>
      <c r="D103" s="9" t="s">
        <v>1071</v>
      </c>
      <c r="E103" s="9" t="s">
        <v>792</v>
      </c>
      <c r="F103" s="1" t="s">
        <v>643</v>
      </c>
      <c r="G103" s="1" t="s">
        <v>1084</v>
      </c>
      <c r="H103" s="1" t="s">
        <v>1085</v>
      </c>
      <c r="J103" s="10" t="s">
        <v>766</v>
      </c>
      <c r="K103" s="1"/>
      <c r="L103" s="18" t="n">
        <v>2020</v>
      </c>
      <c r="M103" s="1" t="n">
        <v>1</v>
      </c>
      <c r="N103" s="8" t="s">
        <v>807</v>
      </c>
      <c r="T103" s="0" t="e">
        <f aca="false">_xlfn.xlookup(A103,Snapshot!C103:C300,Snapshot!J103:J300)</f>
        <v>#NAME?</v>
      </c>
      <c r="U103" s="0" t="e">
        <f aca="false">_xlfn.xlookup(A103,Snapshot!C103:C300,Snapshot!G103:G300,0)</f>
        <v>#NAME?</v>
      </c>
      <c r="V103" s="0" t="n">
        <v>102</v>
      </c>
    </row>
    <row r="104" customFormat="false" ht="14.4" hidden="false" customHeight="false" outlineLevel="0" collapsed="false">
      <c r="A104" s="27" t="s">
        <v>362</v>
      </c>
      <c r="B104" s="9" t="s">
        <v>758</v>
      </c>
      <c r="C104" s="9" t="s">
        <v>1006</v>
      </c>
      <c r="D104" s="9" t="s">
        <v>1071</v>
      </c>
      <c r="E104" s="9" t="s">
        <v>792</v>
      </c>
      <c r="F104" s="1" t="s">
        <v>643</v>
      </c>
      <c r="G104" s="1" t="s">
        <v>1086</v>
      </c>
      <c r="H104" s="1" t="s">
        <v>1087</v>
      </c>
      <c r="J104" s="10" t="s">
        <v>766</v>
      </c>
      <c r="K104" s="1"/>
      <c r="L104" s="18" t="n">
        <v>2020</v>
      </c>
      <c r="M104" s="1" t="n">
        <v>1</v>
      </c>
      <c r="N104" s="8" t="s">
        <v>807</v>
      </c>
      <c r="T104" s="0" t="e">
        <f aca="false">_xlfn.xlookup(A104,Snapshot!C104:C301,Snapshot!J104:J301)</f>
        <v>#NAME?</v>
      </c>
      <c r="U104" s="0" t="e">
        <f aca="false">_xlfn.xlookup(A104,Snapshot!C104:C301,Snapshot!G104:G301,0)</f>
        <v>#NAME?</v>
      </c>
      <c r="V104" s="0" t="n">
        <v>103</v>
      </c>
    </row>
    <row r="105" customFormat="false" ht="14.4" hidden="false" customHeight="false" outlineLevel="0" collapsed="false">
      <c r="A105" s="27" t="s">
        <v>365</v>
      </c>
      <c r="B105" s="9" t="s">
        <v>758</v>
      </c>
      <c r="C105" s="9" t="s">
        <v>1006</v>
      </c>
      <c r="D105" s="9" t="s">
        <v>1071</v>
      </c>
      <c r="E105" s="9" t="s">
        <v>816</v>
      </c>
      <c r="F105" s="1" t="s">
        <v>643</v>
      </c>
      <c r="G105" s="1" t="s">
        <v>1088</v>
      </c>
      <c r="H105" s="1" t="s">
        <v>1089</v>
      </c>
      <c r="J105" s="10" t="s">
        <v>766</v>
      </c>
      <c r="K105" s="1"/>
      <c r="L105" s="18" t="n">
        <v>2020</v>
      </c>
      <c r="M105" s="1" t="n">
        <v>1</v>
      </c>
      <c r="N105" s="8" t="s">
        <v>767</v>
      </c>
      <c r="T105" s="0" t="e">
        <f aca="false">_xlfn.xlookup(A105,Snapshot!C105:C302,Snapshot!J105:J302)</f>
        <v>#NAME?</v>
      </c>
      <c r="U105" s="0" t="e">
        <f aca="false">_xlfn.xlookup(A105,Snapshot!C105:C302,Snapshot!G105:G302,0)</f>
        <v>#NAME?</v>
      </c>
      <c r="V105" s="0" t="n">
        <v>104</v>
      </c>
    </row>
    <row r="106" customFormat="false" ht="14.4" hidden="false" customHeight="false" outlineLevel="0" collapsed="false">
      <c r="A106" s="27" t="s">
        <v>369</v>
      </c>
      <c r="B106" s="9" t="s">
        <v>758</v>
      </c>
      <c r="C106" s="9" t="s">
        <v>1006</v>
      </c>
      <c r="D106" s="9" t="s">
        <v>1071</v>
      </c>
      <c r="E106" s="9" t="s">
        <v>832</v>
      </c>
      <c r="F106" s="1" t="s">
        <v>643</v>
      </c>
      <c r="G106" s="1" t="s">
        <v>1090</v>
      </c>
      <c r="H106" s="1" t="s">
        <v>1091</v>
      </c>
      <c r="J106" s="10" t="s">
        <v>766</v>
      </c>
      <c r="K106" s="1"/>
      <c r="L106" s="18" t="n">
        <v>2020</v>
      </c>
      <c r="M106" s="1" t="n">
        <v>1</v>
      </c>
      <c r="N106" s="8" t="s">
        <v>807</v>
      </c>
      <c r="Q106" s="0" t="s">
        <v>808</v>
      </c>
      <c r="S106" s="0" t="s">
        <v>809</v>
      </c>
      <c r="T106" s="0" t="e">
        <f aca="false">_xlfn.xlookup(A106,Snapshot!C106:C303,Snapshot!J106:J303)</f>
        <v>#NAME?</v>
      </c>
      <c r="U106" s="0" t="e">
        <f aca="false">_xlfn.xlookup(A106,Snapshot!C106:C303,Snapshot!G106:G303,0)</f>
        <v>#NAME?</v>
      </c>
      <c r="V106" s="0" t="n">
        <v>105</v>
      </c>
    </row>
    <row r="107" customFormat="false" ht="14.4" hidden="false" customHeight="false" outlineLevel="0" collapsed="false">
      <c r="A107" s="27" t="s">
        <v>372</v>
      </c>
      <c r="B107" s="9" t="s">
        <v>758</v>
      </c>
      <c r="C107" s="9" t="s">
        <v>1006</v>
      </c>
      <c r="D107" s="9" t="s">
        <v>1071</v>
      </c>
      <c r="E107" s="9" t="s">
        <v>816</v>
      </c>
      <c r="F107" s="1" t="s">
        <v>643</v>
      </c>
      <c r="G107" s="1" t="s">
        <v>1092</v>
      </c>
      <c r="H107" s="1" t="s">
        <v>1093</v>
      </c>
      <c r="J107" s="10" t="s">
        <v>766</v>
      </c>
      <c r="K107" s="1"/>
      <c r="L107" s="18" t="n">
        <v>2020</v>
      </c>
      <c r="M107" s="1" t="n">
        <v>1</v>
      </c>
      <c r="N107" s="8" t="s">
        <v>807</v>
      </c>
      <c r="Q107" s="0" t="s">
        <v>820</v>
      </c>
      <c r="R107" s="0" t="s">
        <v>1094</v>
      </c>
      <c r="S107" s="0" t="s">
        <v>822</v>
      </c>
      <c r="T107" s="0" t="e">
        <f aca="false">_xlfn.xlookup(A107,Snapshot!C107:C304,Snapshot!J107:J304)</f>
        <v>#NAME?</v>
      </c>
      <c r="U107" s="0" t="e">
        <f aca="false">_xlfn.xlookup(A107,Snapshot!C107:C304,Snapshot!G107:G304,0)</f>
        <v>#NAME?</v>
      </c>
      <c r="V107" s="0" t="n">
        <v>106</v>
      </c>
    </row>
    <row r="108" customFormat="false" ht="14.4" hidden="false" customHeight="false" outlineLevel="0" collapsed="false">
      <c r="A108" s="27" t="s">
        <v>375</v>
      </c>
      <c r="B108" s="9" t="s">
        <v>758</v>
      </c>
      <c r="C108" s="9" t="s">
        <v>1006</v>
      </c>
      <c r="D108" s="9" t="s">
        <v>1071</v>
      </c>
      <c r="E108" s="9" t="s">
        <v>816</v>
      </c>
      <c r="F108" s="1" t="s">
        <v>1095</v>
      </c>
      <c r="G108" s="1" t="s">
        <v>1096</v>
      </c>
      <c r="H108" s="1" t="s">
        <v>1097</v>
      </c>
      <c r="J108" s="10" t="s">
        <v>766</v>
      </c>
      <c r="K108" s="1"/>
      <c r="L108" s="18" t="n">
        <v>2018</v>
      </c>
      <c r="M108" s="1" t="n">
        <v>1</v>
      </c>
      <c r="N108" s="8" t="s">
        <v>807</v>
      </c>
      <c r="Q108" s="0" t="s">
        <v>820</v>
      </c>
      <c r="R108" s="0" t="s">
        <v>821</v>
      </c>
      <c r="S108" s="0" t="s">
        <v>822</v>
      </c>
      <c r="T108" s="0" t="e">
        <f aca="false">_xlfn.xlookup(A108,Snapshot!C108:C305,Snapshot!J108:J305)</f>
        <v>#NAME?</v>
      </c>
      <c r="U108" s="0" t="e">
        <f aca="false">_xlfn.xlookup(A108,Snapshot!C108:C305,Snapshot!G108:G305,0)</f>
        <v>#NAME?</v>
      </c>
      <c r="V108" s="0" t="n">
        <v>107</v>
      </c>
    </row>
    <row r="109" customFormat="false" ht="14.4" hidden="true" customHeight="false" outlineLevel="0" collapsed="false">
      <c r="A109" s="27" t="s">
        <v>378</v>
      </c>
      <c r="B109" s="9" t="s">
        <v>758</v>
      </c>
      <c r="C109" s="9" t="s">
        <v>1006</v>
      </c>
      <c r="D109" s="9" t="s">
        <v>1071</v>
      </c>
      <c r="E109" s="9" t="s">
        <v>816</v>
      </c>
      <c r="F109" s="1" t="s">
        <v>1098</v>
      </c>
      <c r="G109" s="1" t="s">
        <v>1099</v>
      </c>
      <c r="H109" s="1" t="s">
        <v>1100</v>
      </c>
      <c r="J109" s="9" t="s">
        <v>897</v>
      </c>
      <c r="K109" s="1"/>
      <c r="L109" s="1" t="n">
        <v>2018</v>
      </c>
      <c r="M109" s="1" t="n">
        <v>1</v>
      </c>
      <c r="N109" s="9" t="s">
        <v>767</v>
      </c>
      <c r="O109" s="1" t="n">
        <v>2018</v>
      </c>
      <c r="Q109" s="0" t="s">
        <v>808</v>
      </c>
      <c r="T109" s="0" t="e">
        <f aca="false">_xlfn.xlookup(A109,Snapshot!C109:C306,Snapshot!J109:J306)</f>
        <v>#NAME?</v>
      </c>
      <c r="U109" s="0" t="e">
        <f aca="false">_xlfn.xlookup(A109,Snapshot!C109:C306,Snapshot!G109:G306,0)</f>
        <v>#NAME?</v>
      </c>
      <c r="V109" s="0" t="n">
        <v>108</v>
      </c>
    </row>
    <row r="110" customFormat="false" ht="14.4" hidden="false" customHeight="false" outlineLevel="0" collapsed="false">
      <c r="A110" s="27" t="s">
        <v>381</v>
      </c>
      <c r="B110" s="9" t="s">
        <v>758</v>
      </c>
      <c r="C110" s="9" t="s">
        <v>1006</v>
      </c>
      <c r="D110" s="9" t="s">
        <v>1071</v>
      </c>
      <c r="E110" s="9" t="s">
        <v>832</v>
      </c>
      <c r="F110" s="8" t="s">
        <v>1101</v>
      </c>
      <c r="G110" s="1" t="s">
        <v>977</v>
      </c>
      <c r="H110" s="9" t="s">
        <v>978</v>
      </c>
      <c r="I110" s="9"/>
      <c r="J110" s="10" t="s">
        <v>766</v>
      </c>
      <c r="K110" s="1"/>
      <c r="L110" s="8" t="n">
        <v>2018</v>
      </c>
      <c r="M110" s="1" t="n">
        <v>1</v>
      </c>
      <c r="N110" s="8" t="s">
        <v>807</v>
      </c>
      <c r="O110" s="0" t="n">
        <v>2018</v>
      </c>
      <c r="Q110" s="0" t="s">
        <v>808</v>
      </c>
      <c r="S110" s="0" t="s">
        <v>809</v>
      </c>
      <c r="T110" s="0" t="e">
        <f aca="false">_xlfn.xlookup(A110,Snapshot!C110:C307,Snapshot!J110:J307)</f>
        <v>#NAME?</v>
      </c>
      <c r="U110" s="0" t="e">
        <f aca="false">_xlfn.xlookup(A110,Snapshot!C110:C307,Snapshot!G110:G307,0)</f>
        <v>#NAME?</v>
      </c>
      <c r="V110" s="0" t="n">
        <v>109</v>
      </c>
    </row>
    <row r="111" customFormat="false" ht="14.4" hidden="false" customHeight="false" outlineLevel="0" collapsed="false">
      <c r="A111" s="27" t="s">
        <v>383</v>
      </c>
      <c r="B111" s="9" t="s">
        <v>758</v>
      </c>
      <c r="C111" s="9" t="s">
        <v>1006</v>
      </c>
      <c r="D111" s="9" t="s">
        <v>1007</v>
      </c>
      <c r="E111" s="9" t="s">
        <v>832</v>
      </c>
      <c r="F111" s="8" t="s">
        <v>979</v>
      </c>
      <c r="G111" s="1" t="s">
        <v>980</v>
      </c>
      <c r="H111" s="31" t="s">
        <v>981</v>
      </c>
      <c r="I111" s="31"/>
      <c r="J111" s="10" t="s">
        <v>766</v>
      </c>
      <c r="K111" s="1"/>
      <c r="L111" s="18" t="n">
        <v>2020</v>
      </c>
      <c r="M111" s="1" t="n">
        <v>1</v>
      </c>
      <c r="N111" s="8" t="s">
        <v>807</v>
      </c>
      <c r="Q111" s="0" t="s">
        <v>808</v>
      </c>
      <c r="S111" s="0" t="s">
        <v>809</v>
      </c>
      <c r="T111" s="0" t="e">
        <f aca="false">_xlfn.xlookup(A111,Snapshot!C111:C308,Snapshot!J111:J308)</f>
        <v>#NAME?</v>
      </c>
      <c r="U111" s="0" t="e">
        <f aca="false">_xlfn.xlookup(A111,Snapshot!C111:C308,Snapshot!G111:G308,0)</f>
        <v>#NAME?</v>
      </c>
      <c r="V111" s="0" t="n">
        <v>110</v>
      </c>
    </row>
    <row r="112" customFormat="false" ht="14.4" hidden="false" customHeight="false" outlineLevel="0" collapsed="false">
      <c r="A112" s="27" t="s">
        <v>385</v>
      </c>
      <c r="B112" s="9" t="s">
        <v>758</v>
      </c>
      <c r="C112" s="9" t="s">
        <v>1006</v>
      </c>
      <c r="D112" s="9" t="s">
        <v>1054</v>
      </c>
      <c r="E112" s="9" t="s">
        <v>832</v>
      </c>
      <c r="F112" s="8" t="s">
        <v>982</v>
      </c>
      <c r="G112" s="1" t="s">
        <v>983</v>
      </c>
      <c r="H112" s="31" t="s">
        <v>984</v>
      </c>
      <c r="I112" s="31"/>
      <c r="J112" s="10" t="s">
        <v>766</v>
      </c>
      <c r="K112" s="1"/>
      <c r="L112" s="18" t="n">
        <v>2020</v>
      </c>
      <c r="M112" s="1" t="n">
        <v>1</v>
      </c>
      <c r="N112" s="8" t="s">
        <v>807</v>
      </c>
      <c r="Q112" s="0" t="s">
        <v>808</v>
      </c>
      <c r="S112" s="0" t="s">
        <v>809</v>
      </c>
      <c r="T112" s="0" t="e">
        <f aca="false">_xlfn.xlookup(A112,Snapshot!C112:C309,Snapshot!J112:J309)</f>
        <v>#NAME?</v>
      </c>
      <c r="U112" s="0" t="e">
        <f aca="false">_xlfn.xlookup(A112,Snapshot!C112:C309,Snapshot!G112:G309,0)</f>
        <v>#NAME?</v>
      </c>
      <c r="V112" s="0" t="n">
        <v>111</v>
      </c>
    </row>
    <row r="113" customFormat="false" ht="14.4" hidden="false" customHeight="false" outlineLevel="0" collapsed="false">
      <c r="A113" s="27" t="s">
        <v>387</v>
      </c>
      <c r="B113" s="9" t="s">
        <v>758</v>
      </c>
      <c r="C113" s="9" t="s">
        <v>1006</v>
      </c>
      <c r="D113" s="9" t="s">
        <v>1071</v>
      </c>
      <c r="E113" s="9" t="s">
        <v>832</v>
      </c>
      <c r="F113" s="8" t="s">
        <v>1102</v>
      </c>
      <c r="G113" s="1" t="s">
        <v>1103</v>
      </c>
      <c r="H113" s="1" t="s">
        <v>1104</v>
      </c>
      <c r="J113" s="10" t="s">
        <v>766</v>
      </c>
      <c r="K113" s="1"/>
      <c r="L113" s="18" t="n">
        <v>2018</v>
      </c>
      <c r="M113" s="1" t="n">
        <v>1</v>
      </c>
      <c r="N113" s="8" t="s">
        <v>807</v>
      </c>
      <c r="O113" s="0" t="n">
        <v>2018</v>
      </c>
      <c r="Q113" s="0" t="s">
        <v>808</v>
      </c>
      <c r="S113" s="0" t="s">
        <v>809</v>
      </c>
      <c r="T113" s="0" t="e">
        <f aca="false">_xlfn.xlookup(A113,Snapshot!C113:C310,Snapshot!J113:J310)</f>
        <v>#NAME?</v>
      </c>
      <c r="U113" s="0" t="e">
        <f aca="false">_xlfn.xlookup(A113,Snapshot!C113:C310,Snapshot!G113:G310,0)</f>
        <v>#NAME?</v>
      </c>
      <c r="V113" s="0" t="n">
        <v>112</v>
      </c>
    </row>
    <row r="114" customFormat="false" ht="14.4" hidden="true" customHeight="false" outlineLevel="0" collapsed="false">
      <c r="A114" s="27" t="s">
        <v>390</v>
      </c>
      <c r="B114" s="9" t="s">
        <v>758</v>
      </c>
      <c r="C114" s="9" t="s">
        <v>1006</v>
      </c>
      <c r="D114" s="9" t="s">
        <v>1105</v>
      </c>
      <c r="E114" s="9" t="s">
        <v>1106</v>
      </c>
      <c r="F114" s="8" t="s">
        <v>643</v>
      </c>
      <c r="G114" s="1" t="s">
        <v>985</v>
      </c>
      <c r="H114" s="1" t="s">
        <v>985</v>
      </c>
      <c r="J114" s="9" t="s">
        <v>897</v>
      </c>
      <c r="K114" s="1"/>
      <c r="L114" s="1" t="n">
        <v>2020</v>
      </c>
      <c r="M114" s="1" t="n">
        <v>1</v>
      </c>
      <c r="N114" s="9" t="s">
        <v>767</v>
      </c>
      <c r="O114" s="1"/>
      <c r="T114" s="0" t="e">
        <f aca="false">_xlfn.xlookup(A114,Snapshot!C114:C311,Snapshot!J114:J311)</f>
        <v>#NAME?</v>
      </c>
      <c r="V114" s="0" t="n">
        <v>113</v>
      </c>
    </row>
    <row r="115" customFormat="false" ht="14.4" hidden="false" customHeight="false" outlineLevel="0" collapsed="false">
      <c r="A115" s="27" t="s">
        <v>394</v>
      </c>
      <c r="B115" s="9" t="s">
        <v>758</v>
      </c>
      <c r="C115" s="9" t="s">
        <v>1006</v>
      </c>
      <c r="D115" s="9" t="s">
        <v>1071</v>
      </c>
      <c r="E115" s="9" t="s">
        <v>832</v>
      </c>
      <c r="F115" s="8" t="s">
        <v>643</v>
      </c>
      <c r="G115" s="1" t="s">
        <v>986</v>
      </c>
      <c r="H115" s="1" t="s">
        <v>987</v>
      </c>
      <c r="J115" s="10" t="s">
        <v>766</v>
      </c>
      <c r="K115" s="1"/>
      <c r="L115" s="18" t="n">
        <v>2020</v>
      </c>
      <c r="M115" s="1" t="n">
        <v>1</v>
      </c>
      <c r="N115" s="8" t="s">
        <v>807</v>
      </c>
      <c r="Q115" s="0" t="s">
        <v>808</v>
      </c>
      <c r="S115" s="0" t="s">
        <v>809</v>
      </c>
      <c r="T115" s="0" t="e">
        <f aca="false">_xlfn.xlookup(A115,Snapshot!C115:C312,Snapshot!J115:J312)</f>
        <v>#NAME?</v>
      </c>
      <c r="U115" s="0" t="e">
        <f aca="false">_xlfn.xlookup(A115,Snapshot!C115:C312,Snapshot!G115:G312,0)</f>
        <v>#NAME?</v>
      </c>
      <c r="V115" s="0" t="n">
        <v>114</v>
      </c>
    </row>
    <row r="116" customFormat="false" ht="14.4" hidden="false" customHeight="false" outlineLevel="0" collapsed="false">
      <c r="A116" s="27" t="s">
        <v>397</v>
      </c>
      <c r="B116" s="9" t="s">
        <v>758</v>
      </c>
      <c r="C116" s="9" t="s">
        <v>1006</v>
      </c>
      <c r="D116" s="9" t="s">
        <v>1007</v>
      </c>
      <c r="E116" s="9" t="s">
        <v>832</v>
      </c>
      <c r="F116" s="1" t="s">
        <v>1101</v>
      </c>
      <c r="G116" s="1" t="s">
        <v>1107</v>
      </c>
      <c r="H116" s="1" t="s">
        <v>1108</v>
      </c>
      <c r="J116" s="10" t="s">
        <v>766</v>
      </c>
      <c r="K116" s="1"/>
      <c r="L116" s="18" t="n">
        <v>2018</v>
      </c>
      <c r="M116" s="1" t="n">
        <v>1</v>
      </c>
      <c r="N116" s="8" t="s">
        <v>807</v>
      </c>
      <c r="O116" s="0" t="n">
        <v>2018</v>
      </c>
      <c r="T116" s="0" t="e">
        <f aca="false">_xlfn.xlookup(A116,Snapshot!C116:C313,Snapshot!J116:J313)</f>
        <v>#NAME?</v>
      </c>
      <c r="U116" s="0" t="e">
        <f aca="false">_xlfn.xlookup(A116,Snapshot!C116:C313,Snapshot!G116:G313,0)</f>
        <v>#NAME?</v>
      </c>
      <c r="V116" s="0" t="n">
        <v>115</v>
      </c>
    </row>
    <row r="117" customFormat="false" ht="14.4" hidden="false" customHeight="false" outlineLevel="0" collapsed="false">
      <c r="A117" s="27" t="s">
        <v>400</v>
      </c>
      <c r="B117" s="9" t="s">
        <v>758</v>
      </c>
      <c r="C117" s="9" t="s">
        <v>1006</v>
      </c>
      <c r="D117" s="9" t="s">
        <v>1007</v>
      </c>
      <c r="E117" s="9" t="s">
        <v>832</v>
      </c>
      <c r="F117" s="1" t="s">
        <v>1109</v>
      </c>
      <c r="G117" s="1" t="s">
        <v>1110</v>
      </c>
      <c r="H117" s="1" t="s">
        <v>1111</v>
      </c>
      <c r="J117" s="10" t="s">
        <v>766</v>
      </c>
      <c r="K117" s="1"/>
      <c r="L117" s="8" t="n">
        <v>2018</v>
      </c>
      <c r="M117" s="1" t="n">
        <v>1</v>
      </c>
      <c r="N117" s="8" t="s">
        <v>807</v>
      </c>
      <c r="O117" s="0" t="n">
        <v>2018</v>
      </c>
      <c r="T117" s="0" t="e">
        <f aca="false">_xlfn.xlookup(A117,Snapshot!C117:C314,Snapshot!J117:J314)</f>
        <v>#NAME?</v>
      </c>
      <c r="U117" s="0" t="e">
        <f aca="false">_xlfn.xlookup(A117,Snapshot!C117:C314,Snapshot!G117:G314,0)</f>
        <v>#NAME?</v>
      </c>
      <c r="V117" s="0" t="n">
        <v>116</v>
      </c>
    </row>
    <row r="118" customFormat="false" ht="14.4" hidden="false" customHeight="false" outlineLevel="0" collapsed="false">
      <c r="A118" s="27" t="s">
        <v>403</v>
      </c>
      <c r="B118" s="9" t="s">
        <v>758</v>
      </c>
      <c r="C118" s="9" t="s">
        <v>1006</v>
      </c>
      <c r="D118" s="9" t="s">
        <v>1007</v>
      </c>
      <c r="E118" s="9" t="s">
        <v>832</v>
      </c>
      <c r="F118" s="1" t="s">
        <v>1112</v>
      </c>
      <c r="G118" s="1" t="s">
        <v>1113</v>
      </c>
      <c r="H118" s="1" t="s">
        <v>1114</v>
      </c>
      <c r="J118" s="10" t="s">
        <v>766</v>
      </c>
      <c r="K118" s="1"/>
      <c r="L118" s="8" t="n">
        <v>2018</v>
      </c>
      <c r="M118" s="1" t="n">
        <v>1</v>
      </c>
      <c r="N118" s="8" t="s">
        <v>807</v>
      </c>
      <c r="O118" s="0" t="n">
        <v>2018</v>
      </c>
      <c r="T118" s="0" t="e">
        <f aca="false">_xlfn.xlookup(A118,Snapshot!C118:C315,Snapshot!J118:J315)</f>
        <v>#NAME?</v>
      </c>
      <c r="U118" s="0" t="e">
        <f aca="false">_xlfn.xlookup(A118,Snapshot!C118:C315,Snapshot!G118:G315,0)</f>
        <v>#NAME?</v>
      </c>
      <c r="V118" s="0" t="n">
        <v>117</v>
      </c>
    </row>
    <row r="119" customFormat="false" ht="14.4" hidden="false" customHeight="false" outlineLevel="0" collapsed="false">
      <c r="A119" s="27" t="s">
        <v>406</v>
      </c>
      <c r="B119" s="9" t="s">
        <v>758</v>
      </c>
      <c r="C119" s="9" t="s">
        <v>1006</v>
      </c>
      <c r="D119" s="9" t="s">
        <v>1007</v>
      </c>
      <c r="E119" s="9" t="s">
        <v>832</v>
      </c>
      <c r="F119" s="1" t="s">
        <v>1115</v>
      </c>
      <c r="G119" s="1" t="s">
        <v>1116</v>
      </c>
      <c r="H119" s="1" t="s">
        <v>1117</v>
      </c>
      <c r="J119" s="10" t="s">
        <v>796</v>
      </c>
      <c r="K119" s="1"/>
      <c r="L119" s="18" t="n">
        <v>2020</v>
      </c>
      <c r="M119" s="1" t="n">
        <v>1</v>
      </c>
      <c r="N119" s="8" t="s">
        <v>767</v>
      </c>
      <c r="Q119" s="0" t="s">
        <v>808</v>
      </c>
      <c r="S119" s="0" t="s">
        <v>809</v>
      </c>
      <c r="T119" s="0" t="e">
        <f aca="false">_xlfn.xlookup(A119,Snapshot!C119:C316,Snapshot!J119:J316)</f>
        <v>#NAME?</v>
      </c>
      <c r="U119" s="0" t="e">
        <f aca="false">_xlfn.xlookup(A119,Snapshot!C119:C316,Snapshot!G119:G316,0)</f>
        <v>#NAME?</v>
      </c>
      <c r="V119" s="0" t="n">
        <v>118</v>
      </c>
    </row>
    <row r="120" customFormat="false" ht="14.4" hidden="false" customHeight="false" outlineLevel="0" collapsed="false">
      <c r="A120" s="27" t="s">
        <v>409</v>
      </c>
      <c r="B120" s="9" t="s">
        <v>758</v>
      </c>
      <c r="C120" s="9" t="s">
        <v>1006</v>
      </c>
      <c r="D120" s="9" t="s">
        <v>1071</v>
      </c>
      <c r="E120" s="9" t="s">
        <v>832</v>
      </c>
      <c r="F120" s="1" t="s">
        <v>1102</v>
      </c>
      <c r="G120" s="1" t="s">
        <v>1118</v>
      </c>
      <c r="H120" s="1" t="s">
        <v>1119</v>
      </c>
      <c r="J120" s="10" t="s">
        <v>796</v>
      </c>
      <c r="K120" s="1"/>
      <c r="L120" s="18" t="n">
        <v>2020</v>
      </c>
      <c r="M120" s="1" t="n">
        <v>1</v>
      </c>
      <c r="N120" s="8" t="s">
        <v>767</v>
      </c>
      <c r="T120" s="0" t="e">
        <f aca="false">_xlfn.xlookup(A120,Snapshot!C120:C317,Snapshot!J120:J317)</f>
        <v>#NAME?</v>
      </c>
      <c r="U120" s="0" t="e">
        <f aca="false">_xlfn.xlookup(A120,Snapshot!C120:C317,Snapshot!G120:G317,0)</f>
        <v>#NAME?</v>
      </c>
      <c r="V120" s="0" t="n">
        <v>119</v>
      </c>
    </row>
    <row r="121" customFormat="false" ht="14.4" hidden="false" customHeight="false" outlineLevel="0" collapsed="false">
      <c r="A121" s="27" t="s">
        <v>413</v>
      </c>
      <c r="B121" s="9" t="s">
        <v>758</v>
      </c>
      <c r="C121" s="9" t="s">
        <v>1006</v>
      </c>
      <c r="D121" s="9" t="s">
        <v>1071</v>
      </c>
      <c r="E121" s="9" t="s">
        <v>832</v>
      </c>
      <c r="F121" s="1" t="s">
        <v>1120</v>
      </c>
      <c r="G121" s="1" t="s">
        <v>1121</v>
      </c>
      <c r="H121" s="1" t="s">
        <v>1122</v>
      </c>
      <c r="J121" s="10" t="s">
        <v>796</v>
      </c>
      <c r="K121" s="1"/>
      <c r="L121" s="18" t="n">
        <v>2020</v>
      </c>
      <c r="M121" s="1" t="n">
        <v>1</v>
      </c>
      <c r="N121" s="8" t="s">
        <v>767</v>
      </c>
      <c r="T121" s="0" t="e">
        <f aca="false">_xlfn.xlookup(A121,Snapshot!C121:C318,Snapshot!J121:J318)</f>
        <v>#NAME?</v>
      </c>
      <c r="U121" s="0" t="e">
        <f aca="false">_xlfn.xlookup(A121,Snapshot!C121:C318,Snapshot!G121:G318,0)</f>
        <v>#NAME?</v>
      </c>
      <c r="V121" s="0" t="n">
        <v>120</v>
      </c>
    </row>
    <row r="122" customFormat="false" ht="14.4" hidden="false" customHeight="false" outlineLevel="0" collapsed="false">
      <c r="A122" s="27" t="s">
        <v>417</v>
      </c>
      <c r="B122" s="9" t="s">
        <v>758</v>
      </c>
      <c r="C122" s="11" t="s">
        <v>1123</v>
      </c>
      <c r="D122" s="9" t="s">
        <v>1124</v>
      </c>
      <c r="E122" s="9" t="s">
        <v>761</v>
      </c>
      <c r="F122" s="1" t="s">
        <v>1125</v>
      </c>
      <c r="G122" s="1" t="s">
        <v>1126</v>
      </c>
      <c r="H122" s="1" t="s">
        <v>1127</v>
      </c>
      <c r="J122" s="10" t="s">
        <v>766</v>
      </c>
      <c r="K122" s="1"/>
      <c r="L122" s="18" t="n">
        <v>2018</v>
      </c>
      <c r="M122" s="1" t="n">
        <v>1</v>
      </c>
      <c r="N122" s="8" t="s">
        <v>767</v>
      </c>
      <c r="O122" s="0" t="n">
        <v>2018</v>
      </c>
      <c r="T122" s="0" t="e">
        <f aca="false">_xlfn.xlookup(A122,Snapshot!C122:C319,Snapshot!J122:J319)</f>
        <v>#NAME?</v>
      </c>
      <c r="U122" s="0" t="e">
        <f aca="false">_xlfn.xlookup(A122,Snapshot!C122:C319,Snapshot!G122:G319,0)</f>
        <v>#NAME?</v>
      </c>
      <c r="V122" s="0" t="n">
        <v>121</v>
      </c>
    </row>
    <row r="123" customFormat="false" ht="16.2" hidden="false" customHeight="true" outlineLevel="0" collapsed="false">
      <c r="A123" s="27" t="s">
        <v>420</v>
      </c>
      <c r="B123" s="9" t="s">
        <v>758</v>
      </c>
      <c r="C123" s="11" t="s">
        <v>1123</v>
      </c>
      <c r="D123" s="9" t="s">
        <v>1124</v>
      </c>
      <c r="E123" s="9" t="s">
        <v>761</v>
      </c>
      <c r="F123" s="1" t="s">
        <v>1128</v>
      </c>
      <c r="G123" s="31" t="s">
        <v>1129</v>
      </c>
      <c r="H123" s="9" t="s">
        <v>1130</v>
      </c>
      <c r="I123" s="9"/>
      <c r="J123" s="10" t="s">
        <v>766</v>
      </c>
      <c r="K123" s="1"/>
      <c r="L123" s="18" t="n">
        <v>2018</v>
      </c>
      <c r="M123" s="1" t="n">
        <v>1</v>
      </c>
      <c r="N123" s="8" t="s">
        <v>767</v>
      </c>
      <c r="O123" s="0" t="n">
        <v>2018</v>
      </c>
      <c r="T123" s="0" t="e">
        <f aca="false">_xlfn.xlookup(A123,Snapshot!C123:C320,Snapshot!J123:J320)</f>
        <v>#NAME?</v>
      </c>
      <c r="U123" s="0" t="e">
        <f aca="false">_xlfn.xlookup(A123,Snapshot!C123:C320,Snapshot!G123:G320,0)</f>
        <v>#NAME?</v>
      </c>
      <c r="V123" s="0" t="n">
        <v>122</v>
      </c>
    </row>
    <row r="124" customFormat="false" ht="14.4" hidden="false" customHeight="false" outlineLevel="0" collapsed="false">
      <c r="A124" s="27" t="s">
        <v>423</v>
      </c>
      <c r="B124" s="9" t="s">
        <v>758</v>
      </c>
      <c r="C124" s="11" t="s">
        <v>1123</v>
      </c>
      <c r="D124" s="9" t="s">
        <v>1124</v>
      </c>
      <c r="E124" s="9" t="s">
        <v>761</v>
      </c>
      <c r="F124" s="1" t="s">
        <v>1131</v>
      </c>
      <c r="G124" s="1" t="s">
        <v>1132</v>
      </c>
      <c r="H124" s="1" t="s">
        <v>1133</v>
      </c>
      <c r="J124" s="10" t="s">
        <v>766</v>
      </c>
      <c r="K124" s="1"/>
      <c r="L124" s="18" t="n">
        <v>2018</v>
      </c>
      <c r="M124" s="1" t="n">
        <v>1</v>
      </c>
      <c r="N124" s="8" t="s">
        <v>767</v>
      </c>
      <c r="O124" s="0" t="n">
        <v>2018</v>
      </c>
      <c r="T124" s="0" t="e">
        <f aca="false">_xlfn.xlookup(A124,Snapshot!C124:C321,Snapshot!J124:J321)</f>
        <v>#NAME?</v>
      </c>
      <c r="U124" s="0" t="e">
        <f aca="false">_xlfn.xlookup(A124,Snapshot!C124:C321,Snapshot!G124:G321,0)</f>
        <v>#NAME?</v>
      </c>
      <c r="V124" s="0" t="n">
        <v>123</v>
      </c>
    </row>
    <row r="125" customFormat="false" ht="14.4" hidden="false" customHeight="false" outlineLevel="0" collapsed="false">
      <c r="A125" s="27" t="s">
        <v>426</v>
      </c>
      <c r="B125" s="9" t="s">
        <v>758</v>
      </c>
      <c r="C125" s="11" t="s">
        <v>1123</v>
      </c>
      <c r="D125" s="9" t="s">
        <v>1124</v>
      </c>
      <c r="E125" s="9" t="s">
        <v>761</v>
      </c>
      <c r="F125" s="1" t="s">
        <v>1134</v>
      </c>
      <c r="G125" s="1" t="s">
        <v>1135</v>
      </c>
      <c r="H125" s="31" t="s">
        <v>1136</v>
      </c>
      <c r="I125" s="9"/>
      <c r="J125" s="10" t="s">
        <v>766</v>
      </c>
      <c r="K125" s="1"/>
      <c r="L125" s="18" t="n">
        <v>2018</v>
      </c>
      <c r="M125" s="1" t="n">
        <v>1</v>
      </c>
      <c r="N125" s="8" t="s">
        <v>767</v>
      </c>
      <c r="O125" s="0" t="n">
        <v>2018</v>
      </c>
      <c r="T125" s="0" t="e">
        <f aca="false">_xlfn.xlookup(A125,Snapshot!C125:C322,Snapshot!J125:J322)</f>
        <v>#NAME?</v>
      </c>
      <c r="U125" s="0" t="e">
        <f aca="false">_xlfn.xlookup(A125,Snapshot!C125:C322,Snapshot!G125:G322,0)</f>
        <v>#NAME?</v>
      </c>
      <c r="V125" s="0" t="n">
        <v>124</v>
      </c>
    </row>
    <row r="126" customFormat="false" ht="14.4" hidden="false" customHeight="false" outlineLevel="0" collapsed="false">
      <c r="A126" s="27" t="s">
        <v>429</v>
      </c>
      <c r="B126" s="9" t="s">
        <v>758</v>
      </c>
      <c r="C126" s="11" t="s">
        <v>1123</v>
      </c>
      <c r="D126" s="9" t="s">
        <v>1124</v>
      </c>
      <c r="E126" s="9" t="s">
        <v>761</v>
      </c>
      <c r="F126" s="1" t="s">
        <v>1137</v>
      </c>
      <c r="G126" s="1" t="s">
        <v>1138</v>
      </c>
      <c r="H126" s="1" t="s">
        <v>1139</v>
      </c>
      <c r="J126" s="10" t="s">
        <v>766</v>
      </c>
      <c r="K126" s="1"/>
      <c r="L126" s="18" t="n">
        <v>2018</v>
      </c>
      <c r="M126" s="1" t="n">
        <v>1</v>
      </c>
      <c r="N126" s="8" t="s">
        <v>767</v>
      </c>
      <c r="O126" s="0" t="n">
        <v>2018</v>
      </c>
      <c r="T126" s="0" t="e">
        <f aca="false">_xlfn.xlookup(A126,Snapshot!C126:C323,Snapshot!J126:J323)</f>
        <v>#NAME?</v>
      </c>
      <c r="U126" s="0" t="e">
        <f aca="false">_xlfn.xlookup(A126,Snapshot!C126:C323,Snapshot!G126:G323,0)</f>
        <v>#NAME?</v>
      </c>
      <c r="V126" s="0" t="n">
        <v>125</v>
      </c>
    </row>
    <row r="127" customFormat="false" ht="14.4" hidden="false" customHeight="false" outlineLevel="0" collapsed="false">
      <c r="A127" s="27" t="s">
        <v>432</v>
      </c>
      <c r="B127" s="9" t="s">
        <v>758</v>
      </c>
      <c r="C127" s="11" t="s">
        <v>1123</v>
      </c>
      <c r="D127" s="9" t="s">
        <v>1124</v>
      </c>
      <c r="E127" s="9" t="s">
        <v>792</v>
      </c>
      <c r="F127" s="1" t="s">
        <v>643</v>
      </c>
      <c r="G127" s="1" t="s">
        <v>1140</v>
      </c>
      <c r="H127" s="1" t="s">
        <v>1141</v>
      </c>
      <c r="J127" s="10" t="s">
        <v>897</v>
      </c>
      <c r="K127" s="1"/>
      <c r="L127" s="18" t="n">
        <v>2020</v>
      </c>
      <c r="M127" s="1" t="n">
        <v>1</v>
      </c>
      <c r="N127" s="8" t="s">
        <v>807</v>
      </c>
      <c r="T127" s="0" t="e">
        <f aca="false">_xlfn.xlookup(A127,Snapshot!C127:C324,Snapshot!J127:J324)</f>
        <v>#NAME?</v>
      </c>
      <c r="U127" s="0" t="e">
        <f aca="false">_xlfn.xlookup(A127,Snapshot!C127:C324,Snapshot!G127:G324,0)</f>
        <v>#NAME?</v>
      </c>
      <c r="V127" s="0" t="n">
        <v>126</v>
      </c>
    </row>
    <row r="128" customFormat="false" ht="14.4" hidden="false" customHeight="false" outlineLevel="0" collapsed="false">
      <c r="A128" s="27" t="s">
        <v>435</v>
      </c>
      <c r="B128" s="9" t="s">
        <v>758</v>
      </c>
      <c r="C128" s="11" t="s">
        <v>1123</v>
      </c>
      <c r="D128" s="9" t="s">
        <v>1124</v>
      </c>
      <c r="E128" s="9" t="s">
        <v>792</v>
      </c>
      <c r="F128" s="1" t="s">
        <v>793</v>
      </c>
      <c r="G128" s="1" t="s">
        <v>1142</v>
      </c>
      <c r="H128" s="1" t="s">
        <v>1143</v>
      </c>
      <c r="J128" s="10" t="s">
        <v>766</v>
      </c>
      <c r="K128" s="1"/>
      <c r="L128" s="18" t="n">
        <v>2018</v>
      </c>
      <c r="M128" s="1" t="n">
        <v>1</v>
      </c>
      <c r="N128" s="8" t="s">
        <v>797</v>
      </c>
      <c r="T128" s="0" t="e">
        <f aca="false">_xlfn.xlookup(A128,Snapshot!C128:C325,Snapshot!J128:J325)</f>
        <v>#NAME?</v>
      </c>
      <c r="U128" s="0" t="e">
        <f aca="false">_xlfn.xlookup(A128,Snapshot!C128:C325,Snapshot!G128:G325,0)</f>
        <v>#NAME?</v>
      </c>
      <c r="V128" s="0" t="n">
        <v>127</v>
      </c>
    </row>
    <row r="129" customFormat="false" ht="14.4" hidden="false" customHeight="false" outlineLevel="0" collapsed="false">
      <c r="A129" s="27" t="s">
        <v>439</v>
      </c>
      <c r="B129" s="9" t="s">
        <v>758</v>
      </c>
      <c r="C129" s="11" t="s">
        <v>1123</v>
      </c>
      <c r="D129" s="9" t="s">
        <v>1124</v>
      </c>
      <c r="E129" s="9" t="s">
        <v>792</v>
      </c>
      <c r="F129" s="1" t="s">
        <v>643</v>
      </c>
      <c r="G129" s="1" t="s">
        <v>1144</v>
      </c>
      <c r="H129" s="1" t="s">
        <v>1145</v>
      </c>
      <c r="J129" s="10" t="s">
        <v>766</v>
      </c>
      <c r="K129" s="1"/>
      <c r="L129" s="18" t="n">
        <v>2020</v>
      </c>
      <c r="M129" s="1" t="n">
        <v>1</v>
      </c>
      <c r="N129" s="8" t="s">
        <v>797</v>
      </c>
      <c r="T129" s="0" t="e">
        <f aca="false">_xlfn.xlookup(A129,Snapshot!C129:C326,Snapshot!J129:J326)</f>
        <v>#NAME?</v>
      </c>
      <c r="U129" s="0" t="e">
        <f aca="false">_xlfn.xlookup(A129,Snapshot!C129:C326,Snapshot!G129:G326,0)</f>
        <v>#NAME?</v>
      </c>
      <c r="V129" s="0" t="n">
        <v>128</v>
      </c>
    </row>
    <row r="130" customFormat="false" ht="14.4" hidden="false" customHeight="false" outlineLevel="0" collapsed="false">
      <c r="A130" s="27" t="s">
        <v>443</v>
      </c>
      <c r="B130" s="9" t="s">
        <v>758</v>
      </c>
      <c r="C130" s="11" t="s">
        <v>1123</v>
      </c>
      <c r="D130" s="9" t="s">
        <v>1124</v>
      </c>
      <c r="E130" s="9" t="s">
        <v>792</v>
      </c>
      <c r="F130" s="1" t="s">
        <v>643</v>
      </c>
      <c r="G130" s="1" t="s">
        <v>1146</v>
      </c>
      <c r="H130" s="1" t="s">
        <v>1147</v>
      </c>
      <c r="J130" s="10" t="s">
        <v>766</v>
      </c>
      <c r="K130" s="1"/>
      <c r="L130" s="18" t="n">
        <v>2020</v>
      </c>
      <c r="M130" s="1" t="n">
        <v>1</v>
      </c>
      <c r="N130" s="8" t="s">
        <v>797</v>
      </c>
      <c r="T130" s="0" t="e">
        <f aca="false">_xlfn.xlookup(A130,Snapshot!C130:C327,Snapshot!J130:J327)</f>
        <v>#NAME?</v>
      </c>
      <c r="U130" s="0" t="e">
        <f aca="false">_xlfn.xlookup(A130,Snapshot!C130:C327,Snapshot!G130:G327,0)</f>
        <v>#NAME?</v>
      </c>
      <c r="V130" s="0" t="n">
        <v>129</v>
      </c>
    </row>
    <row r="131" customFormat="false" ht="14.4" hidden="false" customHeight="false" outlineLevel="0" collapsed="false">
      <c r="A131" s="27" t="s">
        <v>447</v>
      </c>
      <c r="B131" s="9" t="s">
        <v>758</v>
      </c>
      <c r="C131" s="11" t="s">
        <v>1123</v>
      </c>
      <c r="D131" s="9" t="s">
        <v>1124</v>
      </c>
      <c r="E131" s="9" t="s">
        <v>792</v>
      </c>
      <c r="F131" s="1" t="s">
        <v>1148</v>
      </c>
      <c r="G131" s="1" t="s">
        <v>1149</v>
      </c>
      <c r="H131" s="1" t="s">
        <v>1150</v>
      </c>
      <c r="J131" s="10" t="s">
        <v>766</v>
      </c>
      <c r="K131" s="1"/>
      <c r="L131" s="18" t="n">
        <v>2018</v>
      </c>
      <c r="M131" s="1" t="n">
        <v>1</v>
      </c>
      <c r="N131" s="8" t="s">
        <v>797</v>
      </c>
      <c r="T131" s="0" t="e">
        <f aca="false">_xlfn.xlookup(A131,Snapshot!C131:C328,Snapshot!J131:J328)</f>
        <v>#NAME?</v>
      </c>
      <c r="U131" s="0" t="e">
        <f aca="false">_xlfn.xlookup(A131,Snapshot!C131:C328,Snapshot!G131:G328,0)</f>
        <v>#NAME?</v>
      </c>
      <c r="V131" s="0" t="n">
        <v>130</v>
      </c>
    </row>
    <row r="132" customFormat="false" ht="14.4" hidden="false" customHeight="false" outlineLevel="0" collapsed="false">
      <c r="A132" s="27" t="s">
        <v>451</v>
      </c>
      <c r="B132" s="9" t="s">
        <v>758</v>
      </c>
      <c r="C132" s="11" t="s">
        <v>1123</v>
      </c>
      <c r="D132" s="9" t="s">
        <v>1124</v>
      </c>
      <c r="E132" s="9" t="s">
        <v>792</v>
      </c>
      <c r="F132" s="1" t="s">
        <v>1151</v>
      </c>
      <c r="G132" s="1" t="s">
        <v>1152</v>
      </c>
      <c r="H132" s="1" t="s">
        <v>1153</v>
      </c>
      <c r="J132" s="10" t="s">
        <v>766</v>
      </c>
      <c r="K132" s="1"/>
      <c r="L132" s="18" t="n">
        <v>2018</v>
      </c>
      <c r="M132" s="1" t="n">
        <v>1</v>
      </c>
      <c r="N132" s="8" t="s">
        <v>797</v>
      </c>
      <c r="T132" s="0" t="e">
        <f aca="false">_xlfn.xlookup(A132,Snapshot!C132:C329,Snapshot!J132:J329)</f>
        <v>#NAME?</v>
      </c>
      <c r="U132" s="0" t="e">
        <f aca="false">_xlfn.xlookup(A132,Snapshot!C132:C329,Snapshot!G132:G329,0)</f>
        <v>#NAME?</v>
      </c>
      <c r="V132" s="0" t="n">
        <v>131</v>
      </c>
    </row>
    <row r="133" customFormat="false" ht="14.4" hidden="false" customHeight="false" outlineLevel="0" collapsed="false">
      <c r="A133" s="27" t="s">
        <v>455</v>
      </c>
      <c r="B133" s="9" t="s">
        <v>758</v>
      </c>
      <c r="C133" s="11" t="s">
        <v>1123</v>
      </c>
      <c r="D133" s="9" t="s">
        <v>1124</v>
      </c>
      <c r="E133" s="9" t="s">
        <v>792</v>
      </c>
      <c r="F133" s="1" t="s">
        <v>1154</v>
      </c>
      <c r="G133" s="1" t="s">
        <v>1155</v>
      </c>
      <c r="H133" s="1" t="s">
        <v>1156</v>
      </c>
      <c r="J133" s="10" t="s">
        <v>766</v>
      </c>
      <c r="K133" s="1"/>
      <c r="L133" s="18" t="n">
        <v>2018</v>
      </c>
      <c r="M133" s="1" t="n">
        <v>1</v>
      </c>
      <c r="N133" s="8" t="s">
        <v>797</v>
      </c>
      <c r="T133" s="0" t="e">
        <f aca="false">_xlfn.xlookup(A133,Snapshot!C133:C330,Snapshot!J133:J330)</f>
        <v>#NAME?</v>
      </c>
      <c r="U133" s="0" t="e">
        <f aca="false">_xlfn.xlookup(A133,Snapshot!C133:C330,Snapshot!G133:G330,0)</f>
        <v>#NAME?</v>
      </c>
      <c r="V133" s="0" t="n">
        <v>132</v>
      </c>
    </row>
    <row r="134" customFormat="false" ht="14.4" hidden="false" customHeight="false" outlineLevel="0" collapsed="false">
      <c r="A134" s="27" t="s">
        <v>459</v>
      </c>
      <c r="B134" s="9" t="s">
        <v>758</v>
      </c>
      <c r="C134" s="11" t="s">
        <v>1123</v>
      </c>
      <c r="D134" s="9" t="s">
        <v>1124</v>
      </c>
      <c r="E134" s="9" t="s">
        <v>792</v>
      </c>
      <c r="F134" s="1" t="s">
        <v>643</v>
      </c>
      <c r="G134" s="1" t="s">
        <v>1157</v>
      </c>
      <c r="H134" s="1" t="s">
        <v>1158</v>
      </c>
      <c r="J134" s="10" t="s">
        <v>766</v>
      </c>
      <c r="K134" s="1"/>
      <c r="L134" s="18" t="n">
        <v>2020</v>
      </c>
      <c r="M134" s="1" t="n">
        <v>1</v>
      </c>
      <c r="N134" s="8" t="s">
        <v>797</v>
      </c>
      <c r="T134" s="0" t="e">
        <f aca="false">_xlfn.xlookup(A134,Snapshot!C134:C331,Snapshot!J134:J331)</f>
        <v>#NAME?</v>
      </c>
      <c r="U134" s="0" t="e">
        <f aca="false">_xlfn.xlookup(A134,Snapshot!C134:C331,Snapshot!G134:G331,0)</f>
        <v>#NAME?</v>
      </c>
      <c r="V134" s="0" t="n">
        <v>133</v>
      </c>
    </row>
    <row r="135" customFormat="false" ht="14.4" hidden="false" customHeight="false" outlineLevel="0" collapsed="false">
      <c r="A135" s="27" t="s">
        <v>463</v>
      </c>
      <c r="B135" s="9" t="s">
        <v>758</v>
      </c>
      <c r="C135" s="11" t="s">
        <v>1123</v>
      </c>
      <c r="D135" s="9" t="s">
        <v>1124</v>
      </c>
      <c r="E135" s="9" t="s">
        <v>792</v>
      </c>
      <c r="F135" s="1" t="s">
        <v>643</v>
      </c>
      <c r="G135" s="1" t="s">
        <v>1159</v>
      </c>
      <c r="H135" s="1" t="s">
        <v>1160</v>
      </c>
      <c r="J135" s="10" t="s">
        <v>766</v>
      </c>
      <c r="K135" s="1"/>
      <c r="L135" s="18" t="n">
        <v>2020</v>
      </c>
      <c r="M135" s="1" t="n">
        <v>1</v>
      </c>
      <c r="N135" s="8" t="s">
        <v>807</v>
      </c>
      <c r="T135" s="0" t="e">
        <f aca="false">_xlfn.xlookup(A135,Snapshot!C135:C332,Snapshot!J135:J332)</f>
        <v>#NAME?</v>
      </c>
      <c r="U135" s="0" t="e">
        <f aca="false">_xlfn.xlookup(A135,Snapshot!C135:C332,Snapshot!G135:G332,0)</f>
        <v>#NAME?</v>
      </c>
      <c r="V135" s="0" t="n">
        <v>134</v>
      </c>
    </row>
    <row r="136" customFormat="false" ht="14.4" hidden="false" customHeight="false" outlineLevel="0" collapsed="false">
      <c r="A136" s="27" t="s">
        <v>467</v>
      </c>
      <c r="B136" s="9" t="s">
        <v>758</v>
      </c>
      <c r="C136" s="11" t="s">
        <v>1123</v>
      </c>
      <c r="D136" s="9" t="s">
        <v>1124</v>
      </c>
      <c r="E136" s="9" t="s">
        <v>832</v>
      </c>
      <c r="F136" s="1" t="s">
        <v>643</v>
      </c>
      <c r="G136" s="1" t="s">
        <v>1161</v>
      </c>
      <c r="H136" s="1" t="s">
        <v>1162</v>
      </c>
      <c r="J136" s="10" t="s">
        <v>766</v>
      </c>
      <c r="K136" s="1"/>
      <c r="L136" s="18" t="n">
        <v>2020</v>
      </c>
      <c r="M136" s="1" t="n">
        <v>1</v>
      </c>
      <c r="N136" s="8" t="s">
        <v>807</v>
      </c>
      <c r="Q136" s="0" t="s">
        <v>808</v>
      </c>
      <c r="R136" s="0" t="s">
        <v>1163</v>
      </c>
      <c r="S136" s="0" t="s">
        <v>809</v>
      </c>
      <c r="T136" s="0" t="e">
        <f aca="false">_xlfn.xlookup(A136,Snapshot!C136:C333,Snapshot!J136:J333)</f>
        <v>#NAME?</v>
      </c>
      <c r="U136" s="0" t="e">
        <f aca="false">_xlfn.xlookup(A136,Snapshot!C136:C333,Snapshot!G136:G333,0)</f>
        <v>#NAME?</v>
      </c>
      <c r="V136" s="0" t="n">
        <v>135</v>
      </c>
    </row>
    <row r="137" customFormat="false" ht="14.4" hidden="false" customHeight="false" outlineLevel="0" collapsed="false">
      <c r="A137" s="27" t="s">
        <v>470</v>
      </c>
      <c r="B137" s="9" t="s">
        <v>758</v>
      </c>
      <c r="C137" s="11" t="s">
        <v>1123</v>
      </c>
      <c r="D137" s="9" t="s">
        <v>1124</v>
      </c>
      <c r="E137" s="9" t="s">
        <v>832</v>
      </c>
      <c r="F137" s="1" t="s">
        <v>643</v>
      </c>
      <c r="G137" s="1" t="s">
        <v>1164</v>
      </c>
      <c r="H137" s="1" t="s">
        <v>1165</v>
      </c>
      <c r="J137" s="10" t="s">
        <v>766</v>
      </c>
      <c r="K137" s="1"/>
      <c r="L137" s="18" t="n">
        <v>2020</v>
      </c>
      <c r="M137" s="1" t="n">
        <v>1</v>
      </c>
      <c r="N137" s="8" t="s">
        <v>807</v>
      </c>
      <c r="Q137" s="0" t="s">
        <v>808</v>
      </c>
      <c r="R137" s="0" t="s">
        <v>1166</v>
      </c>
      <c r="S137" s="0" t="s">
        <v>809</v>
      </c>
      <c r="T137" s="0" t="e">
        <f aca="false">_xlfn.xlookup(A137,Snapshot!C137:C334,Snapshot!J137:J334)</f>
        <v>#NAME?</v>
      </c>
      <c r="U137" s="0" t="e">
        <f aca="false">_xlfn.xlookup(A137,Snapshot!C137:C334,Snapshot!G137:G334,0)</f>
        <v>#NAME?</v>
      </c>
      <c r="V137" s="0" t="n">
        <v>136</v>
      </c>
    </row>
    <row r="138" customFormat="false" ht="14.4" hidden="false" customHeight="false" outlineLevel="0" collapsed="false">
      <c r="A138" s="27" t="s">
        <v>473</v>
      </c>
      <c r="B138" s="9" t="s">
        <v>758</v>
      </c>
      <c r="C138" s="11" t="s">
        <v>1123</v>
      </c>
      <c r="D138" s="9" t="s">
        <v>1124</v>
      </c>
      <c r="E138" s="9" t="s">
        <v>816</v>
      </c>
      <c r="F138" s="1" t="s">
        <v>817</v>
      </c>
      <c r="G138" s="1" t="s">
        <v>1167</v>
      </c>
      <c r="H138" s="1" t="s">
        <v>1168</v>
      </c>
      <c r="J138" s="10" t="s">
        <v>766</v>
      </c>
      <c r="K138" s="1"/>
      <c r="L138" s="18" t="n">
        <v>2018</v>
      </c>
      <c r="M138" s="1" t="n">
        <v>1</v>
      </c>
      <c r="N138" s="8" t="s">
        <v>807</v>
      </c>
      <c r="O138" s="0" t="n">
        <v>2018</v>
      </c>
      <c r="Q138" s="0" t="s">
        <v>820</v>
      </c>
      <c r="R138" s="0" t="s">
        <v>821</v>
      </c>
      <c r="S138" s="0" t="s">
        <v>1070</v>
      </c>
      <c r="T138" s="0" t="e">
        <f aca="false">_xlfn.xlookup(A138,Snapshot!C138:C335,Snapshot!J138:J335)</f>
        <v>#NAME?</v>
      </c>
      <c r="U138" s="0" t="e">
        <f aca="false">_xlfn.xlookup(A138,Snapshot!C138:C335,Snapshot!G138:G335,0)</f>
        <v>#NAME?</v>
      </c>
      <c r="V138" s="0" t="n">
        <v>137</v>
      </c>
    </row>
    <row r="139" customFormat="false" ht="14.4" hidden="false" customHeight="false" outlineLevel="0" collapsed="false">
      <c r="A139" s="27" t="s">
        <v>476</v>
      </c>
      <c r="B139" s="9" t="s">
        <v>758</v>
      </c>
      <c r="C139" s="11" t="s">
        <v>1123</v>
      </c>
      <c r="D139" s="9" t="s">
        <v>1124</v>
      </c>
      <c r="E139" s="9" t="s">
        <v>816</v>
      </c>
      <c r="F139" s="1" t="s">
        <v>643</v>
      </c>
      <c r="G139" s="1" t="s">
        <v>1169</v>
      </c>
      <c r="H139" s="1" t="s">
        <v>1170</v>
      </c>
      <c r="J139" s="10" t="s">
        <v>766</v>
      </c>
      <c r="K139" s="1"/>
      <c r="L139" s="18" t="n">
        <v>2020</v>
      </c>
      <c r="M139" s="1" t="n">
        <v>1</v>
      </c>
      <c r="N139" s="8" t="s">
        <v>807</v>
      </c>
      <c r="Q139" s="0" t="s">
        <v>820</v>
      </c>
      <c r="R139" s="0" t="s">
        <v>1171</v>
      </c>
      <c r="S139" s="0" t="s">
        <v>1172</v>
      </c>
      <c r="T139" s="0" t="e">
        <f aca="false">_xlfn.xlookup(A139,Snapshot!C139:C336,Snapshot!J139:J336)</f>
        <v>#NAME?</v>
      </c>
      <c r="U139" s="0" t="e">
        <f aca="false">_xlfn.xlookup(A139,Snapshot!C139:C336,Snapshot!G139:G336,0)</f>
        <v>#NAME?</v>
      </c>
      <c r="V139" s="0" t="n">
        <v>138</v>
      </c>
    </row>
    <row r="140" customFormat="false" ht="14.4" hidden="false" customHeight="false" outlineLevel="0" collapsed="false">
      <c r="A140" s="27" t="s">
        <v>479</v>
      </c>
      <c r="B140" s="9" t="s">
        <v>758</v>
      </c>
      <c r="C140" s="11" t="s">
        <v>1123</v>
      </c>
      <c r="D140" s="9" t="s">
        <v>1124</v>
      </c>
      <c r="E140" s="9" t="s">
        <v>816</v>
      </c>
      <c r="F140" s="1" t="s">
        <v>643</v>
      </c>
      <c r="G140" s="31" t="s">
        <v>1173</v>
      </c>
      <c r="H140" s="1" t="s">
        <v>1174</v>
      </c>
      <c r="J140" s="10" t="s">
        <v>766</v>
      </c>
      <c r="K140" s="1"/>
      <c r="L140" s="18" t="n">
        <v>2020</v>
      </c>
      <c r="M140" s="1" t="n">
        <v>1</v>
      </c>
      <c r="N140" s="8" t="s">
        <v>807</v>
      </c>
      <c r="Q140" s="0" t="s">
        <v>820</v>
      </c>
      <c r="S140" s="0" t="s">
        <v>1175</v>
      </c>
      <c r="T140" s="0" t="e">
        <f aca="false">_xlfn.xlookup(A140,Snapshot!C140:C337,Snapshot!J140:J337)</f>
        <v>#NAME?</v>
      </c>
      <c r="U140" s="0" t="e">
        <f aca="false">_xlfn.xlookup(A140,Snapshot!C140:C337,Snapshot!G140:G337,0)</f>
        <v>#NAME?</v>
      </c>
      <c r="V140" s="0" t="n">
        <v>139</v>
      </c>
    </row>
    <row r="141" customFormat="false" ht="14.4" hidden="false" customHeight="false" outlineLevel="0" collapsed="false">
      <c r="A141" s="27" t="s">
        <v>482</v>
      </c>
      <c r="B141" s="9" t="s">
        <v>758</v>
      </c>
      <c r="C141" s="11" t="s">
        <v>1123</v>
      </c>
      <c r="D141" s="9" t="s">
        <v>1124</v>
      </c>
      <c r="E141" s="9" t="s">
        <v>816</v>
      </c>
      <c r="F141" s="1" t="s">
        <v>1044</v>
      </c>
      <c r="G141" s="1" t="s">
        <v>1176</v>
      </c>
      <c r="H141" s="1" t="s">
        <v>1177</v>
      </c>
      <c r="J141" s="10" t="s">
        <v>766</v>
      </c>
      <c r="K141" s="1"/>
      <c r="L141" s="18" t="n">
        <v>2018</v>
      </c>
      <c r="M141" s="1" t="n">
        <v>1</v>
      </c>
      <c r="N141" s="8" t="s">
        <v>807</v>
      </c>
      <c r="Q141" s="0" t="s">
        <v>820</v>
      </c>
      <c r="S141" s="0" t="s">
        <v>1070</v>
      </c>
      <c r="T141" s="0" t="e">
        <f aca="false">_xlfn.xlookup(A141,Snapshot!C141:C338,Snapshot!J141:J338)</f>
        <v>#NAME?</v>
      </c>
      <c r="U141" s="0" t="e">
        <f aca="false">_xlfn.xlookup(A141,Snapshot!C141:C338,Snapshot!G141:G338,0)</f>
        <v>#NAME?</v>
      </c>
      <c r="V141" s="0" t="n">
        <v>140</v>
      </c>
    </row>
    <row r="142" customFormat="false" ht="14.4" hidden="false" customHeight="false" outlineLevel="0" collapsed="false">
      <c r="A142" s="27" t="s">
        <v>485</v>
      </c>
      <c r="B142" s="9" t="s">
        <v>758</v>
      </c>
      <c r="C142" s="11" t="s">
        <v>1123</v>
      </c>
      <c r="D142" s="9" t="s">
        <v>1124</v>
      </c>
      <c r="E142" s="9" t="s">
        <v>816</v>
      </c>
      <c r="F142" s="1" t="s">
        <v>643</v>
      </c>
      <c r="G142" s="1" t="s">
        <v>1178</v>
      </c>
      <c r="H142" s="1" t="s">
        <v>1179</v>
      </c>
      <c r="I142" s="33"/>
      <c r="J142" s="10" t="s">
        <v>766</v>
      </c>
      <c r="K142" s="1"/>
      <c r="L142" s="18" t="n">
        <v>2020</v>
      </c>
      <c r="M142" s="1" t="n">
        <v>1</v>
      </c>
      <c r="N142" s="8" t="s">
        <v>807</v>
      </c>
      <c r="Q142" s="0" t="s">
        <v>820</v>
      </c>
      <c r="S142" s="0" t="s">
        <v>822</v>
      </c>
      <c r="T142" s="0" t="e">
        <f aca="false">_xlfn.xlookup(A142,Snapshot!C142:C339,Snapshot!J142:J339)</f>
        <v>#NAME?</v>
      </c>
      <c r="U142" s="0" t="e">
        <f aca="false">_xlfn.xlookup(A142,Snapshot!C142:C339,Snapshot!G142:G339,0)</f>
        <v>#NAME?</v>
      </c>
      <c r="V142" s="0" t="n">
        <v>141</v>
      </c>
    </row>
    <row r="143" customFormat="false" ht="14.4" hidden="false" customHeight="false" outlineLevel="0" collapsed="false">
      <c r="A143" s="27" t="s">
        <v>488</v>
      </c>
      <c r="B143" s="9" t="s">
        <v>758</v>
      </c>
      <c r="C143" s="11" t="s">
        <v>1123</v>
      </c>
      <c r="D143" s="9" t="s">
        <v>1180</v>
      </c>
      <c r="E143" s="9" t="s">
        <v>761</v>
      </c>
      <c r="F143" s="1" t="s">
        <v>772</v>
      </c>
      <c r="G143" s="1" t="s">
        <v>1181</v>
      </c>
      <c r="H143" s="1" t="s">
        <v>1182</v>
      </c>
      <c r="J143" s="10" t="s">
        <v>766</v>
      </c>
      <c r="K143" s="1"/>
      <c r="L143" s="18" t="n">
        <v>2018</v>
      </c>
      <c r="M143" s="1" t="n">
        <v>1</v>
      </c>
      <c r="N143" s="8" t="s">
        <v>767</v>
      </c>
      <c r="O143" s="0" t="n">
        <v>2018</v>
      </c>
      <c r="T143" s="0" t="e">
        <f aca="false">_xlfn.xlookup(A143,Snapshot!C143:C340,Snapshot!J143:J340)</f>
        <v>#NAME?</v>
      </c>
      <c r="U143" s="0" t="e">
        <f aca="false">_xlfn.xlookup(A143,Snapshot!C143:C340,Snapshot!G143:G340,0)</f>
        <v>#NAME?</v>
      </c>
      <c r="V143" s="0" t="n">
        <v>142</v>
      </c>
    </row>
    <row r="144" customFormat="false" ht="14.4" hidden="false" customHeight="false" outlineLevel="0" collapsed="false">
      <c r="A144" s="27" t="s">
        <v>491</v>
      </c>
      <c r="B144" s="9" t="s">
        <v>758</v>
      </c>
      <c r="C144" s="11" t="s">
        <v>1123</v>
      </c>
      <c r="D144" s="9" t="s">
        <v>1180</v>
      </c>
      <c r="E144" s="9" t="s">
        <v>761</v>
      </c>
      <c r="F144" s="1" t="s">
        <v>1183</v>
      </c>
      <c r="G144" s="1" t="s">
        <v>1184</v>
      </c>
      <c r="H144" s="1" t="s">
        <v>1185</v>
      </c>
      <c r="J144" s="10" t="s">
        <v>766</v>
      </c>
      <c r="K144" s="1"/>
      <c r="L144" s="18" t="n">
        <v>2018</v>
      </c>
      <c r="M144" s="1" t="n">
        <v>1</v>
      </c>
      <c r="N144" s="8" t="s">
        <v>767</v>
      </c>
      <c r="O144" s="0" t="n">
        <v>2018</v>
      </c>
      <c r="T144" s="0" t="e">
        <f aca="false">_xlfn.xlookup(A144,Snapshot!C144:C341,Snapshot!J144:J341)</f>
        <v>#NAME?</v>
      </c>
      <c r="U144" s="0" t="e">
        <f aca="false">_xlfn.xlookup(A144,Snapshot!C144:C341,Snapshot!G144:G341,0)</f>
        <v>#NAME?</v>
      </c>
      <c r="V144" s="0" t="n">
        <v>143</v>
      </c>
    </row>
    <row r="145" customFormat="false" ht="14.4" hidden="false" customHeight="false" outlineLevel="0" collapsed="false">
      <c r="A145" s="27" t="s">
        <v>494</v>
      </c>
      <c r="B145" s="9" t="s">
        <v>758</v>
      </c>
      <c r="C145" s="11" t="s">
        <v>1123</v>
      </c>
      <c r="D145" s="9" t="s">
        <v>1180</v>
      </c>
      <c r="E145" s="9" t="s">
        <v>761</v>
      </c>
      <c r="F145" s="1" t="s">
        <v>1186</v>
      </c>
      <c r="G145" s="1" t="s">
        <v>1187</v>
      </c>
      <c r="H145" s="31" t="s">
        <v>1188</v>
      </c>
      <c r="J145" s="10" t="s">
        <v>766</v>
      </c>
      <c r="K145" s="1"/>
      <c r="L145" s="18" t="n">
        <v>2018</v>
      </c>
      <c r="M145" s="1" t="n">
        <v>1</v>
      </c>
      <c r="N145" s="8" t="s">
        <v>767</v>
      </c>
      <c r="O145" s="0" t="n">
        <v>2018</v>
      </c>
      <c r="T145" s="0" t="e">
        <f aca="false">_xlfn.xlookup(A145,Snapshot!C145:C342,Snapshot!J145:J342)</f>
        <v>#NAME?</v>
      </c>
      <c r="U145" s="0" t="e">
        <f aca="false">_xlfn.xlookup(A145,Snapshot!C145:C342,Snapshot!G145:G342,0)</f>
        <v>#NAME?</v>
      </c>
      <c r="V145" s="0" t="n">
        <v>144</v>
      </c>
    </row>
    <row r="146" customFormat="false" ht="14.4" hidden="false" customHeight="false" outlineLevel="0" collapsed="false">
      <c r="A146" s="27" t="s">
        <v>498</v>
      </c>
      <c r="B146" s="9" t="s">
        <v>758</v>
      </c>
      <c r="C146" s="11" t="s">
        <v>1123</v>
      </c>
      <c r="D146" s="9" t="s">
        <v>1180</v>
      </c>
      <c r="E146" s="9" t="s">
        <v>792</v>
      </c>
      <c r="F146" s="1" t="s">
        <v>804</v>
      </c>
      <c r="G146" s="1" t="s">
        <v>1189</v>
      </c>
      <c r="H146" s="1" t="s">
        <v>1190</v>
      </c>
      <c r="J146" s="10" t="s">
        <v>766</v>
      </c>
      <c r="K146" s="1"/>
      <c r="L146" s="18" t="n">
        <v>2018</v>
      </c>
      <c r="M146" s="1" t="n">
        <v>1</v>
      </c>
      <c r="N146" s="8" t="s">
        <v>797</v>
      </c>
      <c r="T146" s="0" t="e">
        <f aca="false">_xlfn.xlookup(A146,Snapshot!C146:C343,Snapshot!J146:J343)</f>
        <v>#NAME?</v>
      </c>
      <c r="U146" s="0" t="e">
        <f aca="false">_xlfn.xlookup(A146,Snapshot!C146:C343,Snapshot!G146:G343,0)</f>
        <v>#NAME?</v>
      </c>
      <c r="V146" s="0" t="n">
        <v>145</v>
      </c>
    </row>
    <row r="147" customFormat="false" ht="14.4" hidden="false" customHeight="false" outlineLevel="0" collapsed="false">
      <c r="A147" s="27" t="s">
        <v>502</v>
      </c>
      <c r="B147" s="9" t="s">
        <v>758</v>
      </c>
      <c r="C147" s="11" t="s">
        <v>1123</v>
      </c>
      <c r="D147" s="9" t="s">
        <v>1180</v>
      </c>
      <c r="E147" s="9" t="s">
        <v>792</v>
      </c>
      <c r="F147" s="1" t="s">
        <v>643</v>
      </c>
      <c r="G147" s="1" t="s">
        <v>1191</v>
      </c>
      <c r="H147" s="1" t="s">
        <v>1192</v>
      </c>
      <c r="J147" s="10" t="s">
        <v>766</v>
      </c>
      <c r="K147" s="1"/>
      <c r="L147" s="18" t="n">
        <v>2020</v>
      </c>
      <c r="M147" s="1" t="n">
        <v>1</v>
      </c>
      <c r="N147" s="8" t="s">
        <v>797</v>
      </c>
      <c r="T147" s="0" t="e">
        <f aca="false">_xlfn.xlookup(A147,Snapshot!C147:C344,Snapshot!J147:J344)</f>
        <v>#NAME?</v>
      </c>
      <c r="U147" s="0" t="e">
        <f aca="false">_xlfn.xlookup(A147,Snapshot!C147:C344,Snapshot!G147:G344,0)</f>
        <v>#NAME?</v>
      </c>
      <c r="V147" s="0" t="n">
        <v>146</v>
      </c>
    </row>
    <row r="148" customFormat="false" ht="14.4" hidden="false" customHeight="false" outlineLevel="0" collapsed="false">
      <c r="A148" s="27" t="s">
        <v>505</v>
      </c>
      <c r="B148" s="9" t="s">
        <v>758</v>
      </c>
      <c r="C148" s="11" t="s">
        <v>1123</v>
      </c>
      <c r="D148" s="9" t="s">
        <v>1180</v>
      </c>
      <c r="E148" s="9" t="s">
        <v>832</v>
      </c>
      <c r="F148" s="1" t="s">
        <v>643</v>
      </c>
      <c r="G148" s="1" t="s">
        <v>1193</v>
      </c>
      <c r="H148" s="1" t="s">
        <v>1194</v>
      </c>
      <c r="J148" s="10" t="s">
        <v>766</v>
      </c>
      <c r="K148" s="1"/>
      <c r="L148" s="8" t="n">
        <v>2020</v>
      </c>
      <c r="M148" s="1" t="n">
        <v>1</v>
      </c>
      <c r="N148" s="8" t="s">
        <v>807</v>
      </c>
      <c r="Q148" s="0" t="s">
        <v>808</v>
      </c>
      <c r="S148" s="0" t="s">
        <v>809</v>
      </c>
      <c r="T148" s="0" t="e">
        <f aca="false">_xlfn.xlookup(A148,Snapshot!C148:C345,Snapshot!J148:J345)</f>
        <v>#NAME?</v>
      </c>
      <c r="U148" s="0" t="e">
        <f aca="false">_xlfn.xlookup(A148,Snapshot!C148:C345,Snapshot!G148:G345,0)</f>
        <v>#NAME?</v>
      </c>
      <c r="V148" s="0" t="n">
        <v>147</v>
      </c>
    </row>
    <row r="149" customFormat="false" ht="14.4" hidden="false" customHeight="false" outlineLevel="0" collapsed="false">
      <c r="A149" s="27" t="s">
        <v>508</v>
      </c>
      <c r="B149" s="9" t="s">
        <v>758</v>
      </c>
      <c r="C149" s="11" t="s">
        <v>1123</v>
      </c>
      <c r="D149" s="9" t="s">
        <v>1180</v>
      </c>
      <c r="E149" s="9" t="s">
        <v>816</v>
      </c>
      <c r="F149" s="1" t="s">
        <v>1062</v>
      </c>
      <c r="G149" s="1" t="s">
        <v>1195</v>
      </c>
      <c r="H149" s="1" t="s">
        <v>1196</v>
      </c>
      <c r="J149" s="10" t="s">
        <v>766</v>
      </c>
      <c r="K149" s="1"/>
      <c r="L149" s="18" t="n">
        <v>2018</v>
      </c>
      <c r="M149" s="1" t="n">
        <v>1</v>
      </c>
      <c r="N149" s="8" t="s">
        <v>807</v>
      </c>
      <c r="O149" s="0" t="n">
        <v>2018</v>
      </c>
      <c r="Q149" s="0" t="s">
        <v>808</v>
      </c>
      <c r="S149" s="0" t="s">
        <v>822</v>
      </c>
      <c r="T149" s="0" t="e">
        <f aca="false">_xlfn.xlookup(A149,Snapshot!C149:C346,Snapshot!J149:J346)</f>
        <v>#NAME?</v>
      </c>
      <c r="U149" s="0" t="e">
        <f aca="false">_xlfn.xlookup(A149,Snapshot!C149:C346,Snapshot!G149:G346,0)</f>
        <v>#NAME?</v>
      </c>
      <c r="V149" s="0" t="n">
        <v>148</v>
      </c>
    </row>
    <row r="150" customFormat="false" ht="14.4" hidden="false" customHeight="false" outlineLevel="0" collapsed="false">
      <c r="A150" s="27" t="s">
        <v>511</v>
      </c>
      <c r="B150" s="9" t="s">
        <v>758</v>
      </c>
      <c r="C150" s="11" t="s">
        <v>1123</v>
      </c>
      <c r="D150" s="9" t="s">
        <v>1197</v>
      </c>
      <c r="E150" s="9" t="s">
        <v>761</v>
      </c>
      <c r="F150" s="1" t="s">
        <v>768</v>
      </c>
      <c r="G150" s="1" t="s">
        <v>1198</v>
      </c>
      <c r="H150" s="1" t="s">
        <v>1199</v>
      </c>
      <c r="J150" s="10" t="s">
        <v>766</v>
      </c>
      <c r="K150" s="1"/>
      <c r="L150" s="18" t="n">
        <v>2018</v>
      </c>
      <c r="M150" s="1" t="n">
        <v>1</v>
      </c>
      <c r="N150" s="8" t="s">
        <v>797</v>
      </c>
      <c r="O150" s="0" t="n">
        <v>2018</v>
      </c>
      <c r="T150" s="0" t="e">
        <f aca="false">_xlfn.xlookup(A150,Snapshot!C150:C347,Snapshot!J150:J347)</f>
        <v>#NAME?</v>
      </c>
      <c r="U150" s="0" t="e">
        <f aca="false">_xlfn.xlookup(A150,Snapshot!C150:C347,Snapshot!G150:G347,0)</f>
        <v>#NAME?</v>
      </c>
      <c r="V150" s="0" t="n">
        <v>149</v>
      </c>
    </row>
    <row r="151" customFormat="false" ht="14.4" hidden="false" customHeight="false" outlineLevel="0" collapsed="false">
      <c r="A151" s="27" t="s">
        <v>514</v>
      </c>
      <c r="B151" s="9" t="s">
        <v>758</v>
      </c>
      <c r="C151" s="11" t="s">
        <v>1123</v>
      </c>
      <c r="D151" s="9" t="s">
        <v>1197</v>
      </c>
      <c r="E151" s="9" t="s">
        <v>761</v>
      </c>
      <c r="F151" s="1" t="s">
        <v>1074</v>
      </c>
      <c r="G151" s="1" t="s">
        <v>1200</v>
      </c>
      <c r="H151" s="1" t="s">
        <v>1201</v>
      </c>
      <c r="J151" s="10" t="s">
        <v>766</v>
      </c>
      <c r="K151" s="1"/>
      <c r="L151" s="18" t="n">
        <v>2018</v>
      </c>
      <c r="M151" s="1" t="n">
        <v>1</v>
      </c>
      <c r="N151" s="8" t="s">
        <v>797</v>
      </c>
      <c r="O151" s="0" t="n">
        <v>2018</v>
      </c>
      <c r="T151" s="0" t="e">
        <f aca="false">_xlfn.xlookup(A151,Snapshot!C151:C348,Snapshot!J151:J348)</f>
        <v>#NAME?</v>
      </c>
      <c r="U151" s="0" t="e">
        <f aca="false">_xlfn.xlookup(A151,Snapshot!C151:C348,Snapshot!G151:G348,0)</f>
        <v>#NAME?</v>
      </c>
      <c r="V151" s="0" t="n">
        <v>150</v>
      </c>
    </row>
    <row r="152" customFormat="false" ht="14.4" hidden="false" customHeight="false" outlineLevel="0" collapsed="false">
      <c r="A152" s="27" t="s">
        <v>517</v>
      </c>
      <c r="B152" s="9" t="s">
        <v>758</v>
      </c>
      <c r="C152" s="11" t="s">
        <v>1123</v>
      </c>
      <c r="D152" s="9" t="s">
        <v>1197</v>
      </c>
      <c r="E152" s="9" t="s">
        <v>761</v>
      </c>
      <c r="F152" s="1" t="s">
        <v>1202</v>
      </c>
      <c r="G152" s="1" t="s">
        <v>1203</v>
      </c>
      <c r="H152" s="1" t="s">
        <v>1204</v>
      </c>
      <c r="J152" s="10" t="s">
        <v>766</v>
      </c>
      <c r="K152" s="1"/>
      <c r="L152" s="18" t="n">
        <v>2018</v>
      </c>
      <c r="M152" s="1" t="n">
        <v>1</v>
      </c>
      <c r="N152" s="8" t="s">
        <v>797</v>
      </c>
      <c r="O152" s="0" t="n">
        <v>2018</v>
      </c>
      <c r="T152" s="0" t="e">
        <f aca="false">_xlfn.xlookup(A152,Snapshot!C152:C349,Snapshot!J152:J349)</f>
        <v>#NAME?</v>
      </c>
      <c r="U152" s="0" t="e">
        <f aca="false">_xlfn.xlookup(A152,Snapshot!C152:C349,Snapshot!G152:G349,0)</f>
        <v>#NAME?</v>
      </c>
      <c r="V152" s="0" t="n">
        <v>151</v>
      </c>
    </row>
    <row r="153" customFormat="false" ht="14.4" hidden="false" customHeight="false" outlineLevel="0" collapsed="false">
      <c r="A153" s="27" t="s">
        <v>520</v>
      </c>
      <c r="B153" s="9" t="s">
        <v>758</v>
      </c>
      <c r="C153" s="11" t="s">
        <v>1123</v>
      </c>
      <c r="D153" s="9" t="s">
        <v>1197</v>
      </c>
      <c r="E153" s="9" t="s">
        <v>761</v>
      </c>
      <c r="F153" s="1" t="s">
        <v>643</v>
      </c>
      <c r="G153" s="1" t="s">
        <v>1205</v>
      </c>
      <c r="H153" s="1" t="s">
        <v>1206</v>
      </c>
      <c r="J153" s="10" t="s">
        <v>766</v>
      </c>
      <c r="K153" s="1"/>
      <c r="L153" s="18" t="n">
        <v>2020</v>
      </c>
      <c r="M153" s="1" t="n">
        <v>1</v>
      </c>
      <c r="N153" s="8" t="s">
        <v>767</v>
      </c>
      <c r="T153" s="0" t="e">
        <f aca="false">_xlfn.xlookup(A153,Snapshot!C153:C350,Snapshot!J153:J350)</f>
        <v>#NAME?</v>
      </c>
      <c r="U153" s="0" t="e">
        <f aca="false">_xlfn.xlookup(A153,Snapshot!C153:C350,Snapshot!G153:G350,0)</f>
        <v>#NAME?</v>
      </c>
      <c r="V153" s="0" t="n">
        <v>152</v>
      </c>
    </row>
    <row r="154" customFormat="false" ht="14.4" hidden="false" customHeight="false" outlineLevel="0" collapsed="false">
      <c r="A154" s="27" t="s">
        <v>523</v>
      </c>
      <c r="B154" s="9" t="s">
        <v>758</v>
      </c>
      <c r="C154" s="11" t="s">
        <v>1123</v>
      </c>
      <c r="D154" s="9" t="s">
        <v>1197</v>
      </c>
      <c r="E154" s="9" t="s">
        <v>761</v>
      </c>
      <c r="F154" s="1" t="s">
        <v>643</v>
      </c>
      <c r="G154" s="1" t="s">
        <v>1207</v>
      </c>
      <c r="H154" s="1" t="s">
        <v>1208</v>
      </c>
      <c r="J154" s="10" t="s">
        <v>766</v>
      </c>
      <c r="K154" s="1"/>
      <c r="L154" s="18" t="n">
        <v>2020</v>
      </c>
      <c r="M154" s="1" t="n">
        <v>1</v>
      </c>
      <c r="N154" s="8" t="s">
        <v>767</v>
      </c>
      <c r="T154" s="0" t="e">
        <f aca="false">_xlfn.xlookup(A154,Snapshot!C154:C351,Snapshot!J154:J351)</f>
        <v>#NAME?</v>
      </c>
      <c r="U154" s="0" t="e">
        <f aca="false">_xlfn.xlookup(A154,Snapshot!C154:C351,Snapshot!G154:G351,0)</f>
        <v>#NAME?</v>
      </c>
      <c r="V154" s="0" t="n">
        <v>153</v>
      </c>
    </row>
    <row r="155" customFormat="false" ht="14.4" hidden="false" customHeight="false" outlineLevel="0" collapsed="false">
      <c r="A155" s="27" t="s">
        <v>527</v>
      </c>
      <c r="B155" s="9" t="s">
        <v>758</v>
      </c>
      <c r="C155" s="11" t="s">
        <v>1123</v>
      </c>
      <c r="D155" s="9" t="s">
        <v>1197</v>
      </c>
      <c r="E155" s="9" t="s">
        <v>761</v>
      </c>
      <c r="F155" s="1" t="s">
        <v>1209</v>
      </c>
      <c r="G155" s="1" t="s">
        <v>1210</v>
      </c>
      <c r="H155" s="1" t="s">
        <v>1211</v>
      </c>
      <c r="J155" s="10" t="s">
        <v>766</v>
      </c>
      <c r="K155" s="1"/>
      <c r="L155" s="18" t="n">
        <v>2018</v>
      </c>
      <c r="M155" s="1" t="n">
        <v>1</v>
      </c>
      <c r="N155" s="8" t="s">
        <v>767</v>
      </c>
      <c r="O155" s="0" t="n">
        <v>2018</v>
      </c>
      <c r="T155" s="0" t="e">
        <f aca="false">_xlfn.xlookup(A155,Snapshot!C155:C352,Snapshot!J155:J352)</f>
        <v>#NAME?</v>
      </c>
      <c r="U155" s="0" t="e">
        <f aca="false">_xlfn.xlookup(A155,Snapshot!C155:C352,Snapshot!G155:G352,0)</f>
        <v>#NAME?</v>
      </c>
      <c r="V155" s="0" t="n">
        <v>154</v>
      </c>
    </row>
    <row r="156" customFormat="false" ht="14.4" hidden="false" customHeight="false" outlineLevel="0" collapsed="false">
      <c r="A156" s="27" t="s">
        <v>530</v>
      </c>
      <c r="B156" s="9" t="s">
        <v>758</v>
      </c>
      <c r="C156" s="11" t="s">
        <v>1123</v>
      </c>
      <c r="D156" s="9" t="s">
        <v>1197</v>
      </c>
      <c r="E156" s="9" t="s">
        <v>761</v>
      </c>
      <c r="F156" s="1" t="s">
        <v>1212</v>
      </c>
      <c r="G156" s="1" t="s">
        <v>769</v>
      </c>
      <c r="H156" s="1" t="s">
        <v>1213</v>
      </c>
      <c r="J156" s="10" t="s">
        <v>766</v>
      </c>
      <c r="K156" s="1"/>
      <c r="L156" s="18" t="n">
        <v>2018</v>
      </c>
      <c r="M156" s="1" t="n">
        <v>1</v>
      </c>
      <c r="N156" s="8" t="s">
        <v>767</v>
      </c>
      <c r="O156" s="0" t="n">
        <v>2018</v>
      </c>
      <c r="T156" s="0" t="e">
        <f aca="false">_xlfn.xlookup(A156,Snapshot!C156:C353,Snapshot!J156:J353)</f>
        <v>#NAME?</v>
      </c>
      <c r="U156" s="0" t="e">
        <f aca="false">_xlfn.xlookup(A156,Snapshot!C156:C353,Snapshot!G156:G353,0)</f>
        <v>#NAME?</v>
      </c>
      <c r="V156" s="0" t="n">
        <v>155</v>
      </c>
    </row>
    <row r="157" customFormat="false" ht="13.95" hidden="false" customHeight="true" outlineLevel="0" collapsed="false">
      <c r="A157" s="27" t="s">
        <v>533</v>
      </c>
      <c r="B157" s="9" t="s">
        <v>758</v>
      </c>
      <c r="C157" s="11" t="s">
        <v>1123</v>
      </c>
      <c r="D157" s="9" t="s">
        <v>1197</v>
      </c>
      <c r="E157" s="9" t="s">
        <v>792</v>
      </c>
      <c r="F157" s="1" t="s">
        <v>1214</v>
      </c>
      <c r="G157" s="1" t="s">
        <v>1215</v>
      </c>
      <c r="H157" s="31" t="s">
        <v>1216</v>
      </c>
      <c r="I157" s="31"/>
      <c r="J157" s="10" t="s">
        <v>796</v>
      </c>
      <c r="K157" s="1"/>
      <c r="L157" s="18" t="n">
        <v>2020</v>
      </c>
      <c r="M157" s="1" t="n">
        <v>1</v>
      </c>
      <c r="N157" s="8" t="s">
        <v>797</v>
      </c>
      <c r="T157" s="0" t="e">
        <f aca="false">_xlfn.xlookup(A157,Snapshot!C157:C354,Snapshot!J157:J354)</f>
        <v>#NAME?</v>
      </c>
      <c r="U157" s="0" t="e">
        <f aca="false">_xlfn.xlookup(A157,Snapshot!C157:C354,Snapshot!G157:G354,0)</f>
        <v>#NAME?</v>
      </c>
      <c r="V157" s="0" t="n">
        <v>156</v>
      </c>
    </row>
    <row r="158" customFormat="false" ht="14.4" hidden="false" customHeight="false" outlineLevel="0" collapsed="false">
      <c r="A158" s="27" t="s">
        <v>536</v>
      </c>
      <c r="B158" s="9" t="s">
        <v>758</v>
      </c>
      <c r="C158" s="11" t="s">
        <v>1123</v>
      </c>
      <c r="D158" s="9" t="s">
        <v>1197</v>
      </c>
      <c r="E158" s="9" t="s">
        <v>792</v>
      </c>
      <c r="F158" s="1" t="s">
        <v>643</v>
      </c>
      <c r="G158" s="1" t="s">
        <v>1217</v>
      </c>
      <c r="H158" s="1" t="s">
        <v>1218</v>
      </c>
      <c r="J158" s="10" t="s">
        <v>766</v>
      </c>
      <c r="K158" s="1"/>
      <c r="L158" s="18" t="n">
        <v>2020</v>
      </c>
      <c r="M158" s="1" t="n">
        <v>1</v>
      </c>
      <c r="N158" s="8" t="s">
        <v>797</v>
      </c>
      <c r="T158" s="0" t="e">
        <f aca="false">_xlfn.xlookup(A158,Snapshot!C158:C355,Snapshot!J158:J355)</f>
        <v>#NAME?</v>
      </c>
      <c r="U158" s="0" t="e">
        <f aca="false">_xlfn.xlookup(A158,Snapshot!C158:C355,Snapshot!G158:G355,0)</f>
        <v>#NAME?</v>
      </c>
      <c r="V158" s="0" t="n">
        <v>157</v>
      </c>
    </row>
    <row r="159" customFormat="false" ht="14.4" hidden="false" customHeight="false" outlineLevel="0" collapsed="false">
      <c r="A159" s="27" t="s">
        <v>539</v>
      </c>
      <c r="B159" s="9" t="s">
        <v>758</v>
      </c>
      <c r="C159" s="11" t="s">
        <v>1123</v>
      </c>
      <c r="D159" s="9" t="s">
        <v>1197</v>
      </c>
      <c r="E159" s="9" t="s">
        <v>792</v>
      </c>
      <c r="F159" s="1" t="s">
        <v>1219</v>
      </c>
      <c r="G159" s="1" t="s">
        <v>1220</v>
      </c>
      <c r="H159" s="1" t="s">
        <v>1221</v>
      </c>
      <c r="J159" s="10" t="s">
        <v>766</v>
      </c>
      <c r="K159" s="1"/>
      <c r="L159" s="18" t="n">
        <v>2018</v>
      </c>
      <c r="M159" s="1" t="n">
        <v>1</v>
      </c>
      <c r="N159" s="8" t="s">
        <v>797</v>
      </c>
      <c r="O159" s="0" t="n">
        <v>2018</v>
      </c>
      <c r="T159" s="0" t="e">
        <f aca="false">_xlfn.xlookup(A159,Snapshot!C159:C356,Snapshot!J159:J356)</f>
        <v>#NAME?</v>
      </c>
      <c r="U159" s="0" t="e">
        <f aca="false">_xlfn.xlookup(A159,Snapshot!C159:C356,Snapshot!G159:G356,0)</f>
        <v>#NAME?</v>
      </c>
      <c r="V159" s="0" t="n">
        <v>158</v>
      </c>
    </row>
    <row r="160" customFormat="false" ht="14.4" hidden="false" customHeight="false" outlineLevel="0" collapsed="false">
      <c r="A160" s="27" t="s">
        <v>543</v>
      </c>
      <c r="B160" s="9" t="s">
        <v>758</v>
      </c>
      <c r="C160" s="11" t="s">
        <v>1123</v>
      </c>
      <c r="D160" s="9" t="s">
        <v>1197</v>
      </c>
      <c r="E160" s="9" t="s">
        <v>792</v>
      </c>
      <c r="F160" s="1" t="s">
        <v>1222</v>
      </c>
      <c r="G160" s="1" t="s">
        <v>1223</v>
      </c>
      <c r="H160" s="9" t="s">
        <v>1224</v>
      </c>
      <c r="I160" s="9"/>
      <c r="J160" s="10" t="s">
        <v>766</v>
      </c>
      <c r="K160" s="1"/>
      <c r="L160" s="18" t="n">
        <v>2020</v>
      </c>
      <c r="M160" s="1" t="n">
        <v>1</v>
      </c>
      <c r="N160" s="8" t="s">
        <v>797</v>
      </c>
      <c r="T160" s="0" t="e">
        <f aca="false">_xlfn.xlookup(A160,Snapshot!C160:C357,Snapshot!J160:J357)</f>
        <v>#NAME?</v>
      </c>
      <c r="U160" s="0" t="e">
        <f aca="false">_xlfn.xlookup(A160,Snapshot!C160:C357,Snapshot!G160:G357,0)</f>
        <v>#NAME?</v>
      </c>
      <c r="V160" s="0" t="n">
        <v>159</v>
      </c>
    </row>
    <row r="161" customFormat="false" ht="14.4" hidden="false" customHeight="false" outlineLevel="0" collapsed="false">
      <c r="A161" s="27" t="s">
        <v>546</v>
      </c>
      <c r="B161" s="9" t="s">
        <v>758</v>
      </c>
      <c r="C161" s="11" t="s">
        <v>1123</v>
      </c>
      <c r="D161" s="9" t="s">
        <v>1197</v>
      </c>
      <c r="E161" s="9" t="s">
        <v>816</v>
      </c>
      <c r="F161" s="1" t="s">
        <v>1225</v>
      </c>
      <c r="G161" s="1" t="s">
        <v>1226</v>
      </c>
      <c r="H161" s="1" t="s">
        <v>1227</v>
      </c>
      <c r="J161" s="10" t="s">
        <v>766</v>
      </c>
      <c r="K161" s="1"/>
      <c r="L161" s="18" t="n">
        <v>2018</v>
      </c>
      <c r="M161" s="1" t="n">
        <v>1</v>
      </c>
      <c r="N161" s="8" t="s">
        <v>767</v>
      </c>
      <c r="T161" s="0" t="e">
        <f aca="false">_xlfn.xlookup(A161,Snapshot!C161:C358,Snapshot!J161:J358)</f>
        <v>#NAME?</v>
      </c>
      <c r="U161" s="0" t="e">
        <f aca="false">_xlfn.xlookup(A161,Snapshot!C161:C358,Snapshot!G161:G358,0)</f>
        <v>#NAME?</v>
      </c>
      <c r="V161" s="0" t="n">
        <v>160</v>
      </c>
    </row>
    <row r="162" customFormat="false" ht="14.4" hidden="false" customHeight="false" outlineLevel="0" collapsed="false">
      <c r="A162" s="27" t="s">
        <v>550</v>
      </c>
      <c r="B162" s="9" t="s">
        <v>758</v>
      </c>
      <c r="C162" s="11" t="s">
        <v>1123</v>
      </c>
      <c r="D162" s="9" t="s">
        <v>1197</v>
      </c>
      <c r="E162" s="9" t="s">
        <v>816</v>
      </c>
      <c r="F162" s="1" t="s">
        <v>1098</v>
      </c>
      <c r="G162" s="1" t="s">
        <v>1228</v>
      </c>
      <c r="H162" s="1" t="s">
        <v>1229</v>
      </c>
      <c r="J162" s="10" t="s">
        <v>766</v>
      </c>
      <c r="K162" s="1"/>
      <c r="L162" s="18" t="n">
        <v>2018</v>
      </c>
      <c r="M162" s="1" t="n">
        <v>1</v>
      </c>
      <c r="N162" s="8" t="s">
        <v>807</v>
      </c>
      <c r="O162" s="0" t="n">
        <v>2018</v>
      </c>
      <c r="Q162" s="0" t="s">
        <v>820</v>
      </c>
      <c r="S162" s="0" t="s">
        <v>1070</v>
      </c>
      <c r="T162" s="0" t="e">
        <f aca="false">_xlfn.xlookup(A162,Snapshot!C162:C359,Snapshot!J162:J359)</f>
        <v>#NAME?</v>
      </c>
      <c r="U162" s="0" t="e">
        <f aca="false">_xlfn.xlookup(A162,Snapshot!C162:C359,Snapshot!G162:G359,0)</f>
        <v>#NAME?</v>
      </c>
      <c r="V162" s="0" t="n">
        <v>161</v>
      </c>
    </row>
    <row r="163" customFormat="false" ht="14.4" hidden="false" customHeight="false" outlineLevel="0" collapsed="false">
      <c r="A163" s="0" t="s">
        <v>553</v>
      </c>
      <c r="B163" s="9" t="s">
        <v>758</v>
      </c>
      <c r="C163" s="11" t="s">
        <v>1123</v>
      </c>
      <c r="D163" s="11" t="s">
        <v>1197</v>
      </c>
      <c r="E163" s="9" t="s">
        <v>816</v>
      </c>
      <c r="F163" s="8" t="s">
        <v>1230</v>
      </c>
      <c r="G163" s="1" t="s">
        <v>1231</v>
      </c>
      <c r="H163" s="1" t="s">
        <v>1232</v>
      </c>
      <c r="J163" s="10" t="s">
        <v>766</v>
      </c>
      <c r="K163" s="1"/>
      <c r="L163" s="18" t="n">
        <v>2018</v>
      </c>
      <c r="M163" s="1" t="n">
        <v>1</v>
      </c>
      <c r="N163" s="8" t="s">
        <v>807</v>
      </c>
      <c r="O163" s="0" t="n">
        <v>2018</v>
      </c>
      <c r="Q163" s="0" t="s">
        <v>820</v>
      </c>
      <c r="S163" s="0" t="s">
        <v>1070</v>
      </c>
      <c r="T163" s="0" t="e">
        <f aca="false">_xlfn.xlookup(A163,Snapshot!C163:C360,Snapshot!J163:J360)</f>
        <v>#NAME?</v>
      </c>
      <c r="U163" s="0" t="e">
        <f aca="false">_xlfn.xlookup(A163,Snapshot!C163:C360,Snapshot!G163:G360,0)</f>
        <v>#NAME?</v>
      </c>
      <c r="V163" s="0" t="n">
        <v>162</v>
      </c>
    </row>
    <row r="164" customFormat="false" ht="14.4" hidden="false" customHeight="false" outlineLevel="0" collapsed="false">
      <c r="A164" s="27" t="s">
        <v>556</v>
      </c>
      <c r="B164" s="9" t="s">
        <v>758</v>
      </c>
      <c r="C164" s="11" t="s">
        <v>1123</v>
      </c>
      <c r="D164" s="9" t="s">
        <v>1233</v>
      </c>
      <c r="E164" s="9" t="s">
        <v>761</v>
      </c>
      <c r="F164" s="1" t="s">
        <v>851</v>
      </c>
      <c r="G164" s="1" t="s">
        <v>1234</v>
      </c>
      <c r="H164" s="1" t="s">
        <v>1235</v>
      </c>
      <c r="J164" s="10" t="s">
        <v>766</v>
      </c>
      <c r="K164" s="1"/>
      <c r="L164" s="18" t="n">
        <v>2018</v>
      </c>
      <c r="M164" s="1" t="n">
        <v>1</v>
      </c>
      <c r="N164" s="8" t="s">
        <v>767</v>
      </c>
      <c r="O164" s="0" t="n">
        <v>2018</v>
      </c>
      <c r="T164" s="0" t="e">
        <f aca="false">_xlfn.xlookup(A164,Snapshot!C164:C361,Snapshot!J164:J361)</f>
        <v>#NAME?</v>
      </c>
      <c r="U164" s="0" t="e">
        <f aca="false">_xlfn.xlookup(A164,Snapshot!C164:C361,Snapshot!G164:G361,0)</f>
        <v>#NAME?</v>
      </c>
      <c r="V164" s="0" t="n">
        <v>163</v>
      </c>
    </row>
    <row r="165" customFormat="false" ht="14.4" hidden="false" customHeight="true" outlineLevel="0" collapsed="false">
      <c r="A165" s="27" t="s">
        <v>559</v>
      </c>
      <c r="B165" s="9" t="s">
        <v>758</v>
      </c>
      <c r="C165" s="11" t="s">
        <v>1123</v>
      </c>
      <c r="D165" s="9" t="s">
        <v>1233</v>
      </c>
      <c r="E165" s="9" t="s">
        <v>792</v>
      </c>
      <c r="F165" s="1" t="s">
        <v>891</v>
      </c>
      <c r="G165" s="31" t="s">
        <v>1236</v>
      </c>
      <c r="H165" s="9" t="s">
        <v>1237</v>
      </c>
      <c r="I165" s="9"/>
      <c r="J165" s="10" t="s">
        <v>796</v>
      </c>
      <c r="K165" s="1"/>
      <c r="L165" s="18" t="n">
        <v>2020</v>
      </c>
      <c r="M165" s="1" t="n">
        <v>1</v>
      </c>
      <c r="N165" s="8" t="s">
        <v>807</v>
      </c>
      <c r="Q165" s="0" t="s">
        <v>808</v>
      </c>
      <c r="R165" s="0" t="s">
        <v>1238</v>
      </c>
      <c r="S165" s="0" t="s">
        <v>822</v>
      </c>
      <c r="T165" s="0" t="e">
        <f aca="false">_xlfn.xlookup(A165,Snapshot!C165:C362,Snapshot!J165:J362)</f>
        <v>#NAME?</v>
      </c>
      <c r="U165" s="0" t="e">
        <f aca="false">_xlfn.xlookup(A165,Snapshot!C165:C362,Snapshot!G165:G362,0)</f>
        <v>#NAME?</v>
      </c>
      <c r="V165" s="0" t="n">
        <v>164</v>
      </c>
    </row>
    <row r="166" customFormat="false" ht="14.4" hidden="false" customHeight="false" outlineLevel="0" collapsed="false">
      <c r="A166" s="27" t="s">
        <v>562</v>
      </c>
      <c r="B166" s="9" t="s">
        <v>758</v>
      </c>
      <c r="C166" s="11" t="s">
        <v>1123</v>
      </c>
      <c r="D166" s="9" t="s">
        <v>1233</v>
      </c>
      <c r="E166" s="9" t="s">
        <v>816</v>
      </c>
      <c r="F166" s="1" t="s">
        <v>918</v>
      </c>
      <c r="G166" s="1" t="s">
        <v>1239</v>
      </c>
      <c r="H166" s="1" t="s">
        <v>1240</v>
      </c>
      <c r="J166" s="10" t="s">
        <v>796</v>
      </c>
      <c r="K166" s="1"/>
      <c r="L166" s="18" t="n">
        <v>2020</v>
      </c>
      <c r="M166" s="1" t="n">
        <v>1</v>
      </c>
      <c r="N166" s="8" t="s">
        <v>807</v>
      </c>
      <c r="Q166" s="0" t="s">
        <v>820</v>
      </c>
      <c r="R166" s="0" t="s">
        <v>1241</v>
      </c>
      <c r="S166" s="0" t="s">
        <v>1070</v>
      </c>
      <c r="T166" s="0" t="e">
        <f aca="false">_xlfn.xlookup(A166,Snapshot!C166:C363,Snapshot!J166:J363)</f>
        <v>#NAME?</v>
      </c>
      <c r="U166" s="0" t="e">
        <f aca="false">_xlfn.xlookup(A166,Snapshot!C166:C363,Snapshot!G166:G363,0)</f>
        <v>#NAME?</v>
      </c>
      <c r="V166" s="0" t="n">
        <v>165</v>
      </c>
    </row>
    <row r="167" customFormat="false" ht="16.2" hidden="false" customHeight="true" outlineLevel="0" collapsed="false">
      <c r="A167" s="27" t="s">
        <v>565</v>
      </c>
      <c r="B167" s="9" t="s">
        <v>758</v>
      </c>
      <c r="C167" s="11" t="s">
        <v>1123</v>
      </c>
      <c r="D167" s="9" t="s">
        <v>1233</v>
      </c>
      <c r="E167" s="9" t="s">
        <v>816</v>
      </c>
      <c r="F167" s="1" t="s">
        <v>643</v>
      </c>
      <c r="G167" s="1" t="s">
        <v>1242</v>
      </c>
      <c r="H167" s="31" t="s">
        <v>1243</v>
      </c>
      <c r="I167" s="31"/>
      <c r="J167" s="10" t="s">
        <v>766</v>
      </c>
      <c r="K167" s="1"/>
      <c r="L167" s="18" t="n">
        <v>2020</v>
      </c>
      <c r="M167" s="1" t="n">
        <v>1</v>
      </c>
      <c r="N167" s="8" t="s">
        <v>807</v>
      </c>
      <c r="Q167" s="0" t="s">
        <v>820</v>
      </c>
      <c r="R167" s="0" t="s">
        <v>1241</v>
      </c>
      <c r="S167" s="0" t="s">
        <v>1070</v>
      </c>
      <c r="T167" s="0" t="e">
        <f aca="false">_xlfn.xlookup(A167,Snapshot!C167:C364,Snapshot!J167:J364)</f>
        <v>#NAME?</v>
      </c>
      <c r="U167" s="0" t="e">
        <f aca="false">_xlfn.xlookup(A167,Snapshot!C167:C364,Snapshot!G167:G364,0)</f>
        <v>#NAME?</v>
      </c>
      <c r="V167" s="0" t="n">
        <v>166</v>
      </c>
    </row>
    <row r="168" customFormat="false" ht="14.4" hidden="false" customHeight="false" outlineLevel="0" collapsed="false">
      <c r="A168" s="27" t="s">
        <v>568</v>
      </c>
      <c r="B168" s="9" t="s">
        <v>758</v>
      </c>
      <c r="C168" s="11" t="s">
        <v>1123</v>
      </c>
      <c r="D168" s="9" t="s">
        <v>1233</v>
      </c>
      <c r="E168" s="9" t="s">
        <v>816</v>
      </c>
      <c r="F168" s="1" t="s">
        <v>643</v>
      </c>
      <c r="G168" s="1" t="s">
        <v>1244</v>
      </c>
      <c r="H168" s="1" t="s">
        <v>1245</v>
      </c>
      <c r="J168" s="10" t="s">
        <v>766</v>
      </c>
      <c r="K168" s="1"/>
      <c r="L168" s="18" t="n">
        <v>2020</v>
      </c>
      <c r="M168" s="1" t="n">
        <v>1</v>
      </c>
      <c r="N168" s="8" t="s">
        <v>807</v>
      </c>
      <c r="Q168" s="0" t="s">
        <v>820</v>
      </c>
      <c r="R168" s="0" t="s">
        <v>1246</v>
      </c>
      <c r="S168" s="0" t="s">
        <v>1070</v>
      </c>
      <c r="T168" s="0" t="e">
        <f aca="false">_xlfn.xlookup(A168,Snapshot!C168:C365,Snapshot!J168:J365)</f>
        <v>#NAME?</v>
      </c>
      <c r="U168" s="0" t="e">
        <f aca="false">_xlfn.xlookup(A168,Snapshot!C168:C365,Snapshot!G168:G365,0)</f>
        <v>#NAME?</v>
      </c>
      <c r="V168" s="0" t="n">
        <v>167</v>
      </c>
    </row>
    <row r="169" customFormat="false" ht="14.4" hidden="false" customHeight="false" outlineLevel="0" collapsed="false">
      <c r="A169" s="27" t="s">
        <v>571</v>
      </c>
      <c r="B169" s="9" t="s">
        <v>758</v>
      </c>
      <c r="C169" s="11" t="s">
        <v>1123</v>
      </c>
      <c r="D169" s="9" t="s">
        <v>1233</v>
      </c>
      <c r="E169" s="9" t="s">
        <v>816</v>
      </c>
      <c r="F169" s="1" t="s">
        <v>643</v>
      </c>
      <c r="G169" s="1" t="s">
        <v>1247</v>
      </c>
      <c r="H169" s="1" t="s">
        <v>1248</v>
      </c>
      <c r="J169" s="10" t="s">
        <v>766</v>
      </c>
      <c r="K169" s="1"/>
      <c r="L169" s="18" t="n">
        <v>2020</v>
      </c>
      <c r="M169" s="1" t="n">
        <v>1</v>
      </c>
      <c r="N169" s="8" t="s">
        <v>807</v>
      </c>
      <c r="Q169" s="0" t="s">
        <v>820</v>
      </c>
      <c r="R169" s="0" t="s">
        <v>1246</v>
      </c>
      <c r="S169" s="0" t="s">
        <v>1070</v>
      </c>
      <c r="T169" s="0" t="e">
        <f aca="false">_xlfn.xlookup(A169,Snapshot!C169:C366,Snapshot!J169:J366)</f>
        <v>#NAME?</v>
      </c>
      <c r="U169" s="0" t="e">
        <f aca="false">_xlfn.xlookup(A169,Snapshot!C169:C366,Snapshot!G169:G366,0)</f>
        <v>#NAME?</v>
      </c>
      <c r="V169" s="0" t="n">
        <v>168</v>
      </c>
    </row>
    <row r="170" customFormat="false" ht="14.4" hidden="false" customHeight="false" outlineLevel="0" collapsed="false">
      <c r="A170" s="27" t="s">
        <v>574</v>
      </c>
      <c r="B170" s="9" t="s">
        <v>758</v>
      </c>
      <c r="C170" s="11" t="s">
        <v>1123</v>
      </c>
      <c r="D170" s="9" t="s">
        <v>1233</v>
      </c>
      <c r="E170" s="9" t="s">
        <v>816</v>
      </c>
      <c r="F170" s="1" t="s">
        <v>643</v>
      </c>
      <c r="G170" s="1" t="s">
        <v>1249</v>
      </c>
      <c r="H170" s="1" t="s">
        <v>1250</v>
      </c>
      <c r="J170" s="10" t="s">
        <v>766</v>
      </c>
      <c r="K170" s="1"/>
      <c r="L170" s="18" t="n">
        <v>2020</v>
      </c>
      <c r="M170" s="1" t="n">
        <v>1</v>
      </c>
      <c r="N170" s="8" t="s">
        <v>807</v>
      </c>
      <c r="Q170" s="0" t="s">
        <v>820</v>
      </c>
      <c r="R170" s="0" t="s">
        <v>1246</v>
      </c>
      <c r="S170" s="0" t="s">
        <v>1070</v>
      </c>
      <c r="T170" s="0" t="e">
        <f aca="false">_xlfn.xlookup(A170,Snapshot!C170:C367,Snapshot!J170:J367)</f>
        <v>#NAME?</v>
      </c>
      <c r="U170" s="0" t="e">
        <f aca="false">_xlfn.xlookup(A170,Snapshot!C170:C367,Snapshot!G170:G367,0)</f>
        <v>#NAME?</v>
      </c>
      <c r="V170" s="0" t="n">
        <v>169</v>
      </c>
    </row>
    <row r="171" customFormat="false" ht="14.4" hidden="false" customHeight="false" outlineLevel="0" collapsed="false">
      <c r="A171" s="27" t="s">
        <v>577</v>
      </c>
      <c r="B171" s="9" t="s">
        <v>758</v>
      </c>
      <c r="C171" s="11" t="s">
        <v>1123</v>
      </c>
      <c r="D171" s="9" t="s">
        <v>1233</v>
      </c>
      <c r="E171" s="9" t="s">
        <v>816</v>
      </c>
      <c r="F171" s="1" t="s">
        <v>1251</v>
      </c>
      <c r="G171" s="1" t="s">
        <v>1252</v>
      </c>
      <c r="H171" s="1" t="s">
        <v>1253</v>
      </c>
      <c r="J171" s="10" t="s">
        <v>766</v>
      </c>
      <c r="K171" s="1"/>
      <c r="L171" s="18" t="n">
        <v>2018</v>
      </c>
      <c r="M171" s="1" t="n">
        <v>1</v>
      </c>
      <c r="N171" s="8" t="s">
        <v>807</v>
      </c>
      <c r="O171" s="0" t="n">
        <v>2018</v>
      </c>
      <c r="Q171" s="0" t="s">
        <v>820</v>
      </c>
      <c r="S171" s="0" t="s">
        <v>1070</v>
      </c>
      <c r="T171" s="0" t="e">
        <f aca="false">_xlfn.xlookup(A171,Snapshot!C171:C368,Snapshot!J171:J368)</f>
        <v>#NAME?</v>
      </c>
      <c r="U171" s="0" t="e">
        <f aca="false">_xlfn.xlookup(A171,Snapshot!C171:C368,Snapshot!G171:G368,0)</f>
        <v>#NAME?</v>
      </c>
      <c r="V171" s="0" t="n">
        <v>170</v>
      </c>
    </row>
    <row r="172" customFormat="false" ht="14.4" hidden="false" customHeight="false" outlineLevel="0" collapsed="false">
      <c r="A172" s="27" t="s">
        <v>580</v>
      </c>
      <c r="B172" s="9" t="s">
        <v>758</v>
      </c>
      <c r="C172" s="11" t="s">
        <v>1123</v>
      </c>
      <c r="D172" s="9" t="s">
        <v>1233</v>
      </c>
      <c r="E172" s="9" t="s">
        <v>832</v>
      </c>
      <c r="F172" s="1" t="s">
        <v>1254</v>
      </c>
      <c r="G172" s="1" t="s">
        <v>1255</v>
      </c>
      <c r="H172" s="1" t="s">
        <v>1256</v>
      </c>
      <c r="J172" s="10" t="s">
        <v>766</v>
      </c>
      <c r="K172" s="1"/>
      <c r="L172" s="18" t="n">
        <v>2018</v>
      </c>
      <c r="M172" s="1" t="n">
        <v>1</v>
      </c>
      <c r="N172" s="8" t="s">
        <v>807</v>
      </c>
      <c r="Q172" s="0" t="s">
        <v>820</v>
      </c>
      <c r="S172" s="0" t="s">
        <v>809</v>
      </c>
      <c r="T172" s="0" t="e">
        <f aca="false">_xlfn.xlookup(A172,Snapshot!C172:C369,Snapshot!J172:J369)</f>
        <v>#NAME?</v>
      </c>
      <c r="U172" s="0" t="e">
        <f aca="false">_xlfn.xlookup(A172,Snapshot!C172:C369,Snapshot!G172:G369,0)</f>
        <v>#NAME?</v>
      </c>
      <c r="V172" s="0" t="n">
        <v>171</v>
      </c>
    </row>
    <row r="173" customFormat="false" ht="14.4" hidden="false" customHeight="false" outlineLevel="0" collapsed="false">
      <c r="A173" s="27" t="s">
        <v>583</v>
      </c>
      <c r="B173" s="9" t="s">
        <v>758</v>
      </c>
      <c r="C173" s="11" t="s">
        <v>1123</v>
      </c>
      <c r="D173" s="9" t="s">
        <v>1257</v>
      </c>
      <c r="E173" s="9" t="s">
        <v>761</v>
      </c>
      <c r="F173" s="1" t="s">
        <v>944</v>
      </c>
      <c r="G173" s="1" t="s">
        <v>1258</v>
      </c>
      <c r="H173" s="1" t="s">
        <v>1259</v>
      </c>
      <c r="J173" s="10" t="s">
        <v>766</v>
      </c>
      <c r="K173" s="1"/>
      <c r="L173" s="18" t="n">
        <v>2018</v>
      </c>
      <c r="M173" s="1" t="n">
        <v>1</v>
      </c>
      <c r="N173" s="8" t="s">
        <v>807</v>
      </c>
      <c r="O173" s="0" t="n">
        <v>2018</v>
      </c>
      <c r="T173" s="0" t="e">
        <f aca="false">_xlfn.xlookup(A173,Snapshot!C173:C370,Snapshot!J173:J370)</f>
        <v>#NAME?</v>
      </c>
      <c r="U173" s="0" t="e">
        <f aca="false">_xlfn.xlookup(A173,Snapshot!C173:C370,Snapshot!G173:G370,0)</f>
        <v>#NAME?</v>
      </c>
      <c r="V173" s="0" t="n">
        <v>172</v>
      </c>
    </row>
    <row r="174" customFormat="false" ht="14.4" hidden="false" customHeight="false" outlineLevel="0" collapsed="false">
      <c r="A174" s="27" t="s">
        <v>586</v>
      </c>
      <c r="B174" s="9" t="s">
        <v>758</v>
      </c>
      <c r="C174" s="11" t="s">
        <v>1123</v>
      </c>
      <c r="D174" s="9" t="s">
        <v>1257</v>
      </c>
      <c r="E174" s="9" t="s">
        <v>761</v>
      </c>
      <c r="F174" s="1" t="s">
        <v>948</v>
      </c>
      <c r="G174" s="1" t="s">
        <v>1260</v>
      </c>
      <c r="H174" s="1" t="s">
        <v>1261</v>
      </c>
      <c r="J174" s="10" t="s">
        <v>766</v>
      </c>
      <c r="K174" s="1"/>
      <c r="L174" s="18" t="n">
        <v>2018</v>
      </c>
      <c r="M174" s="1" t="n">
        <v>1</v>
      </c>
      <c r="N174" s="8" t="s">
        <v>807</v>
      </c>
      <c r="O174" s="0" t="n">
        <v>2018</v>
      </c>
      <c r="T174" s="0" t="e">
        <f aca="false">_xlfn.xlookup(A174,Snapshot!C174:C371,Snapshot!J174:J371)</f>
        <v>#NAME?</v>
      </c>
      <c r="U174" s="0" t="e">
        <f aca="false">_xlfn.xlookup(A174,Snapshot!C174:C371,Snapshot!G174:G371,0)</f>
        <v>#NAME?</v>
      </c>
      <c r="V174" s="0" t="n">
        <v>173</v>
      </c>
    </row>
    <row r="175" customFormat="false" ht="14.4" hidden="false" customHeight="false" outlineLevel="0" collapsed="false">
      <c r="A175" s="27" t="s">
        <v>589</v>
      </c>
      <c r="B175" s="9" t="s">
        <v>758</v>
      </c>
      <c r="C175" s="11" t="s">
        <v>1123</v>
      </c>
      <c r="D175" s="9" t="s">
        <v>1257</v>
      </c>
      <c r="E175" s="9" t="s">
        <v>792</v>
      </c>
      <c r="F175" s="1" t="s">
        <v>952</v>
      </c>
      <c r="G175" s="1" t="s">
        <v>1262</v>
      </c>
      <c r="H175" s="1" t="s">
        <v>1263</v>
      </c>
      <c r="J175" s="10" t="s">
        <v>766</v>
      </c>
      <c r="K175" s="1"/>
      <c r="L175" s="18" t="n">
        <v>2018</v>
      </c>
      <c r="M175" s="1" t="n">
        <v>1</v>
      </c>
      <c r="N175" s="8" t="s">
        <v>807</v>
      </c>
      <c r="O175" s="0" t="n">
        <v>2018</v>
      </c>
      <c r="Q175" s="0" t="s">
        <v>808</v>
      </c>
      <c r="S175" s="0" t="s">
        <v>809</v>
      </c>
      <c r="T175" s="0" t="e">
        <f aca="false">_xlfn.xlookup(A175,Snapshot!C175:C372,Snapshot!J175:J372)</f>
        <v>#NAME?</v>
      </c>
      <c r="U175" s="0" t="e">
        <f aca="false">_xlfn.xlookup(A175,Snapshot!C175:C372,Snapshot!G175:G372,0)</f>
        <v>#NAME?</v>
      </c>
      <c r="V175" s="0" t="n">
        <v>174</v>
      </c>
    </row>
    <row r="176" customFormat="false" ht="14.4" hidden="false" customHeight="false" outlineLevel="0" collapsed="false">
      <c r="A176" s="27" t="s">
        <v>592</v>
      </c>
      <c r="B176" s="9" t="s">
        <v>758</v>
      </c>
      <c r="C176" s="11" t="s">
        <v>1123</v>
      </c>
      <c r="D176" s="9" t="s">
        <v>1257</v>
      </c>
      <c r="E176" s="9" t="s">
        <v>816</v>
      </c>
      <c r="F176" s="1" t="s">
        <v>1264</v>
      </c>
      <c r="G176" s="1" t="s">
        <v>1265</v>
      </c>
      <c r="H176" s="1" t="s">
        <v>1266</v>
      </c>
      <c r="J176" s="10" t="s">
        <v>766</v>
      </c>
      <c r="K176" s="1"/>
      <c r="L176" s="18" t="n">
        <v>2018</v>
      </c>
      <c r="M176" s="1" t="n">
        <v>1</v>
      </c>
      <c r="N176" s="8" t="s">
        <v>807</v>
      </c>
      <c r="Q176" s="0" t="s">
        <v>808</v>
      </c>
      <c r="S176" s="0" t="s">
        <v>809</v>
      </c>
      <c r="T176" s="0" t="e">
        <f aca="false">_xlfn.xlookup(A176,Snapshot!C176:C373,Snapshot!J176:J373)</f>
        <v>#NAME?</v>
      </c>
      <c r="U176" s="0" t="e">
        <f aca="false">_xlfn.xlookup(A176,Snapshot!C176:C373,Snapshot!G176:G373,0)</f>
        <v>#NAME?</v>
      </c>
      <c r="V176" s="0" t="n">
        <v>175</v>
      </c>
    </row>
    <row r="177" customFormat="false" ht="14.4" hidden="false" customHeight="false" outlineLevel="0" collapsed="false">
      <c r="A177" s="27" t="s">
        <v>595</v>
      </c>
      <c r="B177" s="9" t="s">
        <v>758</v>
      </c>
      <c r="C177" s="11" t="s">
        <v>1123</v>
      </c>
      <c r="D177" s="9" t="s">
        <v>1257</v>
      </c>
      <c r="E177" s="9" t="s">
        <v>816</v>
      </c>
      <c r="F177" s="1" t="s">
        <v>1267</v>
      </c>
      <c r="G177" s="31" t="s">
        <v>1268</v>
      </c>
      <c r="H177" s="1" t="s">
        <v>1269</v>
      </c>
      <c r="J177" s="10" t="s">
        <v>766</v>
      </c>
      <c r="K177" s="1"/>
      <c r="L177" s="18" t="n">
        <v>2018</v>
      </c>
      <c r="M177" s="1" t="n">
        <v>1</v>
      </c>
      <c r="N177" s="8" t="s">
        <v>807</v>
      </c>
      <c r="Q177" s="0" t="s">
        <v>808</v>
      </c>
      <c r="S177" s="0" t="s">
        <v>809</v>
      </c>
      <c r="T177" s="0" t="e">
        <f aca="false">_xlfn.xlookup(A177,Snapshot!C177:C374,Snapshot!J177:J374)</f>
        <v>#NAME?</v>
      </c>
      <c r="U177" s="0" t="e">
        <f aca="false">_xlfn.xlookup(A177,Snapshot!C177:C374,Snapshot!G177:G374,0)</f>
        <v>#NAME?</v>
      </c>
      <c r="V177" s="0" t="n">
        <v>176</v>
      </c>
    </row>
    <row r="178" customFormat="false" ht="14.4" hidden="false" customHeight="false" outlineLevel="0" collapsed="false">
      <c r="A178" s="27" t="s">
        <v>598</v>
      </c>
      <c r="B178" s="9" t="s">
        <v>758</v>
      </c>
      <c r="C178" s="11" t="s">
        <v>1123</v>
      </c>
      <c r="D178" s="9" t="s">
        <v>1257</v>
      </c>
      <c r="E178" s="9" t="s">
        <v>816</v>
      </c>
      <c r="F178" s="1" t="s">
        <v>1270</v>
      </c>
      <c r="G178" s="1" t="s">
        <v>1271</v>
      </c>
      <c r="H178" s="1" t="s">
        <v>1272</v>
      </c>
      <c r="J178" s="10" t="s">
        <v>766</v>
      </c>
      <c r="K178" s="1"/>
      <c r="L178" s="18" t="n">
        <v>2018</v>
      </c>
      <c r="M178" s="1" t="n">
        <v>1</v>
      </c>
      <c r="N178" s="8" t="s">
        <v>807</v>
      </c>
      <c r="Q178" s="0" t="s">
        <v>808</v>
      </c>
      <c r="S178" s="0" t="s">
        <v>809</v>
      </c>
      <c r="T178" s="0" t="e">
        <f aca="false">_xlfn.xlookup(A178,Snapshot!C178:C375,Snapshot!J178:J375)</f>
        <v>#NAME?</v>
      </c>
      <c r="U178" s="0" t="e">
        <f aca="false">_xlfn.xlookup(A178,Snapshot!C178:C375,Snapshot!G178:G375,0)</f>
        <v>#NAME?</v>
      </c>
      <c r="V178" s="0" t="n">
        <v>177</v>
      </c>
    </row>
    <row r="179" customFormat="false" ht="16.95" hidden="false" customHeight="true" outlineLevel="0" collapsed="false">
      <c r="A179" s="27" t="s">
        <v>601</v>
      </c>
      <c r="B179" s="9" t="s">
        <v>758</v>
      </c>
      <c r="C179" s="11" t="s">
        <v>1123</v>
      </c>
      <c r="D179" s="9" t="s">
        <v>1257</v>
      </c>
      <c r="E179" s="9" t="s">
        <v>816</v>
      </c>
      <c r="F179" s="1" t="s">
        <v>643</v>
      </c>
      <c r="G179" s="1" t="s">
        <v>1273</v>
      </c>
      <c r="H179" s="31" t="s">
        <v>1274</v>
      </c>
      <c r="I179" s="31"/>
      <c r="J179" s="10" t="s">
        <v>766</v>
      </c>
      <c r="K179" s="1"/>
      <c r="L179" s="18" t="n">
        <v>2020</v>
      </c>
      <c r="M179" s="1" t="n">
        <v>1</v>
      </c>
      <c r="N179" s="8" t="s">
        <v>807</v>
      </c>
      <c r="Q179" s="0" t="s">
        <v>808</v>
      </c>
      <c r="S179" s="0" t="s">
        <v>809</v>
      </c>
      <c r="T179" s="0" t="e">
        <f aca="false">_xlfn.xlookup(A179,Snapshot!C179:C376,Snapshot!J179:J376)</f>
        <v>#NAME?</v>
      </c>
      <c r="U179" s="0" t="e">
        <f aca="false">_xlfn.xlookup(A179,Snapshot!C179:C376,Snapshot!G179:G376,0)</f>
        <v>#NAME?</v>
      </c>
      <c r="V179" s="0" t="n">
        <v>178</v>
      </c>
    </row>
    <row r="180" customFormat="false" ht="14.4" hidden="false" customHeight="false" outlineLevel="0" collapsed="false">
      <c r="A180" s="27" t="s">
        <v>604</v>
      </c>
      <c r="B180" s="9" t="s">
        <v>758</v>
      </c>
      <c r="C180" s="11" t="s">
        <v>1123</v>
      </c>
      <c r="D180" s="9" t="s">
        <v>1257</v>
      </c>
      <c r="E180" s="9" t="s">
        <v>832</v>
      </c>
      <c r="F180" s="8" t="s">
        <v>1101</v>
      </c>
      <c r="G180" s="1" t="s">
        <v>977</v>
      </c>
      <c r="H180" s="1" t="s">
        <v>978</v>
      </c>
      <c r="J180" s="10" t="s">
        <v>766</v>
      </c>
      <c r="K180" s="1"/>
      <c r="L180" s="18" t="n">
        <v>2018</v>
      </c>
      <c r="M180" s="1" t="n">
        <v>1</v>
      </c>
      <c r="N180" s="8" t="s">
        <v>807</v>
      </c>
      <c r="Q180" s="0" t="s">
        <v>808</v>
      </c>
      <c r="S180" s="0" t="s">
        <v>809</v>
      </c>
      <c r="T180" s="0" t="e">
        <f aca="false">_xlfn.xlookup(A180,Snapshot!C180:C377,Snapshot!J180:J377)</f>
        <v>#NAME?</v>
      </c>
      <c r="U180" s="0" t="e">
        <f aca="false">_xlfn.xlookup(A180,Snapshot!C180:C377,Snapshot!G180:G377,0)</f>
        <v>#NAME?</v>
      </c>
      <c r="V180" s="0" t="n">
        <v>179</v>
      </c>
    </row>
    <row r="181" customFormat="false" ht="14.4" hidden="false" customHeight="false" outlineLevel="0" collapsed="false">
      <c r="A181" s="27" t="s">
        <v>606</v>
      </c>
      <c r="B181" s="9" t="s">
        <v>758</v>
      </c>
      <c r="C181" s="11" t="s">
        <v>1123</v>
      </c>
      <c r="D181" s="9" t="s">
        <v>1257</v>
      </c>
      <c r="E181" s="9" t="s">
        <v>832</v>
      </c>
      <c r="F181" s="8" t="s">
        <v>979</v>
      </c>
      <c r="G181" s="1" t="s">
        <v>980</v>
      </c>
      <c r="H181" s="1" t="s">
        <v>981</v>
      </c>
      <c r="J181" s="10" t="s">
        <v>766</v>
      </c>
      <c r="K181" s="1"/>
      <c r="L181" s="8" t="n">
        <v>2020</v>
      </c>
      <c r="M181" s="1" t="n">
        <v>1</v>
      </c>
      <c r="N181" s="8" t="s">
        <v>807</v>
      </c>
      <c r="Q181" s="0" t="s">
        <v>808</v>
      </c>
      <c r="S181" s="0" t="s">
        <v>809</v>
      </c>
      <c r="T181" s="0" t="e">
        <f aca="false">_xlfn.xlookup(A181,Snapshot!C181:C378,Snapshot!J181:J378)</f>
        <v>#NAME?</v>
      </c>
      <c r="U181" s="0" t="e">
        <f aca="false">_xlfn.xlookup(A181,Snapshot!C181:C378,Snapshot!G181:G378,0)</f>
        <v>#NAME?</v>
      </c>
      <c r="V181" s="0" t="n">
        <v>180</v>
      </c>
    </row>
    <row r="182" customFormat="false" ht="14.4" hidden="false" customHeight="false" outlineLevel="0" collapsed="false">
      <c r="A182" s="27" t="s">
        <v>608</v>
      </c>
      <c r="B182" s="9" t="s">
        <v>758</v>
      </c>
      <c r="C182" s="34" t="s">
        <v>1123</v>
      </c>
      <c r="D182" s="9" t="s">
        <v>1197</v>
      </c>
      <c r="E182" s="9" t="s">
        <v>832</v>
      </c>
      <c r="F182" s="34" t="s">
        <v>982</v>
      </c>
      <c r="G182" s="1" t="s">
        <v>983</v>
      </c>
      <c r="H182" s="35" t="s">
        <v>984</v>
      </c>
      <c r="I182" s="35"/>
      <c r="J182" s="10" t="s">
        <v>766</v>
      </c>
      <c r="K182" s="1"/>
      <c r="L182" s="18" t="n">
        <v>2020</v>
      </c>
      <c r="M182" s="1" t="n">
        <v>1</v>
      </c>
      <c r="N182" s="8" t="s">
        <v>807</v>
      </c>
      <c r="Q182" s="0" t="s">
        <v>808</v>
      </c>
      <c r="S182" s="0" t="s">
        <v>809</v>
      </c>
      <c r="T182" s="0" t="e">
        <f aca="false">_xlfn.xlookup(A182,Snapshot!C140:C337,Snapshot!J140:J337)</f>
        <v>#NAME?</v>
      </c>
      <c r="U182" s="0" t="e">
        <f aca="false">_xlfn.xlookup(A182,Snapshot!C182:C379,Snapshot!G182:G379,0)</f>
        <v>#NAME?</v>
      </c>
      <c r="V182" s="0" t="n">
        <v>181</v>
      </c>
    </row>
    <row r="183" customFormat="false" ht="14.4" hidden="true" customHeight="false" outlineLevel="0" collapsed="false">
      <c r="A183" s="27" t="s">
        <v>610</v>
      </c>
      <c r="B183" s="9" t="s">
        <v>758</v>
      </c>
      <c r="C183" s="11" t="s">
        <v>1123</v>
      </c>
      <c r="D183" s="9" t="s">
        <v>1275</v>
      </c>
      <c r="E183" s="9" t="s">
        <v>1106</v>
      </c>
      <c r="F183" s="8" t="s">
        <v>1102</v>
      </c>
      <c r="G183" s="1" t="s">
        <v>1103</v>
      </c>
      <c r="H183" s="1" t="s">
        <v>1104</v>
      </c>
      <c r="J183" s="9" t="s">
        <v>897</v>
      </c>
      <c r="K183" s="1"/>
      <c r="L183" s="1" t="n">
        <v>2018</v>
      </c>
      <c r="M183" s="1" t="n">
        <v>1</v>
      </c>
      <c r="N183" s="9" t="s">
        <v>807</v>
      </c>
      <c r="O183" s="1" t="n">
        <v>2018</v>
      </c>
      <c r="T183" s="0" t="e">
        <f aca="false">_xlfn.xlookup(A183,Snapshot!C183:C380,Snapshot!J183:J380)</f>
        <v>#NAME?</v>
      </c>
      <c r="V183" s="0" t="n">
        <v>182</v>
      </c>
    </row>
    <row r="184" customFormat="false" ht="14.4" hidden="true" customHeight="false" outlineLevel="0" collapsed="false">
      <c r="A184" s="27" t="s">
        <v>612</v>
      </c>
      <c r="B184" s="9" t="s">
        <v>758</v>
      </c>
      <c r="C184" s="11" t="s">
        <v>1123</v>
      </c>
      <c r="D184" s="9" t="s">
        <v>1275</v>
      </c>
      <c r="E184" s="9" t="s">
        <v>1106</v>
      </c>
      <c r="F184" s="8" t="s">
        <v>643</v>
      </c>
      <c r="G184" s="1" t="s">
        <v>985</v>
      </c>
      <c r="H184" s="1" t="s">
        <v>985</v>
      </c>
      <c r="J184" s="9" t="s">
        <v>897</v>
      </c>
      <c r="K184" s="1"/>
      <c r="L184" s="1" t="n">
        <v>2020</v>
      </c>
      <c r="M184" s="1" t="n">
        <v>1</v>
      </c>
      <c r="N184" s="9" t="s">
        <v>767</v>
      </c>
      <c r="O184" s="1"/>
      <c r="T184" s="0" t="e">
        <f aca="false">_xlfn.xlookup(A184,Snapshot!C184:C381,Snapshot!J184:J381)</f>
        <v>#NAME?</v>
      </c>
      <c r="V184" s="0" t="n">
        <v>183</v>
      </c>
    </row>
    <row r="185" customFormat="false" ht="14.4" hidden="false" customHeight="false" outlineLevel="0" collapsed="false">
      <c r="A185" s="27" t="s">
        <v>614</v>
      </c>
      <c r="B185" s="9" t="s">
        <v>758</v>
      </c>
      <c r="C185" s="11" t="s">
        <v>1123</v>
      </c>
      <c r="D185" s="9" t="s">
        <v>1257</v>
      </c>
      <c r="E185" s="9" t="s">
        <v>832</v>
      </c>
      <c r="F185" s="1" t="s">
        <v>1109</v>
      </c>
      <c r="G185" s="1" t="s">
        <v>1276</v>
      </c>
      <c r="H185" s="1" t="s">
        <v>1277</v>
      </c>
      <c r="J185" s="10" t="s">
        <v>766</v>
      </c>
      <c r="K185" s="1"/>
      <c r="L185" s="18" t="n">
        <v>2018</v>
      </c>
      <c r="M185" s="1" t="n">
        <v>1</v>
      </c>
      <c r="N185" s="8" t="s">
        <v>807</v>
      </c>
      <c r="Q185" s="0" t="s">
        <v>808</v>
      </c>
      <c r="S185" s="0" t="s">
        <v>822</v>
      </c>
      <c r="T185" s="0" t="e">
        <f aca="false">_xlfn.xlookup(A185,Snapshot!C185:C382,Snapshot!J185:J382)</f>
        <v>#NAME?</v>
      </c>
      <c r="U185" s="0" t="e">
        <f aca="false">_xlfn.xlookup(A185,Snapshot!C185:C382,Snapshot!G185:G382,0)</f>
        <v>#NAME?</v>
      </c>
      <c r="V185" s="0" t="n">
        <v>184</v>
      </c>
    </row>
    <row r="186" customFormat="false" ht="14.4" hidden="false" customHeight="false" outlineLevel="0" collapsed="false">
      <c r="A186" s="27" t="s">
        <v>617</v>
      </c>
      <c r="B186" s="9" t="s">
        <v>758</v>
      </c>
      <c r="C186" s="11" t="s">
        <v>1123</v>
      </c>
      <c r="D186" s="9" t="s">
        <v>1257</v>
      </c>
      <c r="E186" s="9" t="s">
        <v>832</v>
      </c>
      <c r="F186" s="1" t="s">
        <v>1278</v>
      </c>
      <c r="G186" s="1" t="s">
        <v>1279</v>
      </c>
      <c r="H186" s="9" t="s">
        <v>1280</v>
      </c>
      <c r="I186" s="9"/>
      <c r="J186" s="10" t="s">
        <v>766</v>
      </c>
      <c r="K186" s="1"/>
      <c r="L186" s="18" t="n">
        <v>2018</v>
      </c>
      <c r="M186" s="1" t="n">
        <v>1</v>
      </c>
      <c r="N186" s="8" t="s">
        <v>807</v>
      </c>
      <c r="Q186" s="0" t="s">
        <v>808</v>
      </c>
      <c r="S186" s="0" t="s">
        <v>1281</v>
      </c>
      <c r="T186" s="0" t="e">
        <f aca="false">_xlfn.xlookup(A186,Snapshot!C186:C383,Snapshot!J186:J383)</f>
        <v>#NAME?</v>
      </c>
      <c r="U186" s="0" t="e">
        <f aca="false">_xlfn.xlookup(A186,Snapshot!C186:C383,Snapshot!G186:G383,0)</f>
        <v>#NAME?</v>
      </c>
      <c r="V186" s="0" t="n">
        <v>185</v>
      </c>
    </row>
    <row r="187" customFormat="false" ht="14.4" hidden="false" customHeight="false" outlineLevel="0" collapsed="false">
      <c r="A187" s="27" t="s">
        <v>620</v>
      </c>
      <c r="B187" s="9" t="s">
        <v>758</v>
      </c>
      <c r="C187" s="34" t="s">
        <v>1123</v>
      </c>
      <c r="D187" s="9" t="s">
        <v>1197</v>
      </c>
      <c r="E187" s="9" t="s">
        <v>832</v>
      </c>
      <c r="F187" s="1" t="s">
        <v>1112</v>
      </c>
      <c r="G187" s="1" t="s">
        <v>1282</v>
      </c>
      <c r="H187" s="1" t="s">
        <v>1002</v>
      </c>
      <c r="J187" s="10" t="s">
        <v>766</v>
      </c>
      <c r="K187" s="1"/>
      <c r="L187" s="18" t="n">
        <v>2018</v>
      </c>
      <c r="M187" s="1" t="n">
        <v>1</v>
      </c>
      <c r="N187" s="8" t="s">
        <v>807</v>
      </c>
      <c r="T187" s="0" t="e">
        <f aca="false">_xlfn.xlookup(A187,Snapshot!C141:C338,Snapshot!J141:J338)</f>
        <v>#NAME?</v>
      </c>
      <c r="U187" s="0" t="e">
        <f aca="false">_xlfn.xlookup(A187,Snapshot!C187:C384,Snapshot!G187:G384,0)</f>
        <v>#NAME?</v>
      </c>
      <c r="V187" s="0" t="n">
        <v>186</v>
      </c>
    </row>
    <row r="188" customFormat="false" ht="14.4" hidden="false" customHeight="false" outlineLevel="0" collapsed="false">
      <c r="A188" s="27" t="s">
        <v>622</v>
      </c>
      <c r="B188" s="9" t="s">
        <v>758</v>
      </c>
      <c r="C188" s="11" t="s">
        <v>1123</v>
      </c>
      <c r="D188" s="9" t="s">
        <v>1257</v>
      </c>
      <c r="E188" s="9" t="s">
        <v>832</v>
      </c>
      <c r="F188" s="1" t="s">
        <v>1003</v>
      </c>
      <c r="G188" s="1" t="s">
        <v>1283</v>
      </c>
      <c r="H188" s="1" t="s">
        <v>1005</v>
      </c>
      <c r="J188" s="10" t="s">
        <v>796</v>
      </c>
      <c r="K188" s="1"/>
      <c r="L188" s="18" t="n">
        <v>2020</v>
      </c>
      <c r="M188" s="1" t="n">
        <v>1</v>
      </c>
      <c r="N188" s="8" t="s">
        <v>807</v>
      </c>
      <c r="T188" s="0" t="e">
        <f aca="false">_xlfn.xlookup(A188,Snapshot!C188:C385,Snapshot!J188:J385)</f>
        <v>#NAME?</v>
      </c>
      <c r="U188" s="0" t="e">
        <f aca="false">_xlfn.xlookup(A188,Snapshot!C188:C385,Snapshot!G188:G385,0)</f>
        <v>#NAME?</v>
      </c>
      <c r="V188" s="0" t="n">
        <v>187</v>
      </c>
    </row>
    <row r="189" customFormat="false" ht="14.4" hidden="true" customHeight="false" outlineLevel="0" collapsed="false">
      <c r="A189" s="27" t="s">
        <v>625</v>
      </c>
      <c r="B189" s="9" t="s">
        <v>758</v>
      </c>
      <c r="C189" s="11" t="s">
        <v>1123</v>
      </c>
      <c r="D189" s="9" t="s">
        <v>1275</v>
      </c>
      <c r="E189" s="36" t="s">
        <v>832</v>
      </c>
      <c r="F189" s="1" t="s">
        <v>1284</v>
      </c>
      <c r="G189" s="1" t="s">
        <v>1285</v>
      </c>
      <c r="H189" s="1" t="s">
        <v>990</v>
      </c>
      <c r="J189" s="9" t="s">
        <v>897</v>
      </c>
      <c r="K189" s="1"/>
      <c r="L189" s="1" t="n">
        <v>2020</v>
      </c>
      <c r="M189" s="1" t="n">
        <v>1</v>
      </c>
      <c r="N189" s="9" t="s">
        <v>807</v>
      </c>
      <c r="O189" s="1"/>
      <c r="Q189" s="0" t="s">
        <v>808</v>
      </c>
      <c r="T189" s="0" t="e">
        <f aca="false">_xlfn.xlookup(A189,Snapshot!C189:C386,Snapshot!J189:J386)</f>
        <v>#NAME?</v>
      </c>
      <c r="V189" s="0" t="n">
        <v>188</v>
      </c>
    </row>
    <row r="190" customFormat="false" ht="14.4" hidden="true" customHeight="false" outlineLevel="0" collapsed="false">
      <c r="A190" s="27" t="s">
        <v>628</v>
      </c>
      <c r="B190" s="9" t="s">
        <v>758</v>
      </c>
      <c r="C190" s="9" t="s">
        <v>759</v>
      </c>
      <c r="D190" s="9" t="s">
        <v>1275</v>
      </c>
      <c r="E190" s="9" t="s">
        <v>1106</v>
      </c>
      <c r="F190" s="8" t="s">
        <v>1102</v>
      </c>
      <c r="G190" s="1" t="s">
        <v>1103</v>
      </c>
      <c r="H190" s="1" t="s">
        <v>1104</v>
      </c>
      <c r="J190" s="9" t="s">
        <v>897</v>
      </c>
      <c r="K190" s="1"/>
      <c r="L190" s="1" t="n">
        <v>2018</v>
      </c>
      <c r="M190" s="1" t="n">
        <v>1</v>
      </c>
      <c r="N190" s="9" t="s">
        <v>807</v>
      </c>
      <c r="O190" s="1" t="n">
        <v>2018</v>
      </c>
      <c r="T190" s="0" t="e">
        <f aca="false">_xlfn.xlookup(A190,Snapshot!C190:C387,Snapshot!J190:J387)</f>
        <v>#NAME?</v>
      </c>
      <c r="V190" s="0" t="n">
        <v>189</v>
      </c>
    </row>
    <row r="191" customFormat="false" ht="14.4" hidden="false" customHeight="false" outlineLevel="0" collapsed="false">
      <c r="A191" s="27" t="s">
        <v>630</v>
      </c>
      <c r="B191" s="9" t="s">
        <v>758</v>
      </c>
      <c r="C191" s="11" t="s">
        <v>759</v>
      </c>
      <c r="D191" s="9" t="s">
        <v>831</v>
      </c>
      <c r="E191" s="9" t="s">
        <v>761</v>
      </c>
      <c r="F191" s="8" t="s">
        <v>643</v>
      </c>
      <c r="G191" s="1" t="s">
        <v>1286</v>
      </c>
      <c r="H191" s="1" t="s">
        <v>1287</v>
      </c>
      <c r="I191" s="1" t="s">
        <v>1288</v>
      </c>
      <c r="J191" s="10" t="s">
        <v>766</v>
      </c>
      <c r="L191" s="8" t="n">
        <v>2020</v>
      </c>
      <c r="M191" s="1" t="n">
        <v>1</v>
      </c>
      <c r="N191" s="8" t="s">
        <v>807</v>
      </c>
      <c r="T191" s="0" t="e">
        <f aca="false">_xlfn.xlookup(A191,Snapshot!C191:C388,Snapshot!J191:J388)</f>
        <v>#NAME?</v>
      </c>
      <c r="U191" s="0" t="e">
        <f aca="false">_xlfn.xlookup(A191,Snapshot!C191:C388,Snapshot!G191:G388,0)</f>
        <v>#NAME?</v>
      </c>
      <c r="V191" s="0" t="n">
        <v>190</v>
      </c>
    </row>
    <row r="192" customFormat="false" ht="14.4" hidden="false" customHeight="false" outlineLevel="0" collapsed="false">
      <c r="A192" s="27" t="s">
        <v>633</v>
      </c>
      <c r="B192" s="9" t="s">
        <v>758</v>
      </c>
      <c r="C192" s="11" t="s">
        <v>759</v>
      </c>
      <c r="D192" s="9" t="s">
        <v>913</v>
      </c>
      <c r="E192" s="9" t="s">
        <v>761</v>
      </c>
      <c r="F192" s="8" t="s">
        <v>643</v>
      </c>
      <c r="G192" s="1" t="s">
        <v>1289</v>
      </c>
      <c r="H192" s="1" t="s">
        <v>1290</v>
      </c>
      <c r="I192" s="1" t="s">
        <v>1291</v>
      </c>
      <c r="J192" s="10" t="s">
        <v>766</v>
      </c>
      <c r="L192" s="8" t="n">
        <v>2020</v>
      </c>
      <c r="M192" s="1" t="n">
        <v>1</v>
      </c>
      <c r="N192" s="8" t="s">
        <v>807</v>
      </c>
      <c r="T192" s="0" t="e">
        <f aca="false">_xlfn.xlookup(A192,Snapshot!C192:C389,Snapshot!J192:J389)</f>
        <v>#NAME?</v>
      </c>
      <c r="U192" s="0" t="e">
        <f aca="false">_xlfn.xlookup(A192,Snapshot!C192:C389,Snapshot!G192:G389,0)</f>
        <v>#NAME?</v>
      </c>
      <c r="V192" s="0" t="n">
        <v>191</v>
      </c>
    </row>
    <row r="193" customFormat="false" ht="14.4" hidden="false" customHeight="false" outlineLevel="0" collapsed="false">
      <c r="A193" s="27" t="s">
        <v>636</v>
      </c>
      <c r="B193" s="9" t="s">
        <v>758</v>
      </c>
      <c r="C193" s="9" t="s">
        <v>1006</v>
      </c>
      <c r="D193" s="9" t="s">
        <v>1007</v>
      </c>
      <c r="E193" s="9" t="s">
        <v>792</v>
      </c>
      <c r="F193" s="1" t="s">
        <v>643</v>
      </c>
      <c r="G193" s="1" t="s">
        <v>1292</v>
      </c>
      <c r="H193" s="1" t="s">
        <v>1293</v>
      </c>
      <c r="J193" s="10" t="s">
        <v>766</v>
      </c>
      <c r="K193" s="1"/>
      <c r="L193" s="18" t="n">
        <v>2018</v>
      </c>
      <c r="M193" s="1" t="n">
        <v>1</v>
      </c>
      <c r="N193" s="8" t="s">
        <v>807</v>
      </c>
      <c r="O193" s="0" t="n">
        <v>2018</v>
      </c>
      <c r="R193" s="0" t="s">
        <v>1031</v>
      </c>
      <c r="T193" s="0" t="e">
        <f aca="false">_xlfn.xlookup(A193,Snapshot!C193:C390,Snapshot!J193:J390)</f>
        <v>#NAME?</v>
      </c>
      <c r="U193" s="0" t="e">
        <f aca="false">_xlfn.xlookup(A193,Snapshot!C193:C390,Snapshot!G193:G390,0)</f>
        <v>#NAME?</v>
      </c>
      <c r="V193" s="0" t="n">
        <v>192</v>
      </c>
    </row>
    <row r="194" customFormat="false" ht="14.4" hidden="false" customHeight="false" outlineLevel="0" collapsed="false">
      <c r="A194" s="27" t="s">
        <v>639</v>
      </c>
      <c r="B194" s="9" t="s">
        <v>758</v>
      </c>
      <c r="C194" s="9" t="s">
        <v>1123</v>
      </c>
      <c r="D194" s="9" t="s">
        <v>1257</v>
      </c>
      <c r="E194" s="9" t="s">
        <v>816</v>
      </c>
      <c r="F194" s="1" t="s">
        <v>643</v>
      </c>
      <c r="G194" s="1" t="s">
        <v>1294</v>
      </c>
      <c r="H194" s="1" t="s">
        <v>1295</v>
      </c>
      <c r="J194" s="10" t="s">
        <v>766</v>
      </c>
      <c r="K194" s="1"/>
      <c r="L194" s="18" t="n">
        <v>2018</v>
      </c>
      <c r="M194" s="1" t="n">
        <v>1</v>
      </c>
      <c r="N194" s="8" t="s">
        <v>807</v>
      </c>
      <c r="O194" s="0" t="n">
        <v>2018</v>
      </c>
      <c r="Q194" s="0" t="s">
        <v>820</v>
      </c>
      <c r="R194" s="0" t="s">
        <v>1296</v>
      </c>
      <c r="S194" s="0" t="s">
        <v>822</v>
      </c>
      <c r="T194" s="0" t="e">
        <f aca="false">_xlfn.xlookup(A194,Snapshot!C194:C391,Snapshot!J194:J391)</f>
        <v>#NAME?</v>
      </c>
      <c r="U194" s="0" t="e">
        <f aca="false">_xlfn.xlookup(A194,Snapshot!C194:C391,Snapshot!G194:G391,0)</f>
        <v>#NAME?</v>
      </c>
      <c r="V194" s="0" t="n">
        <v>193</v>
      </c>
    </row>
    <row r="195" customFormat="false" ht="14.4" hidden="false" customHeight="false" outlineLevel="0" collapsed="false">
      <c r="A195" s="27" t="s">
        <v>642</v>
      </c>
      <c r="B195" s="9" t="s">
        <v>758</v>
      </c>
      <c r="C195" s="9" t="s">
        <v>1006</v>
      </c>
      <c r="D195" s="9" t="s">
        <v>1007</v>
      </c>
      <c r="E195" s="9" t="s">
        <v>792</v>
      </c>
      <c r="F195" s="1" t="s">
        <v>1032</v>
      </c>
      <c r="G195" s="1" t="s">
        <v>1297</v>
      </c>
      <c r="H195" s="1" t="s">
        <v>1298</v>
      </c>
      <c r="J195" s="10" t="s">
        <v>766</v>
      </c>
      <c r="K195" s="1"/>
      <c r="L195" s="18" t="n">
        <v>2018</v>
      </c>
      <c r="M195" s="1" t="n">
        <v>1</v>
      </c>
      <c r="N195" s="8" t="s">
        <v>807</v>
      </c>
      <c r="O195" s="0" t="n">
        <v>2018</v>
      </c>
      <c r="R195" s="0" t="s">
        <v>1035</v>
      </c>
      <c r="T195" s="0" t="e">
        <f aca="false">_xlfn.xlookup(A195,Snapshot!C195:C392,Snapshot!J195:J392)</f>
        <v>#NAME?</v>
      </c>
      <c r="U195" s="0" t="e">
        <f aca="false">_xlfn.xlookup(A195,Snapshot!C195:C392,Snapshot!G195:G392,0)</f>
        <v>#NAME?</v>
      </c>
      <c r="V195" s="0" t="n">
        <v>194</v>
      </c>
    </row>
    <row r="196" customFormat="false" ht="14.4" hidden="false" customHeight="false" outlineLevel="0" collapsed="false">
      <c r="A196" s="27" t="s">
        <v>646</v>
      </c>
      <c r="B196" s="9" t="s">
        <v>758</v>
      </c>
      <c r="C196" s="9" t="s">
        <v>1006</v>
      </c>
      <c r="D196" s="9" t="s">
        <v>1007</v>
      </c>
      <c r="E196" s="9" t="s">
        <v>792</v>
      </c>
      <c r="F196" s="1" t="s">
        <v>1032</v>
      </c>
      <c r="G196" s="1" t="s">
        <v>1299</v>
      </c>
      <c r="H196" s="1" t="s">
        <v>1300</v>
      </c>
      <c r="J196" s="10" t="s">
        <v>766</v>
      </c>
      <c r="K196" s="1"/>
      <c r="L196" s="18" t="n">
        <v>2018</v>
      </c>
      <c r="M196" s="1" t="n">
        <v>1</v>
      </c>
      <c r="N196" s="8" t="s">
        <v>807</v>
      </c>
      <c r="O196" s="0" t="n">
        <v>2018</v>
      </c>
      <c r="R196" s="0" t="s">
        <v>1035</v>
      </c>
      <c r="T196" s="0" t="e">
        <f aca="false">_xlfn.xlookup(A196,Snapshot!C196:C393,Snapshot!J196:J393)</f>
        <v>#NAME?</v>
      </c>
      <c r="U196" s="0" t="e">
        <f aca="false">_xlfn.xlookup(A196,Snapshot!C196:C393,Snapshot!G196:G393,0)</f>
        <v>#NAME?</v>
      </c>
      <c r="V196" s="0" t="n">
        <v>195</v>
      </c>
    </row>
    <row r="197" customFormat="false" ht="15" hidden="false" customHeight="true" outlineLevel="0" collapsed="false">
      <c r="A197" s="27" t="s">
        <v>649</v>
      </c>
      <c r="B197" s="9" t="s">
        <v>758</v>
      </c>
      <c r="C197" s="37" t="s">
        <v>759</v>
      </c>
      <c r="D197" s="37" t="s">
        <v>831</v>
      </c>
      <c r="E197" s="9" t="s">
        <v>832</v>
      </c>
      <c r="F197" s="8" t="s">
        <v>643</v>
      </c>
      <c r="G197" s="37" t="s">
        <v>1301</v>
      </c>
      <c r="H197" s="37" t="s">
        <v>1302</v>
      </c>
      <c r="J197" s="10" t="s">
        <v>766</v>
      </c>
      <c r="L197" s="8" t="n">
        <v>2020</v>
      </c>
      <c r="M197" s="1" t="n">
        <v>1</v>
      </c>
      <c r="N197" s="8" t="s">
        <v>807</v>
      </c>
      <c r="Q197" s="0" t="s">
        <v>808</v>
      </c>
      <c r="S197" s="0" t="s">
        <v>822</v>
      </c>
      <c r="T197" s="0" t="e">
        <f aca="false">_xlfn.xlookup(A197,Snapshot!C197:C394,Snapshot!J197:J394)</f>
        <v>#NAME?</v>
      </c>
      <c r="U197" s="0" t="e">
        <f aca="false">_xlfn.xlookup(A197,Snapshot!C197:C394,Snapshot!G197:G394,0)</f>
        <v>#NAME?</v>
      </c>
      <c r="V197" s="0" t="n">
        <v>196</v>
      </c>
    </row>
    <row r="198" customFormat="false" ht="14.4" hidden="false" customHeight="false" outlineLevel="0" collapsed="false">
      <c r="A198" s="27" t="s">
        <v>652</v>
      </c>
      <c r="B198" s="9" t="s">
        <v>758</v>
      </c>
      <c r="C198" s="0" t="s">
        <v>759</v>
      </c>
      <c r="D198" s="0" t="s">
        <v>913</v>
      </c>
      <c r="E198" s="9" t="s">
        <v>832</v>
      </c>
      <c r="F198" s="8" t="s">
        <v>643</v>
      </c>
      <c r="G198" s="1" t="s">
        <v>1303</v>
      </c>
      <c r="H198" s="1" t="s">
        <v>1304</v>
      </c>
      <c r="I198" s="1" t="s">
        <v>1305</v>
      </c>
      <c r="J198" s="10" t="s">
        <v>897</v>
      </c>
      <c r="L198" s="8" t="n">
        <v>2020</v>
      </c>
      <c r="M198" s="1" t="n">
        <v>1</v>
      </c>
      <c r="N198" s="8" t="s">
        <v>807</v>
      </c>
      <c r="Q198" s="0" t="s">
        <v>808</v>
      </c>
      <c r="S198" s="0" t="s">
        <v>822</v>
      </c>
      <c r="T198" s="0" t="e">
        <f aca="false">_xlfn.xlookup(A198,Snapshot!C198:C395,Snapshot!J198:J395)</f>
        <v>#NAME?</v>
      </c>
      <c r="U198" s="0" t="e">
        <f aca="false">_xlfn.xlookup(A198,Snapshot!C198:C395,Snapshot!G198:G395,0)</f>
        <v>#NAME?</v>
      </c>
      <c r="V198" s="0" t="n">
        <v>197</v>
      </c>
    </row>
    <row r="199" customFormat="false" ht="14.4" hidden="false" customHeight="false" outlineLevel="0" collapsed="false">
      <c r="A199" s="27" t="s">
        <v>655</v>
      </c>
      <c r="B199" s="9" t="s">
        <v>758</v>
      </c>
      <c r="C199" s="9" t="s">
        <v>759</v>
      </c>
      <c r="D199" s="9" t="s">
        <v>913</v>
      </c>
      <c r="E199" s="9" t="s">
        <v>816</v>
      </c>
      <c r="F199" s="1" t="s">
        <v>833</v>
      </c>
      <c r="G199" s="1" t="s">
        <v>1052</v>
      </c>
      <c r="H199" s="1" t="s">
        <v>1053</v>
      </c>
      <c r="J199" s="10" t="s">
        <v>766</v>
      </c>
      <c r="K199" s="1"/>
      <c r="L199" s="18" t="n">
        <v>2018</v>
      </c>
      <c r="M199" s="1" t="n">
        <v>1</v>
      </c>
      <c r="N199" s="8" t="s">
        <v>807</v>
      </c>
      <c r="Q199" s="0" t="s">
        <v>808</v>
      </c>
      <c r="S199" s="0" t="s">
        <v>822</v>
      </c>
      <c r="T199" s="0" t="e">
        <f aca="false">_xlfn.xlookup(A199,Snapshot!C199:C396,Snapshot!J199:J396)</f>
        <v>#NAME?</v>
      </c>
      <c r="U199" s="0" t="e">
        <f aca="false">_xlfn.xlookup(A199,Snapshot!C199:C396,Snapshot!G199:G396,0)</f>
        <v>#NAME?</v>
      </c>
      <c r="V199" s="0" t="n">
        <v>198</v>
      </c>
    </row>
    <row r="200" customFormat="false" ht="14.4" hidden="false" customHeight="false" outlineLevel="0" collapsed="false">
      <c r="A200" s="27" t="s">
        <v>657</v>
      </c>
      <c r="B200" s="9" t="s">
        <v>758</v>
      </c>
      <c r="C200" s="9" t="s">
        <v>759</v>
      </c>
      <c r="D200" s="9" t="s">
        <v>831</v>
      </c>
      <c r="E200" s="9" t="s">
        <v>832</v>
      </c>
      <c r="F200" s="1" t="s">
        <v>833</v>
      </c>
      <c r="G200" s="1" t="s">
        <v>1306</v>
      </c>
      <c r="H200" s="1" t="s">
        <v>1307</v>
      </c>
      <c r="J200" s="10" t="s">
        <v>766</v>
      </c>
      <c r="K200" s="1"/>
      <c r="L200" s="18" t="n">
        <v>2018</v>
      </c>
      <c r="M200" s="1" t="n">
        <v>1</v>
      </c>
      <c r="N200" s="8" t="s">
        <v>797</v>
      </c>
      <c r="O200" s="0" t="n">
        <v>2018</v>
      </c>
      <c r="Q200" s="0" t="s">
        <v>820</v>
      </c>
      <c r="R200" s="0" t="s">
        <v>1308</v>
      </c>
      <c r="S200" s="0" t="s">
        <v>822</v>
      </c>
      <c r="T200" s="0" t="e">
        <f aca="false">_xlfn.xlookup(A200,Snapshot!C200:C397,Snapshot!J200:J397)</f>
        <v>#NAME?</v>
      </c>
      <c r="U200" s="0" t="e">
        <f aca="false">_xlfn.xlookup(A200,Snapshot!C200:C397,Snapshot!G200:G397,0)</f>
        <v>#NAME?</v>
      </c>
      <c r="V200" s="0" t="n">
        <v>199</v>
      </c>
    </row>
    <row r="201" customFormat="false" ht="14.4" hidden="false" customHeight="false" outlineLevel="0" collapsed="false">
      <c r="A201" s="27" t="s">
        <v>659</v>
      </c>
      <c r="B201" s="9" t="s">
        <v>758</v>
      </c>
      <c r="C201" s="0" t="s">
        <v>759</v>
      </c>
      <c r="D201" s="0" t="s">
        <v>913</v>
      </c>
      <c r="E201" s="9" t="s">
        <v>832</v>
      </c>
      <c r="F201" s="8" t="s">
        <v>643</v>
      </c>
      <c r="G201" s="1" t="s">
        <v>1309</v>
      </c>
      <c r="H201" s="1" t="s">
        <v>1310</v>
      </c>
      <c r="I201" s="1" t="s">
        <v>1311</v>
      </c>
      <c r="J201" s="10" t="s">
        <v>766</v>
      </c>
      <c r="L201" s="8" t="n">
        <v>2020</v>
      </c>
      <c r="M201" s="1" t="n">
        <v>1</v>
      </c>
      <c r="N201" s="8" t="s">
        <v>797</v>
      </c>
      <c r="T201" s="0" t="e">
        <f aca="false">_xlfn.xlookup(A201,Snapshot!C201:C398,Snapshot!J201:J398)</f>
        <v>#NAME?</v>
      </c>
      <c r="U201" s="0" t="e">
        <f aca="false">_xlfn.xlookup(A201,Snapshot!C201:C398,Snapshot!G201:G398,0)</f>
        <v>#NAME?</v>
      </c>
      <c r="V201" s="0" t="n">
        <v>200</v>
      </c>
    </row>
    <row r="202" customFormat="false" ht="14.4" hidden="false" customHeight="false" outlineLevel="0" collapsed="false">
      <c r="A202" s="27" t="s">
        <v>662</v>
      </c>
      <c r="B202" s="9" t="s">
        <v>758</v>
      </c>
      <c r="C202" s="0" t="s">
        <v>759</v>
      </c>
      <c r="D202" s="0" t="s">
        <v>760</v>
      </c>
      <c r="E202" s="9" t="s">
        <v>832</v>
      </c>
      <c r="F202" s="8" t="s">
        <v>643</v>
      </c>
      <c r="G202" s="1" t="s">
        <v>1312</v>
      </c>
      <c r="H202" s="1" t="s">
        <v>1313</v>
      </c>
      <c r="I202" s="1" t="s">
        <v>1314</v>
      </c>
      <c r="J202" s="10" t="s">
        <v>766</v>
      </c>
      <c r="L202" s="8" t="n">
        <v>2020</v>
      </c>
      <c r="M202" s="1" t="n">
        <v>1</v>
      </c>
      <c r="N202" s="8" t="s">
        <v>807</v>
      </c>
      <c r="O202" s="0" t="n">
        <v>2020</v>
      </c>
      <c r="Q202" s="0" t="s">
        <v>808</v>
      </c>
      <c r="S202" s="0" t="s">
        <v>822</v>
      </c>
      <c r="T202" s="0" t="e">
        <f aca="false">_xlfn.xlookup(A202,Snapshot!C202:C399,Snapshot!J202:J399)</f>
        <v>#NAME?</v>
      </c>
      <c r="U202" s="0" t="e">
        <f aca="false">_xlfn.xlookup(A202,Snapshot!C202:C399,Snapshot!G202:G399,0)</f>
        <v>#NAME?</v>
      </c>
      <c r="V202" s="0" t="n">
        <v>201</v>
      </c>
    </row>
    <row r="203" customFormat="false" ht="14.4" hidden="false" customHeight="false" outlineLevel="0" collapsed="false">
      <c r="A203" s="27" t="s">
        <v>669</v>
      </c>
      <c r="B203" s="9" t="s">
        <v>758</v>
      </c>
      <c r="C203" s="1" t="s">
        <v>1006</v>
      </c>
      <c r="D203" s="0" t="s">
        <v>1054</v>
      </c>
      <c r="E203" s="9" t="s">
        <v>832</v>
      </c>
      <c r="F203" s="1" t="s">
        <v>772</v>
      </c>
      <c r="G203" s="1" t="s">
        <v>1315</v>
      </c>
      <c r="H203" s="1" t="s">
        <v>1316</v>
      </c>
      <c r="J203" s="10" t="s">
        <v>796</v>
      </c>
      <c r="K203" s="1"/>
      <c r="L203" s="8" t="n">
        <v>2020</v>
      </c>
      <c r="M203" s="1" t="n">
        <v>1</v>
      </c>
      <c r="N203" s="8" t="s">
        <v>767</v>
      </c>
      <c r="O203" s="0" t="n">
        <v>2018</v>
      </c>
      <c r="T203" s="0" t="e">
        <f aca="false">_xlfn.xlookup(A203,Snapshot!C204:C401,Snapshot!J204:J401)</f>
        <v>#NAME?</v>
      </c>
      <c r="U203" s="0" t="e">
        <f aca="false">_xlfn.xlookup(A203,Snapshot!C203:C400,Snapshot!G203:G400,0)</f>
        <v>#NAME?</v>
      </c>
      <c r="V203" s="0" t="n">
        <v>202</v>
      </c>
    </row>
    <row r="204" customFormat="false" ht="14.4" hidden="false" customHeight="false" outlineLevel="0" collapsed="false">
      <c r="A204" s="27" t="s">
        <v>665</v>
      </c>
      <c r="B204" s="1" t="s">
        <v>758</v>
      </c>
      <c r="C204" s="11" t="s">
        <v>1006</v>
      </c>
      <c r="D204" s="11" t="s">
        <v>1007</v>
      </c>
      <c r="E204" s="9" t="s">
        <v>816</v>
      </c>
      <c r="F204" s="8" t="s">
        <v>643</v>
      </c>
      <c r="G204" s="1" t="s">
        <v>666</v>
      </c>
      <c r="H204" s="1" t="s">
        <v>1317</v>
      </c>
      <c r="J204" s="10" t="s">
        <v>766</v>
      </c>
      <c r="L204" s="8" t="n">
        <v>2020</v>
      </c>
      <c r="M204" s="1" t="n">
        <v>1</v>
      </c>
      <c r="N204" s="8" t="s">
        <v>807</v>
      </c>
      <c r="O204" s="0" t="n">
        <v>2020</v>
      </c>
      <c r="Q204" s="0" t="s">
        <v>820</v>
      </c>
      <c r="R204" s="0" t="s">
        <v>1318</v>
      </c>
      <c r="S204" s="0" t="s">
        <v>822</v>
      </c>
      <c r="T204" s="0" t="e">
        <f aca="false">_xlfn.xlookup(A204,Snapshot!C203:C400,Snapshot!J203:J400)</f>
        <v>#NAME?</v>
      </c>
      <c r="U204" s="0" t="e">
        <f aca="false">_xlfn.xlookup(A204,Snapshot!C204:C401,Snapshot!G204:G401,0)</f>
        <v>#NAME?</v>
      </c>
      <c r="V204" s="0" t="n">
        <v>202</v>
      </c>
    </row>
    <row r="205" customFormat="false" ht="14.4" hidden="true" customHeight="false" outlineLevel="0" collapsed="false">
      <c r="A205" s="27" t="s">
        <v>674</v>
      </c>
      <c r="B205" s="1" t="s">
        <v>758</v>
      </c>
      <c r="C205" s="34" t="s">
        <v>1006</v>
      </c>
      <c r="D205" s="0" t="s">
        <v>1054</v>
      </c>
      <c r="E205" s="9" t="s">
        <v>792</v>
      </c>
      <c r="F205" s="34" t="s">
        <v>643</v>
      </c>
      <c r="G205" s="1" t="s">
        <v>1319</v>
      </c>
      <c r="H205" s="34" t="s">
        <v>1320</v>
      </c>
      <c r="I205" s="34" t="s">
        <v>1321</v>
      </c>
      <c r="J205" s="8" t="s">
        <v>897</v>
      </c>
      <c r="L205" s="8" t="n">
        <v>2020</v>
      </c>
      <c r="N205" s="8" t="s">
        <v>807</v>
      </c>
      <c r="O205" s="0" t="n">
        <v>2020</v>
      </c>
      <c r="R205" s="0" t="s">
        <v>1322</v>
      </c>
      <c r="T205" s="0" t="e">
        <f aca="false">_xlfn.xlookup(A205,Snapshot!C205:C402,Snapshot!J205:J402)</f>
        <v>#NAME?</v>
      </c>
      <c r="U205" s="0" t="e">
        <f aca="false">_xlfn.xlookup(A205,Snapshot!C205:C402,Snapshot!G205:G402,0)</f>
        <v>#NAME?</v>
      </c>
      <c r="V205" s="0" t="n">
        <v>204</v>
      </c>
    </row>
    <row r="206" customFormat="false" ht="14.4" hidden="false" customHeight="false" outlineLevel="0" collapsed="false">
      <c r="A206" s="27" t="s">
        <v>679</v>
      </c>
      <c r="B206" s="1" t="s">
        <v>758</v>
      </c>
      <c r="C206" s="9" t="s">
        <v>1006</v>
      </c>
      <c r="D206" s="11" t="s">
        <v>1054</v>
      </c>
      <c r="E206" s="9" t="s">
        <v>816</v>
      </c>
      <c r="F206" s="9" t="s">
        <v>643</v>
      </c>
      <c r="G206" s="1" t="s">
        <v>680</v>
      </c>
      <c r="H206" s="1" t="s">
        <v>1323</v>
      </c>
      <c r="I206" s="38"/>
      <c r="J206" s="10" t="s">
        <v>766</v>
      </c>
      <c r="L206" s="8" t="n">
        <v>2020</v>
      </c>
      <c r="M206" s="1" t="n">
        <v>1</v>
      </c>
      <c r="N206" s="8" t="s">
        <v>807</v>
      </c>
      <c r="O206" s="0" t="n">
        <v>2020</v>
      </c>
      <c r="Q206" s="0" t="s">
        <v>808</v>
      </c>
      <c r="R206" s="0" t="s">
        <v>1324</v>
      </c>
      <c r="S206" s="0" t="s">
        <v>1325</v>
      </c>
      <c r="T206" s="0" t="e">
        <f aca="false">_xlfn.xlookup(A206,Snapshot!C206:C403,Snapshot!J206:J403)</f>
        <v>#NAME?</v>
      </c>
      <c r="U206" s="0" t="e">
        <f aca="false">_xlfn.xlookup(A206,Snapshot!C206:C403,Snapshot!G206:G403,0)</f>
        <v>#NAME?</v>
      </c>
      <c r="V206" s="0" t="n">
        <v>205</v>
      </c>
    </row>
    <row r="207" customFormat="false" ht="14.4" hidden="false" customHeight="false" outlineLevel="0" collapsed="false">
      <c r="A207" s="8" t="s">
        <v>683</v>
      </c>
      <c r="B207" s="1" t="s">
        <v>758</v>
      </c>
      <c r="C207" s="39" t="s">
        <v>1006</v>
      </c>
      <c r="D207" s="11" t="s">
        <v>1054</v>
      </c>
      <c r="E207" s="9" t="s">
        <v>792</v>
      </c>
      <c r="F207" s="39" t="s">
        <v>643</v>
      </c>
      <c r="G207" s="39" t="s">
        <v>684</v>
      </c>
      <c r="H207" s="39" t="s">
        <v>1326</v>
      </c>
      <c r="J207" s="10" t="s">
        <v>766</v>
      </c>
      <c r="L207" s="8" t="n">
        <v>2020</v>
      </c>
      <c r="M207" s="1" t="n">
        <v>1</v>
      </c>
      <c r="N207" s="8" t="s">
        <v>807</v>
      </c>
      <c r="O207" s="0" t="n">
        <v>2020</v>
      </c>
      <c r="T207" s="0" t="e">
        <f aca="false">_xlfn.xlookup(A207,Snapshot!C207:C404,Snapshot!J207:J404)</f>
        <v>#NAME?</v>
      </c>
      <c r="U207" s="0" t="e">
        <f aca="false">_xlfn.xlookup(A207,Snapshot!C207:C404,Snapshot!G207:G404,0)</f>
        <v>#NAME?</v>
      </c>
      <c r="V207" s="0" t="n">
        <v>206</v>
      </c>
    </row>
    <row r="208" customFormat="false" ht="14.4" hidden="false" customHeight="false" outlineLevel="0" collapsed="false">
      <c r="A208" s="8" t="s">
        <v>687</v>
      </c>
      <c r="B208" s="1" t="s">
        <v>758</v>
      </c>
      <c r="C208" s="34" t="s">
        <v>1006</v>
      </c>
      <c r="D208" s="11" t="s">
        <v>1054</v>
      </c>
      <c r="E208" s="9" t="s">
        <v>832</v>
      </c>
      <c r="F208" s="34" t="s">
        <v>643</v>
      </c>
      <c r="G208" s="34" t="s">
        <v>688</v>
      </c>
      <c r="H208" s="40" t="s">
        <v>1327</v>
      </c>
      <c r="I208" s="9" t="s">
        <v>1328</v>
      </c>
      <c r="J208" s="10" t="s">
        <v>766</v>
      </c>
      <c r="L208" s="8" t="n">
        <v>2020</v>
      </c>
      <c r="M208" s="1" t="n">
        <v>1</v>
      </c>
      <c r="N208" s="8" t="s">
        <v>807</v>
      </c>
      <c r="Q208" s="0" t="s">
        <v>808</v>
      </c>
      <c r="S208" s="0" t="s">
        <v>809</v>
      </c>
      <c r="T208" s="0" t="e">
        <f aca="false">_xlfn.xlookup(A208,Snapshot!C208:C405,Snapshot!J208:J405)</f>
        <v>#NAME?</v>
      </c>
      <c r="U208" s="0" t="e">
        <f aca="false">_xlfn.xlookup(A208,Snapshot!C208:C405,Snapshot!G208:G405,0)</f>
        <v>#NAME?</v>
      </c>
      <c r="V208" s="0" t="n">
        <v>207</v>
      </c>
    </row>
    <row r="209" customFormat="false" ht="14.4" hidden="false" customHeight="false" outlineLevel="0" collapsed="false">
      <c r="A209" s="8" t="s">
        <v>691</v>
      </c>
      <c r="B209" s="1" t="s">
        <v>758</v>
      </c>
      <c r="C209" s="11" t="s">
        <v>1006</v>
      </c>
      <c r="D209" s="11" t="s">
        <v>1054</v>
      </c>
      <c r="E209" s="9" t="s">
        <v>832</v>
      </c>
      <c r="F209" s="8" t="s">
        <v>643</v>
      </c>
      <c r="G209" s="1" t="s">
        <v>692</v>
      </c>
      <c r="H209" s="1" t="s">
        <v>1329</v>
      </c>
      <c r="I209" s="9" t="s">
        <v>1330</v>
      </c>
      <c r="J209" s="10" t="s">
        <v>766</v>
      </c>
      <c r="L209" s="8" t="n">
        <v>2020</v>
      </c>
      <c r="M209" s="1" t="n">
        <v>1</v>
      </c>
      <c r="N209" s="8" t="s">
        <v>807</v>
      </c>
      <c r="Q209" s="0" t="s">
        <v>808</v>
      </c>
      <c r="S209" s="0" t="s">
        <v>809</v>
      </c>
      <c r="T209" s="0" t="e">
        <f aca="false">_xlfn.xlookup(A209,Snapshot!C209:C406,Snapshot!J209:J406)</f>
        <v>#NAME?</v>
      </c>
      <c r="U209" s="0" t="e">
        <f aca="false">_xlfn.xlookup(A209,Snapshot!C209:C406,Snapshot!G209:G406,0)</f>
        <v>#NAME?</v>
      </c>
      <c r="V209" s="0" t="n">
        <v>208</v>
      </c>
    </row>
    <row r="210" customFormat="false" ht="14.4" hidden="false" customHeight="false" outlineLevel="0" collapsed="false">
      <c r="A210" s="8" t="s">
        <v>695</v>
      </c>
      <c r="B210" s="1" t="s">
        <v>758</v>
      </c>
      <c r="C210" s="0" t="s">
        <v>1123</v>
      </c>
      <c r="D210" s="0" t="s">
        <v>1180</v>
      </c>
      <c r="E210" s="9" t="s">
        <v>816</v>
      </c>
      <c r="F210" s="8" t="s">
        <v>643</v>
      </c>
      <c r="G210" s="1" t="s">
        <v>696</v>
      </c>
      <c r="H210" s="1" t="s">
        <v>1331</v>
      </c>
      <c r="I210" s="1" t="s">
        <v>1332</v>
      </c>
      <c r="J210" s="10" t="s">
        <v>766</v>
      </c>
      <c r="L210" s="8" t="n">
        <v>2020</v>
      </c>
      <c r="M210" s="1" t="n">
        <v>1</v>
      </c>
      <c r="N210" s="8" t="s">
        <v>807</v>
      </c>
      <c r="Q210" s="0" t="s">
        <v>820</v>
      </c>
      <c r="R210" s="0" t="s">
        <v>1333</v>
      </c>
      <c r="S210" s="0" t="s">
        <v>822</v>
      </c>
      <c r="T210" s="0" t="e">
        <f aca="false">_xlfn.xlookup(A210,Snapshot!C149:C346,Snapshot!J149:J346)</f>
        <v>#NAME?</v>
      </c>
      <c r="U210" s="0" t="e">
        <f aca="false">_xlfn.xlookup(A210,Snapshot!C210:C407,Snapshot!G210:G407,0)</f>
        <v>#NAME?</v>
      </c>
      <c r="V210" s="0" t="n">
        <v>209</v>
      </c>
    </row>
    <row r="211" customFormat="false" ht="14.4" hidden="false" customHeight="false" outlineLevel="0" collapsed="false">
      <c r="A211" s="8" t="s">
        <v>699</v>
      </c>
      <c r="B211" s="1" t="s">
        <v>758</v>
      </c>
      <c r="C211" s="11" t="s">
        <v>1123</v>
      </c>
      <c r="D211" s="11" t="s">
        <v>1180</v>
      </c>
      <c r="E211" s="9" t="s">
        <v>832</v>
      </c>
      <c r="F211" s="8" t="s">
        <v>1334</v>
      </c>
      <c r="G211" s="1" t="s">
        <v>700</v>
      </c>
      <c r="H211" s="1" t="s">
        <v>1335</v>
      </c>
      <c r="I211" s="9" t="s">
        <v>1336</v>
      </c>
      <c r="J211" s="10" t="s">
        <v>766</v>
      </c>
      <c r="L211" s="8" t="n">
        <v>2020</v>
      </c>
      <c r="M211" s="1" t="n">
        <v>1</v>
      </c>
      <c r="N211" s="8" t="s">
        <v>807</v>
      </c>
      <c r="Q211" s="0" t="s">
        <v>808</v>
      </c>
      <c r="S211" s="0" t="s">
        <v>809</v>
      </c>
      <c r="T211" s="0" t="e">
        <f aca="false">_xlfn.xlookup(A211,Snapshot!C150:C347,Snapshot!J150:J347)</f>
        <v>#NAME?</v>
      </c>
      <c r="U211" s="0" t="e">
        <f aca="false">_xlfn.xlookup(A211,Snapshot!C211:C408,Snapshot!G211:G408,0)</f>
        <v>#NAME?</v>
      </c>
      <c r="V211" s="0" t="n">
        <v>210</v>
      </c>
    </row>
    <row r="212" customFormat="false" ht="14.4" hidden="false" customHeight="false" outlineLevel="0" collapsed="false">
      <c r="A212" s="8" t="s">
        <v>703</v>
      </c>
      <c r="B212" s="1" t="s">
        <v>758</v>
      </c>
      <c r="C212" s="11" t="s">
        <v>1123</v>
      </c>
      <c r="D212" s="11" t="s">
        <v>1124</v>
      </c>
      <c r="E212" s="9" t="s">
        <v>832</v>
      </c>
      <c r="F212" s="8" t="s">
        <v>1334</v>
      </c>
      <c r="G212" s="1" t="s">
        <v>1337</v>
      </c>
      <c r="H212" s="1" t="s">
        <v>1338</v>
      </c>
      <c r="I212" s="9" t="s">
        <v>1339</v>
      </c>
      <c r="J212" s="10" t="s">
        <v>766</v>
      </c>
      <c r="L212" s="8" t="n">
        <v>2020</v>
      </c>
      <c r="M212" s="1" t="n">
        <v>1</v>
      </c>
      <c r="N212" s="8" t="s">
        <v>807</v>
      </c>
      <c r="Q212" s="0" t="s">
        <v>808</v>
      </c>
      <c r="S212" s="0" t="s">
        <v>822</v>
      </c>
      <c r="T212" s="0" t="e">
        <f aca="false">_xlfn.xlookup(A212,Snapshot!C138:C335,Snapshot!J138:J335)</f>
        <v>#NAME?</v>
      </c>
      <c r="U212" s="0" t="e">
        <f aca="false">_xlfn.xlookup(A212,Snapshot!C212:C409,Snapshot!G212:G409,0)</f>
        <v>#NAME?</v>
      </c>
      <c r="V212" s="0" t="n">
        <v>211</v>
      </c>
    </row>
    <row r="213" customFormat="false" ht="15.6" hidden="false" customHeight="false" outlineLevel="0" collapsed="false">
      <c r="A213" s="8" t="s">
        <v>707</v>
      </c>
      <c r="B213" s="1" t="s">
        <v>758</v>
      </c>
      <c r="C213" s="41" t="s">
        <v>1123</v>
      </c>
      <c r="D213" s="9" t="s">
        <v>1124</v>
      </c>
      <c r="E213" s="9" t="s">
        <v>832</v>
      </c>
      <c r="F213" s="42" t="s">
        <v>1334</v>
      </c>
      <c r="G213" s="43" t="s">
        <v>1340</v>
      </c>
      <c r="H213" s="44" t="s">
        <v>1341</v>
      </c>
      <c r="I213" s="45" t="s">
        <v>1339</v>
      </c>
      <c r="J213" s="10" t="s">
        <v>766</v>
      </c>
      <c r="L213" s="8" t="n">
        <v>2020</v>
      </c>
      <c r="M213" s="1" t="n">
        <v>1</v>
      </c>
      <c r="N213" s="8" t="s">
        <v>807</v>
      </c>
      <c r="Q213" s="0" t="s">
        <v>808</v>
      </c>
      <c r="S213" s="0" t="s">
        <v>822</v>
      </c>
      <c r="T213" s="0" t="e">
        <f aca="false">_xlfn.xlookup(A213,Snapshot!C139:C336,Snapshot!J139:J336)</f>
        <v>#NAME?</v>
      </c>
      <c r="U213" s="0" t="e">
        <f aca="false">_xlfn.xlookup(A213,Snapshot!C213:C410,Snapshot!G213:G410,0)</f>
        <v>#NAME?</v>
      </c>
      <c r="V213" s="0" t="n">
        <v>212</v>
      </c>
    </row>
    <row r="214" customFormat="false" ht="15.6" hidden="false" customHeight="false" outlineLevel="0" collapsed="false">
      <c r="A214" s="8" t="s">
        <v>711</v>
      </c>
      <c r="B214" s="1" t="s">
        <v>758</v>
      </c>
      <c r="C214" s="41" t="s">
        <v>1123</v>
      </c>
      <c r="D214" s="9" t="s">
        <v>1197</v>
      </c>
      <c r="E214" s="9" t="s">
        <v>832</v>
      </c>
      <c r="F214" s="46" t="s">
        <v>1334</v>
      </c>
      <c r="G214" s="43" t="s">
        <v>712</v>
      </c>
      <c r="H214" s="43" t="s">
        <v>1342</v>
      </c>
      <c r="I214" s="9" t="s">
        <v>1343</v>
      </c>
      <c r="J214" s="10" t="s">
        <v>766</v>
      </c>
      <c r="L214" s="8" t="n">
        <v>2020</v>
      </c>
      <c r="M214" s="1" t="n">
        <v>1</v>
      </c>
      <c r="N214" s="8" t="s">
        <v>807</v>
      </c>
      <c r="Q214" s="0" t="s">
        <v>808</v>
      </c>
      <c r="S214" s="0" t="s">
        <v>809</v>
      </c>
      <c r="T214" s="0" t="e">
        <f aca="false">_xlfn.xlookup(A214,Snapshot!C142:C339,Snapshot!J142:J339)</f>
        <v>#NAME?</v>
      </c>
      <c r="U214" s="0" t="e">
        <f aca="false">_xlfn.xlookup(A214,Snapshot!C214:C411,Snapshot!G214:G411,0)</f>
        <v>#NAME?</v>
      </c>
      <c r="V214" s="0" t="n">
        <v>213</v>
      </c>
    </row>
    <row r="215" customFormat="false" ht="15.6" hidden="false" customHeight="false" outlineLevel="0" collapsed="false">
      <c r="A215" s="8" t="s">
        <v>715</v>
      </c>
      <c r="B215" s="1" t="s">
        <v>758</v>
      </c>
      <c r="C215" s="11" t="s">
        <v>1123</v>
      </c>
      <c r="D215" s="9" t="s">
        <v>1233</v>
      </c>
      <c r="E215" s="9" t="s">
        <v>832</v>
      </c>
      <c r="F215" s="42" t="s">
        <v>1334</v>
      </c>
      <c r="G215" s="17" t="s">
        <v>716</v>
      </c>
      <c r="H215" s="43" t="s">
        <v>1344</v>
      </c>
      <c r="I215" s="1" t="s">
        <v>1345</v>
      </c>
      <c r="J215" s="10" t="s">
        <v>766</v>
      </c>
      <c r="L215" s="8" t="n">
        <v>2020</v>
      </c>
      <c r="M215" s="1" t="n">
        <v>1</v>
      </c>
      <c r="N215" s="8" t="s">
        <v>807</v>
      </c>
      <c r="Q215" s="0" t="s">
        <v>808</v>
      </c>
      <c r="R215" s="0" t="s">
        <v>1346</v>
      </c>
      <c r="S215" s="0" t="s">
        <v>809</v>
      </c>
      <c r="T215" s="0" t="e">
        <f aca="false">_xlfn.xlookup(A215,Snapshot!C139:C336,Snapshot!J139:J336)</f>
        <v>#NAME?</v>
      </c>
      <c r="U215" s="0" t="e">
        <f aca="false">_xlfn.xlookup(A215,Snapshot!C215:C412,Snapshot!G215:G412,0)</f>
        <v>#NAME?</v>
      </c>
      <c r="V215" s="0" t="n">
        <v>214</v>
      </c>
    </row>
    <row r="216" customFormat="false" ht="14.4" hidden="false" customHeight="false" outlineLevel="0" collapsed="false">
      <c r="A216" s="8" t="s">
        <v>719</v>
      </c>
      <c r="B216" s="1" t="s">
        <v>758</v>
      </c>
      <c r="C216" s="11" t="s">
        <v>1006</v>
      </c>
      <c r="D216" s="9" t="s">
        <v>1071</v>
      </c>
      <c r="E216" s="9" t="s">
        <v>792</v>
      </c>
      <c r="F216" s="8" t="s">
        <v>643</v>
      </c>
      <c r="G216" s="1" t="s">
        <v>720</v>
      </c>
      <c r="H216" s="1" t="s">
        <v>1347</v>
      </c>
      <c r="J216" s="10" t="s">
        <v>766</v>
      </c>
      <c r="L216" s="8" t="n">
        <v>2020</v>
      </c>
      <c r="M216" s="1" t="n">
        <v>1</v>
      </c>
      <c r="N216" s="8" t="s">
        <v>807</v>
      </c>
      <c r="T216" s="0" t="e">
        <f aca="false">_xlfn.xlookup(A216,Snapshot!C140:C337,Snapshot!J140:J337)</f>
        <v>#NAME?</v>
      </c>
      <c r="U216" s="0" t="e">
        <f aca="false">_xlfn.xlookup(A216,Snapshot!C216:C413,Snapshot!G216:G413,0)</f>
        <v>#NAME?</v>
      </c>
      <c r="V216" s="0" t="n">
        <v>215</v>
      </c>
    </row>
    <row r="217" customFormat="false" ht="14.4" hidden="false" customHeight="false" outlineLevel="0" collapsed="false">
      <c r="A217" s="27" t="s">
        <v>723</v>
      </c>
      <c r="B217" s="9" t="s">
        <v>758</v>
      </c>
      <c r="C217" s="9" t="s">
        <v>1006</v>
      </c>
      <c r="D217" s="9" t="s">
        <v>1071</v>
      </c>
      <c r="E217" s="9" t="s">
        <v>816</v>
      </c>
      <c r="F217" s="1" t="s">
        <v>643</v>
      </c>
      <c r="G217" s="1" t="s">
        <v>1348</v>
      </c>
      <c r="H217" s="1" t="s">
        <v>1349</v>
      </c>
      <c r="J217" s="10" t="s">
        <v>766</v>
      </c>
      <c r="K217" s="1"/>
      <c r="L217" s="18" t="n">
        <v>2020</v>
      </c>
      <c r="M217" s="1" t="n">
        <v>1</v>
      </c>
      <c r="N217" s="8" t="s">
        <v>807</v>
      </c>
      <c r="Q217" s="0" t="s">
        <v>808</v>
      </c>
      <c r="S217" s="0" t="s">
        <v>809</v>
      </c>
      <c r="T217" s="0" t="e">
        <f aca="false">_xlfn.xlookup(A217,Snapshot!C148:C345,Snapshot!J148:J345)</f>
        <v>#NAME?</v>
      </c>
      <c r="U217" s="0" t="e">
        <f aca="false">_xlfn.xlookup(A217,Snapshot!C217:C414,Snapshot!G217:G414,0)</f>
        <v>#NAME?</v>
      </c>
      <c r="V217" s="0" t="n">
        <v>216</v>
      </c>
    </row>
    <row r="218" customFormat="false" ht="14.4" hidden="false" customHeight="false" outlineLevel="0" collapsed="false">
      <c r="A218" s="27" t="s">
        <v>726</v>
      </c>
      <c r="B218" s="9" t="s">
        <v>758</v>
      </c>
      <c r="C218" s="11" t="s">
        <v>1123</v>
      </c>
      <c r="D218" s="9" t="s">
        <v>1233</v>
      </c>
      <c r="E218" s="9" t="s">
        <v>816</v>
      </c>
      <c r="F218" s="1" t="s">
        <v>1098</v>
      </c>
      <c r="G218" s="1" t="s">
        <v>1350</v>
      </c>
      <c r="H218" s="1" t="s">
        <v>1351</v>
      </c>
      <c r="J218" s="10" t="s">
        <v>766</v>
      </c>
      <c r="K218" s="1"/>
      <c r="L218" s="18" t="n">
        <v>2018</v>
      </c>
      <c r="M218" s="1" t="n">
        <v>1</v>
      </c>
      <c r="N218" s="8" t="s">
        <v>807</v>
      </c>
      <c r="O218" s="0" t="n">
        <v>2018</v>
      </c>
      <c r="Q218" s="0" t="s">
        <v>820</v>
      </c>
      <c r="S218" s="0" t="s">
        <v>1070</v>
      </c>
      <c r="T218" s="0" t="e">
        <f aca="false">_xlfn.xlookup(A218,Snapshot!C149:C346,Snapshot!J149:J346)</f>
        <v>#NAME?</v>
      </c>
      <c r="U218" s="0" t="e">
        <f aca="false">_xlfn.xlookup(A218,Snapshot!C218:C415,Snapshot!G218:G415,0)</f>
        <v>#NAME?</v>
      </c>
      <c r="V218" s="0" t="n">
        <v>217</v>
      </c>
    </row>
    <row r="219" customFormat="false" ht="14.4" hidden="false" customHeight="false" outlineLevel="0" collapsed="false">
      <c r="A219" s="27" t="s">
        <v>729</v>
      </c>
      <c r="B219" s="9" t="s">
        <v>758</v>
      </c>
      <c r="C219" s="9" t="s">
        <v>759</v>
      </c>
      <c r="D219" s="9" t="s">
        <v>831</v>
      </c>
      <c r="E219" s="9" t="s">
        <v>792</v>
      </c>
      <c r="F219" s="1" t="s">
        <v>643</v>
      </c>
      <c r="G219" s="1" t="s">
        <v>1352</v>
      </c>
      <c r="H219" s="1" t="s">
        <v>1353</v>
      </c>
      <c r="J219" s="10" t="s">
        <v>766</v>
      </c>
      <c r="K219" s="1"/>
      <c r="L219" s="18" t="n">
        <v>2020</v>
      </c>
      <c r="M219" s="1" t="n">
        <v>1</v>
      </c>
      <c r="N219" s="8" t="s">
        <v>807</v>
      </c>
      <c r="T219" s="0" t="e">
        <f aca="false">_xlfn.xlookup(A219,Snapshot!C150:C347,Snapshot!J150:J347)</f>
        <v>#NAME?</v>
      </c>
      <c r="U219" s="0" t="e">
        <f aca="false">_xlfn.xlookup(A219,Snapshot!C219:C416,Snapshot!G219:G416,0)</f>
        <v>#NAME?</v>
      </c>
      <c r="V219" s="0" t="n">
        <v>218</v>
      </c>
    </row>
    <row r="220" customFormat="false" ht="14.4" hidden="false" customHeight="false" outlineLevel="0" collapsed="false">
      <c r="A220" s="27" t="s">
        <v>733</v>
      </c>
      <c r="B220" s="9" t="s">
        <v>758</v>
      </c>
      <c r="C220" s="9" t="s">
        <v>759</v>
      </c>
      <c r="D220" s="9" t="s">
        <v>831</v>
      </c>
      <c r="E220" s="9" t="s">
        <v>792</v>
      </c>
      <c r="F220" s="1" t="s">
        <v>643</v>
      </c>
      <c r="G220" s="1" t="s">
        <v>1354</v>
      </c>
      <c r="H220" s="1" t="s">
        <v>1355</v>
      </c>
      <c r="J220" s="10" t="s">
        <v>766</v>
      </c>
      <c r="K220" s="1"/>
      <c r="L220" s="18" t="n">
        <v>2020</v>
      </c>
      <c r="M220" s="1" t="n">
        <v>1</v>
      </c>
      <c r="N220" s="8" t="s">
        <v>807</v>
      </c>
      <c r="T220" s="0" t="e">
        <f aca="false">_xlfn.xlookup(A220,Snapshot!C151:C348,Snapshot!J151:J348)</f>
        <v>#NAME?</v>
      </c>
      <c r="U220" s="0" t="e">
        <f aca="false">_xlfn.xlookup(A220,Snapshot!C220:C417,Snapshot!G220:G417,0)</f>
        <v>#NAME?</v>
      </c>
      <c r="V220" s="0" t="n">
        <v>219</v>
      </c>
    </row>
    <row r="221" customFormat="false" ht="14.4" hidden="false" customHeight="false" outlineLevel="0" collapsed="false">
      <c r="A221" s="27" t="s">
        <v>737</v>
      </c>
      <c r="B221" s="9" t="s">
        <v>758</v>
      </c>
      <c r="C221" s="0" t="s">
        <v>759</v>
      </c>
      <c r="D221" s="0" t="s">
        <v>913</v>
      </c>
      <c r="E221" s="9" t="s">
        <v>832</v>
      </c>
      <c r="F221" s="8" t="s">
        <v>643</v>
      </c>
      <c r="G221" s="1" t="s">
        <v>1356</v>
      </c>
      <c r="H221" s="1" t="s">
        <v>1357</v>
      </c>
      <c r="J221" s="10" t="s">
        <v>766</v>
      </c>
      <c r="L221" s="8" t="n">
        <v>2020</v>
      </c>
      <c r="M221" s="1" t="n">
        <v>1</v>
      </c>
      <c r="N221" s="8" t="s">
        <v>807</v>
      </c>
      <c r="Q221" s="0" t="s">
        <v>808</v>
      </c>
      <c r="S221" s="0" t="s">
        <v>822</v>
      </c>
      <c r="T221" s="0" t="e">
        <f aca="false">_xlfn.xlookup(A221,Snapshot!C152:C349,Snapshot!J152:J349)</f>
        <v>#NAME?</v>
      </c>
      <c r="U221" s="0" t="e">
        <f aca="false">_xlfn.xlookup(A221,Snapshot!C221:C418,Snapshot!G221:G418,0)</f>
        <v>#NAME?</v>
      </c>
      <c r="V221" s="0" t="n">
        <v>197</v>
      </c>
    </row>
    <row r="222" customFormat="false" ht="14.4" hidden="false" customHeight="false" outlineLevel="0" collapsed="false">
      <c r="C222" s="11"/>
      <c r="D222" s="11"/>
      <c r="E222" s="9"/>
      <c r="J222" s="8"/>
      <c r="N222" s="8"/>
    </row>
    <row r="223" customFormat="false" ht="14.4" hidden="false" customHeight="false" outlineLevel="0" collapsed="false">
      <c r="C223" s="11"/>
      <c r="D223" s="11"/>
      <c r="E223" s="9"/>
      <c r="J223" s="8"/>
      <c r="N223" s="8"/>
    </row>
    <row r="224" customFormat="false" ht="14.4" hidden="false" customHeight="false" outlineLevel="0" collapsed="false">
      <c r="C224" s="11"/>
      <c r="D224" s="11"/>
      <c r="E224" s="9"/>
      <c r="I224" s="47"/>
      <c r="J224" s="8"/>
      <c r="N224" s="8"/>
    </row>
    <row r="225" customFormat="false" ht="14.4" hidden="false" customHeight="false" outlineLevel="0" collapsed="false">
      <c r="C225" s="11"/>
      <c r="D225" s="11"/>
      <c r="E225" s="9"/>
      <c r="I225" s="47"/>
      <c r="J225" s="8"/>
      <c r="N225" s="8"/>
    </row>
    <row r="226" customFormat="false" ht="14.4" hidden="false" customHeight="false" outlineLevel="0" collapsed="false">
      <c r="C226" s="11"/>
      <c r="D226" s="11"/>
      <c r="E226" s="9"/>
      <c r="I226" s="47"/>
      <c r="J226" s="8"/>
      <c r="N226" s="8"/>
    </row>
    <row r="227" customFormat="false" ht="14.4" hidden="false" customHeight="false" outlineLevel="0" collapsed="false">
      <c r="C227" s="11"/>
      <c r="D227" s="11"/>
      <c r="E227" s="9"/>
      <c r="J227" s="8"/>
      <c r="N227" s="8"/>
    </row>
    <row r="228" customFormat="false" ht="14.4" hidden="false" customHeight="false" outlineLevel="0" collapsed="false">
      <c r="C228" s="11"/>
      <c r="D228" s="11"/>
      <c r="E228" s="9"/>
      <c r="J228" s="8"/>
      <c r="N228" s="8"/>
    </row>
    <row r="229" customFormat="false" ht="14.4" hidden="false" customHeight="false" outlineLevel="0" collapsed="false">
      <c r="C229" s="11"/>
      <c r="D229" s="11"/>
      <c r="E229" s="9"/>
      <c r="J229" s="8"/>
      <c r="N229" s="8"/>
    </row>
    <row r="230" customFormat="false" ht="14.4" hidden="false" customHeight="false" outlineLevel="0" collapsed="false">
      <c r="C230" s="11"/>
      <c r="D230" s="11"/>
      <c r="E230" s="9"/>
      <c r="J230" s="8"/>
      <c r="N230" s="8"/>
    </row>
    <row r="231" customFormat="false" ht="14.4" hidden="false" customHeight="false" outlineLevel="0" collapsed="false">
      <c r="C231" s="11"/>
      <c r="D231" s="11"/>
      <c r="E231" s="9"/>
      <c r="J231" s="8"/>
      <c r="N231" s="8"/>
    </row>
    <row r="232" customFormat="false" ht="14.4" hidden="false" customHeight="false" outlineLevel="0" collapsed="false">
      <c r="C232" s="11"/>
      <c r="D232" s="11"/>
      <c r="E232" s="9"/>
      <c r="J232" s="8"/>
      <c r="N232" s="8"/>
    </row>
    <row r="233" customFormat="false" ht="14.4" hidden="false" customHeight="false" outlineLevel="0" collapsed="false">
      <c r="C233" s="11"/>
      <c r="D233" s="11"/>
      <c r="E233" s="9"/>
      <c r="J233" s="8"/>
      <c r="N233" s="8"/>
    </row>
    <row r="234" customFormat="false" ht="14.4" hidden="false" customHeight="false" outlineLevel="0" collapsed="false">
      <c r="C234" s="11"/>
      <c r="D234" s="11"/>
      <c r="E234" s="9"/>
      <c r="J234" s="8"/>
      <c r="N234" s="8"/>
    </row>
    <row r="235" customFormat="false" ht="14.4" hidden="false" customHeight="false" outlineLevel="0" collapsed="false">
      <c r="C235" s="11"/>
      <c r="D235" s="11"/>
      <c r="E235" s="9"/>
      <c r="J235" s="8"/>
      <c r="N235" s="8"/>
    </row>
    <row r="236" customFormat="false" ht="14.4" hidden="false" customHeight="false" outlineLevel="0" collapsed="false">
      <c r="C236" s="11"/>
      <c r="D236" s="11"/>
      <c r="E236" s="9"/>
      <c r="J236" s="8"/>
      <c r="N236" s="8"/>
    </row>
    <row r="237" customFormat="false" ht="14.4" hidden="false" customHeight="false" outlineLevel="0" collapsed="false">
      <c r="C237" s="11"/>
      <c r="D237" s="11"/>
      <c r="E237" s="9"/>
      <c r="J237" s="8"/>
      <c r="N237" s="8"/>
    </row>
    <row r="238" customFormat="false" ht="14.4" hidden="false" customHeight="false" outlineLevel="0" collapsed="false">
      <c r="C238" s="11"/>
      <c r="D238" s="11"/>
      <c r="E238" s="9"/>
      <c r="J238" s="8"/>
      <c r="N238" s="8"/>
    </row>
    <row r="239" customFormat="false" ht="14.4" hidden="false" customHeight="false" outlineLevel="0" collapsed="false">
      <c r="C239" s="11"/>
      <c r="D239" s="11"/>
      <c r="E239" s="9"/>
      <c r="J239" s="8"/>
      <c r="N239" s="8"/>
    </row>
    <row r="240" customFormat="false" ht="14.4" hidden="false" customHeight="false" outlineLevel="0" collapsed="false">
      <c r="C240" s="11"/>
      <c r="D240" s="11"/>
      <c r="E240" s="9"/>
      <c r="J240" s="8"/>
      <c r="N240" s="8"/>
    </row>
    <row r="241" customFormat="false" ht="14.4" hidden="false" customHeight="false" outlineLevel="0" collapsed="false">
      <c r="C241" s="11"/>
      <c r="D241" s="11"/>
      <c r="E241" s="9"/>
      <c r="J241" s="8"/>
      <c r="N241" s="8"/>
    </row>
    <row r="242" customFormat="false" ht="14.4" hidden="false" customHeight="false" outlineLevel="0" collapsed="false">
      <c r="C242" s="11"/>
      <c r="D242" s="11"/>
      <c r="E242" s="9"/>
      <c r="J242" s="8"/>
      <c r="N242" s="8"/>
    </row>
    <row r="243" customFormat="false" ht="14.4" hidden="false" customHeight="false" outlineLevel="0" collapsed="false">
      <c r="C243" s="11"/>
      <c r="D243" s="11"/>
      <c r="E243" s="9"/>
      <c r="J243" s="8"/>
      <c r="N243" s="8"/>
    </row>
    <row r="244" customFormat="false" ht="14.4" hidden="false" customHeight="false" outlineLevel="0" collapsed="false">
      <c r="C244" s="11"/>
      <c r="D244" s="11"/>
      <c r="E244" s="9"/>
      <c r="J244" s="8"/>
      <c r="N244" s="8"/>
    </row>
    <row r="245" customFormat="false" ht="14.4" hidden="false" customHeight="false" outlineLevel="0" collapsed="false">
      <c r="C245" s="11"/>
      <c r="D245" s="11"/>
      <c r="E245" s="9"/>
      <c r="J245" s="8"/>
      <c r="N245" s="8"/>
    </row>
    <row r="246" customFormat="false" ht="14.4" hidden="false" customHeight="false" outlineLevel="0" collapsed="false">
      <c r="C246" s="11"/>
      <c r="D246" s="11"/>
      <c r="E246" s="9"/>
      <c r="J246" s="8"/>
      <c r="N246" s="8"/>
    </row>
    <row r="247" customFormat="false" ht="14.4" hidden="false" customHeight="false" outlineLevel="0" collapsed="false">
      <c r="C247" s="11"/>
      <c r="D247" s="11"/>
      <c r="E247" s="9"/>
      <c r="J247" s="8"/>
      <c r="N247" s="8"/>
    </row>
    <row r="248" customFormat="false" ht="14.4" hidden="false" customHeight="false" outlineLevel="0" collapsed="false">
      <c r="C248" s="11"/>
      <c r="D248" s="11"/>
      <c r="E248" s="9"/>
      <c r="J248" s="8"/>
      <c r="N248" s="8"/>
    </row>
    <row r="249" customFormat="false" ht="14.4" hidden="false" customHeight="false" outlineLevel="0" collapsed="false">
      <c r="C249" s="11"/>
      <c r="D249" s="11"/>
      <c r="E249" s="9"/>
      <c r="J249" s="8"/>
      <c r="N249" s="8"/>
    </row>
    <row r="250" customFormat="false" ht="14.4" hidden="false" customHeight="false" outlineLevel="0" collapsed="false">
      <c r="C250" s="11"/>
      <c r="D250" s="11"/>
      <c r="E250" s="9"/>
      <c r="J250" s="8"/>
      <c r="N250" s="8"/>
    </row>
    <row r="251" customFormat="false" ht="14.4" hidden="false" customHeight="false" outlineLevel="0" collapsed="false">
      <c r="C251" s="11"/>
      <c r="D251" s="11"/>
      <c r="E251" s="9"/>
      <c r="J251" s="8"/>
      <c r="N251" s="8"/>
    </row>
    <row r="252" customFormat="false" ht="14.4" hidden="false" customHeight="false" outlineLevel="0" collapsed="false">
      <c r="C252" s="11"/>
      <c r="D252" s="11"/>
      <c r="E252" s="9"/>
      <c r="J252" s="8"/>
      <c r="N252" s="8"/>
    </row>
    <row r="253" customFormat="false" ht="14.4" hidden="false" customHeight="false" outlineLevel="0" collapsed="false">
      <c r="C253" s="11"/>
      <c r="D253" s="11"/>
      <c r="E253" s="9"/>
      <c r="J253" s="8"/>
      <c r="N253" s="8"/>
    </row>
    <row r="254" customFormat="false" ht="14.4" hidden="false" customHeight="false" outlineLevel="0" collapsed="false">
      <c r="C254" s="11"/>
      <c r="D254" s="11"/>
      <c r="E254" s="9"/>
      <c r="J254" s="8"/>
      <c r="N254" s="8"/>
    </row>
    <row r="255" customFormat="false" ht="14.4" hidden="false" customHeight="false" outlineLevel="0" collapsed="false">
      <c r="C255" s="11"/>
      <c r="D255" s="11"/>
      <c r="E255" s="9"/>
      <c r="J255" s="8"/>
      <c r="N255" s="8"/>
    </row>
    <row r="256" customFormat="false" ht="14.4" hidden="false" customHeight="false" outlineLevel="0" collapsed="false">
      <c r="C256" s="11"/>
      <c r="D256" s="11"/>
      <c r="E256" s="9"/>
      <c r="J256" s="8"/>
      <c r="N256" s="8"/>
    </row>
    <row r="257" customFormat="false" ht="14.4" hidden="false" customHeight="false" outlineLevel="0" collapsed="false">
      <c r="C257" s="11"/>
      <c r="D257" s="11"/>
      <c r="E257" s="9"/>
      <c r="J257" s="8"/>
      <c r="N257" s="8"/>
    </row>
    <row r="258" customFormat="false" ht="14.4" hidden="false" customHeight="false" outlineLevel="0" collapsed="false">
      <c r="C258" s="11"/>
      <c r="D258" s="11"/>
      <c r="E258" s="9"/>
      <c r="J258" s="8"/>
      <c r="N258" s="8"/>
    </row>
    <row r="259" customFormat="false" ht="14.4" hidden="false" customHeight="false" outlineLevel="0" collapsed="false">
      <c r="C259" s="11"/>
      <c r="D259" s="11"/>
      <c r="E259" s="9"/>
      <c r="J259" s="8"/>
      <c r="N259" s="8"/>
    </row>
    <row r="260" customFormat="false" ht="14.4" hidden="false" customHeight="false" outlineLevel="0" collapsed="false">
      <c r="C260" s="11"/>
      <c r="D260" s="11"/>
      <c r="E260" s="9"/>
      <c r="J260" s="8"/>
      <c r="N260" s="8"/>
    </row>
    <row r="261" customFormat="false" ht="14.4" hidden="false" customHeight="false" outlineLevel="0" collapsed="false">
      <c r="C261" s="11"/>
      <c r="D261" s="11"/>
      <c r="E261" s="9"/>
      <c r="J261" s="8"/>
      <c r="N261" s="8"/>
    </row>
    <row r="262" customFormat="false" ht="14.4" hidden="false" customHeight="false" outlineLevel="0" collapsed="false">
      <c r="C262" s="11"/>
      <c r="D262" s="11"/>
      <c r="E262" s="9"/>
      <c r="J262" s="8"/>
      <c r="N262" s="8"/>
    </row>
    <row r="263" customFormat="false" ht="14.4" hidden="false" customHeight="false" outlineLevel="0" collapsed="false">
      <c r="C263" s="11"/>
      <c r="D263" s="11"/>
      <c r="E263" s="9"/>
      <c r="J263" s="8"/>
      <c r="N263" s="8"/>
    </row>
    <row r="264" customFormat="false" ht="14.4" hidden="false" customHeight="false" outlineLevel="0" collapsed="false">
      <c r="C264" s="11"/>
      <c r="D264" s="11"/>
      <c r="E264" s="9"/>
      <c r="J264" s="8"/>
      <c r="N264" s="8"/>
    </row>
    <row r="265" customFormat="false" ht="14.4" hidden="false" customHeight="false" outlineLevel="0" collapsed="false">
      <c r="C265" s="11"/>
      <c r="D265" s="11"/>
      <c r="E265" s="9"/>
      <c r="J265" s="8"/>
      <c r="N265" s="8"/>
    </row>
    <row r="266" customFormat="false" ht="14.4" hidden="false" customHeight="false" outlineLevel="0" collapsed="false">
      <c r="C266" s="11"/>
      <c r="D266" s="11"/>
      <c r="E266" s="9"/>
      <c r="J266" s="8"/>
      <c r="N266" s="8"/>
    </row>
    <row r="267" customFormat="false" ht="14.4" hidden="false" customHeight="false" outlineLevel="0" collapsed="false">
      <c r="C267" s="11"/>
      <c r="D267" s="11"/>
      <c r="E267" s="9"/>
      <c r="J267" s="8"/>
      <c r="N267" s="8"/>
    </row>
    <row r="268" customFormat="false" ht="14.4" hidden="false" customHeight="false" outlineLevel="0" collapsed="false">
      <c r="C268" s="11"/>
      <c r="D268" s="11"/>
      <c r="E268" s="9"/>
      <c r="J268" s="8"/>
      <c r="N268" s="8"/>
    </row>
    <row r="269" customFormat="false" ht="14.4" hidden="false" customHeight="false" outlineLevel="0" collapsed="false">
      <c r="C269" s="11"/>
      <c r="D269" s="11"/>
      <c r="E269" s="9"/>
      <c r="J269" s="8"/>
      <c r="N269" s="8"/>
    </row>
    <row r="270" customFormat="false" ht="14.4" hidden="false" customHeight="false" outlineLevel="0" collapsed="false">
      <c r="C270" s="11"/>
      <c r="D270" s="11"/>
      <c r="E270" s="9"/>
      <c r="J270" s="8"/>
      <c r="N270" s="8"/>
    </row>
    <row r="271" customFormat="false" ht="14.4" hidden="false" customHeight="false" outlineLevel="0" collapsed="false">
      <c r="C271" s="11"/>
      <c r="D271" s="11"/>
      <c r="E271" s="9"/>
      <c r="J271" s="8"/>
      <c r="N271" s="8"/>
    </row>
    <row r="272" customFormat="false" ht="14.4" hidden="false" customHeight="false" outlineLevel="0" collapsed="false">
      <c r="C272" s="11"/>
      <c r="D272" s="11"/>
      <c r="E272" s="9"/>
      <c r="J272" s="8"/>
      <c r="N272" s="8"/>
    </row>
    <row r="273" customFormat="false" ht="14.4" hidden="false" customHeight="false" outlineLevel="0" collapsed="false">
      <c r="C273" s="11"/>
      <c r="D273" s="11"/>
      <c r="E273" s="9"/>
      <c r="J273" s="8"/>
      <c r="N273" s="8"/>
    </row>
    <row r="274" customFormat="false" ht="14.4" hidden="false" customHeight="false" outlineLevel="0" collapsed="false">
      <c r="C274" s="11"/>
      <c r="D274" s="11"/>
      <c r="E274" s="9"/>
      <c r="J274" s="8"/>
      <c r="N274" s="8"/>
    </row>
    <row r="275" customFormat="false" ht="14.4" hidden="false" customHeight="false" outlineLevel="0" collapsed="false">
      <c r="C275" s="11"/>
      <c r="D275" s="11"/>
      <c r="E275" s="9"/>
      <c r="J275" s="8"/>
      <c r="N275" s="8"/>
    </row>
    <row r="276" customFormat="false" ht="14.4" hidden="false" customHeight="false" outlineLevel="0" collapsed="false">
      <c r="C276" s="11"/>
      <c r="D276" s="11"/>
      <c r="E276" s="9"/>
      <c r="J276" s="8"/>
      <c r="N276" s="8"/>
    </row>
    <row r="277" customFormat="false" ht="14.4" hidden="false" customHeight="false" outlineLevel="0" collapsed="false">
      <c r="C277" s="11"/>
      <c r="D277" s="11"/>
      <c r="E277" s="9"/>
      <c r="J277" s="8"/>
      <c r="N277" s="8"/>
    </row>
    <row r="278" customFormat="false" ht="14.4" hidden="false" customHeight="false" outlineLevel="0" collapsed="false">
      <c r="C278" s="11"/>
      <c r="D278" s="11"/>
      <c r="E278" s="9"/>
      <c r="J278" s="8"/>
      <c r="N278" s="8"/>
    </row>
    <row r="279" customFormat="false" ht="14.4" hidden="false" customHeight="false" outlineLevel="0" collapsed="false">
      <c r="C279" s="11"/>
      <c r="D279" s="11"/>
      <c r="E279" s="9"/>
      <c r="J279" s="8"/>
      <c r="N279" s="8"/>
    </row>
    <row r="280" customFormat="false" ht="14.4" hidden="false" customHeight="false" outlineLevel="0" collapsed="false">
      <c r="C280" s="11"/>
      <c r="D280" s="11"/>
      <c r="E280" s="9"/>
      <c r="J280" s="8"/>
      <c r="N280" s="8"/>
    </row>
    <row r="281" customFormat="false" ht="14.4" hidden="false" customHeight="false" outlineLevel="0" collapsed="false">
      <c r="C281" s="11"/>
      <c r="D281" s="11"/>
      <c r="E281" s="9"/>
      <c r="J281" s="8"/>
      <c r="N281" s="8"/>
    </row>
    <row r="282" customFormat="false" ht="14.4" hidden="false" customHeight="false" outlineLevel="0" collapsed="false">
      <c r="C282" s="11"/>
      <c r="D282" s="11"/>
      <c r="E282" s="9"/>
      <c r="J282" s="8"/>
      <c r="N282" s="8"/>
    </row>
    <row r="283" customFormat="false" ht="14.4" hidden="false" customHeight="false" outlineLevel="0" collapsed="false">
      <c r="C283" s="11"/>
      <c r="D283" s="11"/>
      <c r="E283" s="9"/>
      <c r="J283" s="8"/>
      <c r="N283" s="8"/>
    </row>
    <row r="284" customFormat="false" ht="14.4" hidden="false" customHeight="false" outlineLevel="0" collapsed="false">
      <c r="C284" s="11"/>
      <c r="D284" s="11"/>
      <c r="E284" s="9"/>
      <c r="J284" s="8"/>
      <c r="N284" s="8"/>
    </row>
    <row r="285" customFormat="false" ht="14.4" hidden="false" customHeight="false" outlineLevel="0" collapsed="false">
      <c r="C285" s="11"/>
      <c r="D285" s="11"/>
      <c r="E285" s="9"/>
      <c r="J285" s="8"/>
      <c r="N285" s="8"/>
    </row>
    <row r="286" customFormat="false" ht="14.4" hidden="false" customHeight="false" outlineLevel="0" collapsed="false">
      <c r="C286" s="11"/>
      <c r="D286" s="11"/>
      <c r="E286" s="9"/>
      <c r="J286" s="8"/>
      <c r="N286" s="8"/>
    </row>
    <row r="287" customFormat="false" ht="14.4" hidden="false" customHeight="false" outlineLevel="0" collapsed="false">
      <c r="C287" s="11"/>
      <c r="D287" s="11"/>
      <c r="E287" s="9"/>
      <c r="J287" s="8"/>
      <c r="N287" s="8"/>
    </row>
    <row r="288" customFormat="false" ht="14.4" hidden="false" customHeight="false" outlineLevel="0" collapsed="false">
      <c r="C288" s="11"/>
      <c r="D288" s="11"/>
      <c r="E288" s="9"/>
      <c r="J288" s="8"/>
      <c r="N288" s="8"/>
    </row>
    <row r="289" customFormat="false" ht="14.4" hidden="false" customHeight="false" outlineLevel="0" collapsed="false">
      <c r="C289" s="11"/>
      <c r="D289" s="11"/>
      <c r="E289" s="9"/>
      <c r="J289" s="8"/>
      <c r="N289" s="8"/>
    </row>
    <row r="290" customFormat="false" ht="14.4" hidden="false" customHeight="false" outlineLevel="0" collapsed="false">
      <c r="C290" s="11"/>
      <c r="D290" s="11"/>
      <c r="E290" s="9"/>
      <c r="J290" s="8"/>
      <c r="N290" s="8"/>
    </row>
    <row r="291" customFormat="false" ht="14.4" hidden="false" customHeight="false" outlineLevel="0" collapsed="false">
      <c r="C291" s="11"/>
      <c r="D291" s="11"/>
      <c r="E291" s="9"/>
      <c r="J291" s="8"/>
      <c r="N291" s="8"/>
    </row>
    <row r="292" customFormat="false" ht="14.4" hidden="false" customHeight="false" outlineLevel="0" collapsed="false">
      <c r="C292" s="11"/>
      <c r="D292" s="11"/>
      <c r="E292" s="9"/>
      <c r="J292" s="8"/>
      <c r="N292" s="8"/>
    </row>
    <row r="293" customFormat="false" ht="14.4" hidden="false" customHeight="false" outlineLevel="0" collapsed="false">
      <c r="C293" s="11"/>
      <c r="D293" s="11"/>
      <c r="E293" s="9"/>
      <c r="J293" s="8"/>
      <c r="N293" s="8"/>
    </row>
    <row r="294" customFormat="false" ht="14.4" hidden="false" customHeight="false" outlineLevel="0" collapsed="false">
      <c r="C294" s="11"/>
      <c r="D294" s="11"/>
      <c r="E294" s="9"/>
      <c r="J294" s="8"/>
      <c r="N294" s="8"/>
    </row>
    <row r="295" customFormat="false" ht="14.4" hidden="false" customHeight="false" outlineLevel="0" collapsed="false">
      <c r="C295" s="11"/>
      <c r="D295" s="11"/>
      <c r="E295" s="9"/>
      <c r="J295" s="8"/>
      <c r="N295" s="8"/>
    </row>
    <row r="296" customFormat="false" ht="14.4" hidden="false" customHeight="false" outlineLevel="0" collapsed="false">
      <c r="C296" s="11"/>
      <c r="D296" s="11"/>
      <c r="E296" s="9"/>
      <c r="J296" s="8"/>
      <c r="N296" s="8"/>
    </row>
    <row r="297" customFormat="false" ht="14.4" hidden="false" customHeight="false" outlineLevel="0" collapsed="false">
      <c r="C297" s="11"/>
      <c r="D297" s="11"/>
      <c r="E297" s="9"/>
      <c r="J297" s="8"/>
      <c r="N297" s="8"/>
    </row>
    <row r="298" customFormat="false" ht="14.4" hidden="false" customHeight="false" outlineLevel="0" collapsed="false">
      <c r="C298" s="11"/>
      <c r="D298" s="11"/>
      <c r="E298" s="9"/>
      <c r="J298" s="8"/>
      <c r="N298" s="8"/>
    </row>
    <row r="299" customFormat="false" ht="14.4" hidden="false" customHeight="false" outlineLevel="0" collapsed="false">
      <c r="C299" s="11"/>
      <c r="D299" s="11"/>
      <c r="E299" s="9"/>
      <c r="J299" s="8"/>
      <c r="N299" s="8"/>
    </row>
    <row r="300" customFormat="false" ht="14.4" hidden="false" customHeight="false" outlineLevel="0" collapsed="false">
      <c r="C300" s="11"/>
      <c r="D300" s="11"/>
      <c r="E300" s="9"/>
      <c r="J300" s="8"/>
      <c r="N300" s="8"/>
    </row>
    <row r="301" customFormat="false" ht="14.4" hidden="false" customHeight="false" outlineLevel="0" collapsed="false">
      <c r="C301" s="11"/>
      <c r="D301" s="11"/>
      <c r="E301" s="9"/>
      <c r="J301" s="8"/>
      <c r="N301" s="8"/>
    </row>
    <row r="302" customFormat="false" ht="14.4" hidden="false" customHeight="false" outlineLevel="0" collapsed="false">
      <c r="C302" s="11"/>
      <c r="D302" s="11"/>
      <c r="E302" s="9"/>
      <c r="J302" s="8"/>
      <c r="N302" s="8"/>
    </row>
    <row r="303" customFormat="false" ht="14.4" hidden="false" customHeight="false" outlineLevel="0" collapsed="false">
      <c r="C303" s="11"/>
      <c r="D303" s="11"/>
      <c r="E303" s="9"/>
      <c r="J303" s="8"/>
      <c r="N303" s="8"/>
    </row>
    <row r="304" customFormat="false" ht="14.4" hidden="false" customHeight="false" outlineLevel="0" collapsed="false">
      <c r="C304" s="11"/>
      <c r="D304" s="11"/>
      <c r="E304" s="9"/>
      <c r="J304" s="8"/>
      <c r="N304" s="8"/>
    </row>
    <row r="305" customFormat="false" ht="14.4" hidden="false" customHeight="false" outlineLevel="0" collapsed="false">
      <c r="C305" s="11"/>
      <c r="D305" s="11"/>
      <c r="E305" s="9"/>
      <c r="J305" s="8"/>
      <c r="N305" s="8"/>
    </row>
    <row r="306" customFormat="false" ht="14.4" hidden="false" customHeight="false" outlineLevel="0" collapsed="false">
      <c r="C306" s="11"/>
      <c r="D306" s="11"/>
      <c r="E306" s="9"/>
      <c r="J306" s="8"/>
      <c r="N306" s="8"/>
    </row>
    <row r="307" customFormat="false" ht="14.4" hidden="false" customHeight="false" outlineLevel="0" collapsed="false">
      <c r="C307" s="11"/>
      <c r="D307" s="11"/>
      <c r="E307" s="9"/>
      <c r="J307" s="8"/>
      <c r="N307" s="8"/>
    </row>
    <row r="308" customFormat="false" ht="14.4" hidden="false" customHeight="false" outlineLevel="0" collapsed="false">
      <c r="C308" s="11"/>
      <c r="D308" s="11"/>
      <c r="E308" s="9"/>
      <c r="J308" s="8"/>
      <c r="N308" s="8"/>
    </row>
    <row r="309" customFormat="false" ht="14.4" hidden="false" customHeight="false" outlineLevel="0" collapsed="false">
      <c r="C309" s="11"/>
      <c r="D309" s="11"/>
      <c r="E309" s="9"/>
      <c r="J309" s="8"/>
      <c r="N309" s="8"/>
    </row>
    <row r="310" customFormat="false" ht="14.4" hidden="false" customHeight="false" outlineLevel="0" collapsed="false">
      <c r="C310" s="11"/>
      <c r="D310" s="11"/>
      <c r="E310" s="9"/>
      <c r="J310" s="8"/>
      <c r="N310" s="8"/>
    </row>
    <row r="311" customFormat="false" ht="14.4" hidden="false" customHeight="false" outlineLevel="0" collapsed="false">
      <c r="C311" s="11"/>
      <c r="D311" s="11"/>
      <c r="E311" s="9"/>
      <c r="J311" s="8"/>
      <c r="N311" s="8"/>
    </row>
    <row r="312" customFormat="false" ht="14.4" hidden="false" customHeight="false" outlineLevel="0" collapsed="false">
      <c r="C312" s="11"/>
      <c r="D312" s="11"/>
      <c r="E312" s="9"/>
      <c r="J312" s="8"/>
      <c r="N312" s="8"/>
    </row>
    <row r="313" customFormat="false" ht="14.4" hidden="false" customHeight="false" outlineLevel="0" collapsed="false">
      <c r="C313" s="11"/>
      <c r="D313" s="11"/>
      <c r="E313" s="9"/>
      <c r="J313" s="8"/>
      <c r="N313" s="8"/>
    </row>
    <row r="314" customFormat="false" ht="14.4" hidden="false" customHeight="false" outlineLevel="0" collapsed="false">
      <c r="C314" s="11"/>
      <c r="D314" s="11"/>
      <c r="E314" s="9"/>
      <c r="J314" s="8"/>
      <c r="N314" s="8"/>
    </row>
    <row r="315" customFormat="false" ht="14.4" hidden="false" customHeight="false" outlineLevel="0" collapsed="false">
      <c r="C315" s="11"/>
      <c r="D315" s="11"/>
      <c r="E315" s="9"/>
      <c r="J315" s="8"/>
      <c r="N315" s="8"/>
    </row>
    <row r="316" customFormat="false" ht="14.4" hidden="false" customHeight="false" outlineLevel="0" collapsed="false">
      <c r="C316" s="11"/>
      <c r="D316" s="11"/>
      <c r="E316" s="9"/>
      <c r="J316" s="8"/>
      <c r="N316" s="8"/>
    </row>
    <row r="317" customFormat="false" ht="14.4" hidden="false" customHeight="false" outlineLevel="0" collapsed="false">
      <c r="C317" s="11"/>
      <c r="D317" s="11"/>
      <c r="E317" s="9"/>
      <c r="J317" s="8"/>
      <c r="N317" s="8"/>
    </row>
    <row r="318" customFormat="false" ht="14.4" hidden="false" customHeight="false" outlineLevel="0" collapsed="false">
      <c r="C318" s="11"/>
      <c r="D318" s="11"/>
      <c r="E318" s="9"/>
      <c r="J318" s="8"/>
      <c r="N318" s="8"/>
    </row>
    <row r="319" customFormat="false" ht="14.4" hidden="false" customHeight="false" outlineLevel="0" collapsed="false">
      <c r="C319" s="11"/>
      <c r="D319" s="11"/>
      <c r="E319" s="9"/>
      <c r="J319" s="8"/>
      <c r="N319" s="8"/>
    </row>
    <row r="320" customFormat="false" ht="14.4" hidden="false" customHeight="false" outlineLevel="0" collapsed="false">
      <c r="C320" s="11"/>
      <c r="D320" s="11"/>
      <c r="E320" s="9"/>
      <c r="J320" s="8"/>
      <c r="N320" s="8"/>
    </row>
    <row r="321" customFormat="false" ht="14.4" hidden="false" customHeight="false" outlineLevel="0" collapsed="false">
      <c r="C321" s="11"/>
      <c r="D321" s="11"/>
      <c r="E321" s="9"/>
      <c r="J321" s="8"/>
      <c r="N321" s="8"/>
    </row>
    <row r="322" customFormat="false" ht="14.4" hidden="false" customHeight="false" outlineLevel="0" collapsed="false">
      <c r="C322" s="11"/>
      <c r="D322" s="11"/>
      <c r="E322" s="9"/>
      <c r="J322" s="8"/>
      <c r="N322" s="8"/>
    </row>
    <row r="323" customFormat="false" ht="14.4" hidden="false" customHeight="false" outlineLevel="0" collapsed="false">
      <c r="C323" s="11"/>
      <c r="D323" s="11"/>
      <c r="E323" s="9"/>
      <c r="J323" s="8"/>
      <c r="N323" s="8"/>
    </row>
    <row r="324" customFormat="false" ht="14.4" hidden="false" customHeight="false" outlineLevel="0" collapsed="false">
      <c r="C324" s="11"/>
      <c r="D324" s="11"/>
      <c r="E324" s="9"/>
      <c r="J324" s="8"/>
      <c r="N324" s="8"/>
    </row>
    <row r="325" customFormat="false" ht="14.4" hidden="false" customHeight="false" outlineLevel="0" collapsed="false">
      <c r="C325" s="11"/>
      <c r="D325" s="11"/>
      <c r="E325" s="9"/>
      <c r="J325" s="8"/>
      <c r="N325" s="8"/>
    </row>
    <row r="326" customFormat="false" ht="14.4" hidden="false" customHeight="false" outlineLevel="0" collapsed="false">
      <c r="C326" s="11"/>
      <c r="D326" s="11"/>
      <c r="E326" s="9"/>
      <c r="J326" s="8"/>
      <c r="N326" s="8"/>
    </row>
    <row r="327" customFormat="false" ht="14.4" hidden="false" customHeight="false" outlineLevel="0" collapsed="false">
      <c r="C327" s="11"/>
      <c r="D327" s="11"/>
      <c r="E327" s="9"/>
      <c r="J327" s="8"/>
      <c r="N327" s="8"/>
    </row>
    <row r="328" customFormat="false" ht="14.4" hidden="false" customHeight="false" outlineLevel="0" collapsed="false">
      <c r="C328" s="11"/>
      <c r="D328" s="11"/>
      <c r="E328" s="9"/>
      <c r="J328" s="8"/>
      <c r="N328" s="8"/>
    </row>
    <row r="329" customFormat="false" ht="14.4" hidden="false" customHeight="false" outlineLevel="0" collapsed="false">
      <c r="C329" s="11"/>
      <c r="D329" s="11"/>
      <c r="E329" s="9"/>
      <c r="J329" s="8"/>
      <c r="N329" s="8"/>
    </row>
    <row r="330" customFormat="false" ht="14.4" hidden="false" customHeight="false" outlineLevel="0" collapsed="false">
      <c r="C330" s="11"/>
      <c r="D330" s="11"/>
      <c r="E330" s="9"/>
      <c r="J330" s="8"/>
      <c r="N330" s="8"/>
    </row>
    <row r="331" customFormat="false" ht="14.4" hidden="false" customHeight="false" outlineLevel="0" collapsed="false">
      <c r="C331" s="11"/>
      <c r="D331" s="11"/>
      <c r="E331" s="9"/>
      <c r="J331" s="8"/>
      <c r="N331" s="8"/>
    </row>
    <row r="332" customFormat="false" ht="14.4" hidden="false" customHeight="false" outlineLevel="0" collapsed="false">
      <c r="C332" s="11"/>
      <c r="D332" s="11"/>
      <c r="E332" s="9"/>
      <c r="J332" s="8"/>
      <c r="N332" s="8"/>
    </row>
    <row r="333" customFormat="false" ht="14.4" hidden="false" customHeight="false" outlineLevel="0" collapsed="false">
      <c r="C333" s="11"/>
      <c r="D333" s="11"/>
      <c r="E333" s="9"/>
      <c r="J333" s="8"/>
      <c r="N333" s="8"/>
    </row>
    <row r="334" customFormat="false" ht="14.4" hidden="false" customHeight="false" outlineLevel="0" collapsed="false">
      <c r="C334" s="11"/>
      <c r="D334" s="11"/>
      <c r="E334" s="9"/>
      <c r="J334" s="8"/>
      <c r="N334" s="8"/>
    </row>
    <row r="335" customFormat="false" ht="14.4" hidden="false" customHeight="false" outlineLevel="0" collapsed="false">
      <c r="C335" s="11"/>
      <c r="D335" s="11"/>
      <c r="E335" s="9"/>
      <c r="J335" s="8"/>
      <c r="N335" s="8"/>
    </row>
    <row r="336" customFormat="false" ht="14.4" hidden="false" customHeight="false" outlineLevel="0" collapsed="false">
      <c r="C336" s="11"/>
      <c r="D336" s="11"/>
      <c r="E336" s="9"/>
      <c r="J336" s="8"/>
      <c r="N336" s="8"/>
    </row>
    <row r="337" customFormat="false" ht="14.4" hidden="false" customHeight="false" outlineLevel="0" collapsed="false">
      <c r="C337" s="11"/>
      <c r="D337" s="11"/>
      <c r="E337" s="9"/>
      <c r="J337" s="8"/>
      <c r="N337" s="8"/>
    </row>
    <row r="338" customFormat="false" ht="14.4" hidden="false" customHeight="false" outlineLevel="0" collapsed="false">
      <c r="C338" s="11"/>
      <c r="D338" s="11"/>
      <c r="E338" s="9"/>
      <c r="J338" s="8"/>
      <c r="N338" s="8"/>
    </row>
    <row r="339" customFormat="false" ht="14.4" hidden="false" customHeight="false" outlineLevel="0" collapsed="false">
      <c r="C339" s="11"/>
      <c r="D339" s="11"/>
      <c r="E339" s="9"/>
      <c r="J339" s="8"/>
      <c r="N339" s="8"/>
    </row>
    <row r="340" customFormat="false" ht="14.4" hidden="false" customHeight="false" outlineLevel="0" collapsed="false">
      <c r="C340" s="11"/>
      <c r="D340" s="11"/>
      <c r="E340" s="9"/>
      <c r="J340" s="8"/>
      <c r="N340" s="8"/>
    </row>
    <row r="341" customFormat="false" ht="14.4" hidden="false" customHeight="false" outlineLevel="0" collapsed="false">
      <c r="C341" s="11"/>
      <c r="D341" s="11"/>
      <c r="E341" s="9"/>
      <c r="J341" s="8"/>
      <c r="N341" s="8"/>
    </row>
    <row r="342" customFormat="false" ht="14.4" hidden="false" customHeight="false" outlineLevel="0" collapsed="false">
      <c r="C342" s="11"/>
      <c r="D342" s="11"/>
      <c r="E342" s="9"/>
      <c r="J342" s="8"/>
      <c r="N342" s="8"/>
    </row>
    <row r="343" customFormat="false" ht="14.4" hidden="false" customHeight="false" outlineLevel="0" collapsed="false">
      <c r="C343" s="11"/>
      <c r="D343" s="11"/>
      <c r="E343" s="9"/>
      <c r="J343" s="8"/>
      <c r="N343" s="8"/>
    </row>
    <row r="344" customFormat="false" ht="14.4" hidden="false" customHeight="false" outlineLevel="0" collapsed="false">
      <c r="C344" s="11"/>
      <c r="D344" s="11"/>
      <c r="E344" s="9"/>
      <c r="J344" s="8"/>
      <c r="N344" s="8"/>
    </row>
    <row r="345" customFormat="false" ht="14.4" hidden="false" customHeight="false" outlineLevel="0" collapsed="false">
      <c r="C345" s="11"/>
      <c r="D345" s="11"/>
      <c r="E345" s="9"/>
      <c r="J345" s="8"/>
      <c r="N345" s="8"/>
    </row>
    <row r="346" customFormat="false" ht="14.4" hidden="false" customHeight="false" outlineLevel="0" collapsed="false">
      <c r="C346" s="11"/>
      <c r="D346" s="11"/>
      <c r="E346" s="9"/>
      <c r="J346" s="8"/>
      <c r="N346" s="8"/>
    </row>
    <row r="347" customFormat="false" ht="14.4" hidden="false" customHeight="false" outlineLevel="0" collapsed="false">
      <c r="C347" s="11"/>
      <c r="D347" s="11"/>
      <c r="E347" s="9"/>
      <c r="J347" s="8"/>
      <c r="N347" s="8"/>
    </row>
    <row r="348" customFormat="false" ht="14.4" hidden="false" customHeight="false" outlineLevel="0" collapsed="false">
      <c r="C348" s="11"/>
      <c r="D348" s="11"/>
      <c r="E348" s="9"/>
      <c r="J348" s="8"/>
      <c r="N348" s="8"/>
    </row>
    <row r="349" customFormat="false" ht="14.4" hidden="false" customHeight="false" outlineLevel="0" collapsed="false">
      <c r="C349" s="11"/>
      <c r="D349" s="11"/>
      <c r="E349" s="9"/>
      <c r="J349" s="8"/>
      <c r="N349" s="8"/>
    </row>
    <row r="350" customFormat="false" ht="14.4" hidden="false" customHeight="false" outlineLevel="0" collapsed="false">
      <c r="C350" s="11"/>
      <c r="D350" s="11"/>
      <c r="E350" s="9"/>
      <c r="J350" s="8"/>
      <c r="N350" s="8"/>
    </row>
    <row r="351" customFormat="false" ht="14.4" hidden="false" customHeight="false" outlineLevel="0" collapsed="false">
      <c r="C351" s="11"/>
      <c r="D351" s="11"/>
      <c r="E351" s="9"/>
      <c r="J351" s="8"/>
      <c r="N351" s="8"/>
    </row>
    <row r="352" customFormat="false" ht="14.4" hidden="false" customHeight="false" outlineLevel="0" collapsed="false">
      <c r="C352" s="11"/>
      <c r="D352" s="11"/>
      <c r="E352" s="9"/>
      <c r="J352" s="8"/>
      <c r="N352" s="8"/>
    </row>
    <row r="353" customFormat="false" ht="14.4" hidden="false" customHeight="false" outlineLevel="0" collapsed="false">
      <c r="C353" s="11"/>
      <c r="D353" s="11"/>
      <c r="E353" s="9"/>
      <c r="J353" s="8"/>
      <c r="N353" s="8"/>
    </row>
    <row r="354" customFormat="false" ht="14.4" hidden="false" customHeight="false" outlineLevel="0" collapsed="false">
      <c r="C354" s="11"/>
      <c r="D354" s="11"/>
      <c r="E354" s="9"/>
      <c r="J354" s="8"/>
      <c r="N354" s="8"/>
    </row>
    <row r="355" customFormat="false" ht="14.4" hidden="false" customHeight="false" outlineLevel="0" collapsed="false">
      <c r="C355" s="11"/>
      <c r="D355" s="11"/>
      <c r="E355" s="9"/>
      <c r="J355" s="8"/>
      <c r="N355" s="8"/>
    </row>
    <row r="356" customFormat="false" ht="14.4" hidden="false" customHeight="false" outlineLevel="0" collapsed="false">
      <c r="C356" s="11"/>
      <c r="D356" s="11"/>
      <c r="E356" s="9"/>
      <c r="J356" s="8"/>
      <c r="N356" s="8"/>
    </row>
    <row r="357" customFormat="false" ht="14.4" hidden="false" customHeight="false" outlineLevel="0" collapsed="false">
      <c r="C357" s="11"/>
      <c r="D357" s="11"/>
      <c r="E357" s="9"/>
      <c r="J357" s="8"/>
      <c r="N357" s="8"/>
    </row>
    <row r="358" customFormat="false" ht="14.4" hidden="false" customHeight="false" outlineLevel="0" collapsed="false">
      <c r="C358" s="11"/>
      <c r="D358" s="11"/>
      <c r="E358" s="9"/>
      <c r="J358" s="8"/>
      <c r="N358" s="8"/>
    </row>
    <row r="359" customFormat="false" ht="14.4" hidden="false" customHeight="false" outlineLevel="0" collapsed="false">
      <c r="C359" s="11"/>
      <c r="D359" s="11"/>
      <c r="E359" s="9"/>
      <c r="J359" s="8"/>
      <c r="N359" s="8"/>
    </row>
    <row r="360" customFormat="false" ht="14.4" hidden="false" customHeight="false" outlineLevel="0" collapsed="false">
      <c r="C360" s="11"/>
      <c r="D360" s="11"/>
      <c r="E360" s="9"/>
      <c r="J360" s="8"/>
      <c r="N360" s="8"/>
    </row>
    <row r="361" customFormat="false" ht="14.4" hidden="false" customHeight="false" outlineLevel="0" collapsed="false">
      <c r="C361" s="11"/>
      <c r="D361" s="11"/>
      <c r="E361" s="9"/>
      <c r="J361" s="8"/>
      <c r="N361" s="8"/>
    </row>
    <row r="362" customFormat="false" ht="14.4" hidden="false" customHeight="false" outlineLevel="0" collapsed="false">
      <c r="C362" s="11"/>
      <c r="D362" s="11"/>
      <c r="E362" s="9"/>
      <c r="J362" s="8"/>
      <c r="N362" s="8"/>
    </row>
    <row r="363" customFormat="false" ht="14.4" hidden="false" customHeight="false" outlineLevel="0" collapsed="false">
      <c r="C363" s="11"/>
      <c r="D363" s="11"/>
      <c r="E363" s="9"/>
      <c r="J363" s="8"/>
      <c r="N363" s="8"/>
    </row>
    <row r="364" customFormat="false" ht="14.4" hidden="false" customHeight="false" outlineLevel="0" collapsed="false">
      <c r="C364" s="11"/>
      <c r="D364" s="11"/>
      <c r="E364" s="9"/>
      <c r="J364" s="8"/>
      <c r="N364" s="8"/>
    </row>
    <row r="365" customFormat="false" ht="14.4" hidden="false" customHeight="false" outlineLevel="0" collapsed="false">
      <c r="C365" s="11"/>
      <c r="D365" s="11"/>
      <c r="E365" s="9"/>
      <c r="J365" s="8"/>
      <c r="N365" s="8"/>
    </row>
    <row r="366" customFormat="false" ht="14.4" hidden="false" customHeight="false" outlineLevel="0" collapsed="false">
      <c r="C366" s="11"/>
      <c r="D366" s="11"/>
      <c r="E366" s="9"/>
      <c r="J366" s="8"/>
      <c r="N366" s="8"/>
    </row>
    <row r="367" customFormat="false" ht="14.4" hidden="false" customHeight="false" outlineLevel="0" collapsed="false">
      <c r="C367" s="11"/>
      <c r="D367" s="11"/>
      <c r="E367" s="9"/>
      <c r="J367" s="8"/>
      <c r="N367" s="8"/>
    </row>
    <row r="368" customFormat="false" ht="14.4" hidden="false" customHeight="false" outlineLevel="0" collapsed="false">
      <c r="C368" s="11"/>
      <c r="D368" s="11"/>
      <c r="E368" s="9"/>
      <c r="J368" s="8"/>
      <c r="N368" s="8"/>
    </row>
    <row r="369" customFormat="false" ht="14.4" hidden="false" customHeight="false" outlineLevel="0" collapsed="false">
      <c r="C369" s="11"/>
      <c r="D369" s="11"/>
      <c r="E369" s="9"/>
      <c r="J369" s="8"/>
      <c r="N369" s="8"/>
    </row>
    <row r="370" customFormat="false" ht="14.4" hidden="false" customHeight="false" outlineLevel="0" collapsed="false">
      <c r="C370" s="11"/>
      <c r="D370" s="11"/>
      <c r="E370" s="9"/>
      <c r="J370" s="8"/>
      <c r="N370" s="8"/>
    </row>
    <row r="371" customFormat="false" ht="14.4" hidden="false" customHeight="false" outlineLevel="0" collapsed="false">
      <c r="C371" s="11"/>
      <c r="D371" s="11"/>
      <c r="E371" s="9"/>
      <c r="J371" s="8"/>
      <c r="N371" s="8"/>
    </row>
    <row r="372" customFormat="false" ht="14.4" hidden="false" customHeight="false" outlineLevel="0" collapsed="false">
      <c r="C372" s="11"/>
      <c r="D372" s="11"/>
      <c r="E372" s="9"/>
      <c r="J372" s="8"/>
      <c r="N372" s="8"/>
    </row>
    <row r="373" customFormat="false" ht="14.4" hidden="false" customHeight="false" outlineLevel="0" collapsed="false">
      <c r="C373" s="11"/>
      <c r="D373" s="11"/>
      <c r="E373" s="9"/>
      <c r="J373" s="8"/>
      <c r="N373" s="8"/>
    </row>
    <row r="374" customFormat="false" ht="14.4" hidden="false" customHeight="false" outlineLevel="0" collapsed="false">
      <c r="C374" s="11"/>
      <c r="D374" s="11"/>
      <c r="E374" s="9"/>
      <c r="J374" s="8"/>
      <c r="N374" s="8"/>
    </row>
    <row r="375" customFormat="false" ht="14.4" hidden="false" customHeight="false" outlineLevel="0" collapsed="false">
      <c r="C375" s="11"/>
      <c r="D375" s="11"/>
      <c r="E375" s="9"/>
      <c r="J375" s="8"/>
      <c r="N375" s="8"/>
    </row>
    <row r="376" customFormat="false" ht="14.4" hidden="false" customHeight="false" outlineLevel="0" collapsed="false">
      <c r="C376" s="11"/>
      <c r="D376" s="11"/>
      <c r="E376" s="9"/>
      <c r="J376" s="8"/>
      <c r="N376" s="8"/>
    </row>
    <row r="377" customFormat="false" ht="14.4" hidden="false" customHeight="false" outlineLevel="0" collapsed="false">
      <c r="C377" s="11"/>
      <c r="D377" s="11"/>
      <c r="E377" s="9"/>
      <c r="J377" s="8"/>
      <c r="N377" s="8"/>
    </row>
    <row r="378" customFormat="false" ht="14.4" hidden="false" customHeight="false" outlineLevel="0" collapsed="false">
      <c r="C378" s="11"/>
      <c r="D378" s="11"/>
      <c r="E378" s="9"/>
      <c r="J378" s="8"/>
      <c r="N378" s="8"/>
    </row>
    <row r="379" customFormat="false" ht="14.4" hidden="false" customHeight="false" outlineLevel="0" collapsed="false">
      <c r="C379" s="11"/>
      <c r="D379" s="11"/>
      <c r="E379" s="9"/>
      <c r="J379" s="8"/>
      <c r="N379" s="8"/>
    </row>
    <row r="380" customFormat="false" ht="14.4" hidden="false" customHeight="false" outlineLevel="0" collapsed="false">
      <c r="C380" s="11"/>
      <c r="D380" s="11"/>
      <c r="E380" s="9"/>
      <c r="J380" s="8"/>
      <c r="N380" s="8"/>
    </row>
    <row r="381" customFormat="false" ht="14.4" hidden="false" customHeight="false" outlineLevel="0" collapsed="false">
      <c r="C381" s="11"/>
      <c r="D381" s="11"/>
      <c r="E381" s="9"/>
      <c r="J381" s="8"/>
      <c r="N381" s="8"/>
    </row>
    <row r="382" customFormat="false" ht="14.4" hidden="false" customHeight="false" outlineLevel="0" collapsed="false">
      <c r="C382" s="11"/>
      <c r="D382" s="11"/>
      <c r="E382" s="9"/>
      <c r="J382" s="8"/>
      <c r="N382" s="8"/>
    </row>
    <row r="383" customFormat="false" ht="14.4" hidden="false" customHeight="false" outlineLevel="0" collapsed="false">
      <c r="C383" s="11"/>
      <c r="D383" s="11"/>
      <c r="E383" s="9"/>
      <c r="J383" s="8"/>
      <c r="N383" s="8"/>
    </row>
    <row r="384" customFormat="false" ht="14.4" hidden="false" customHeight="false" outlineLevel="0" collapsed="false">
      <c r="C384" s="11"/>
      <c r="D384" s="11"/>
      <c r="E384" s="9"/>
      <c r="J384" s="8"/>
      <c r="N384" s="8"/>
    </row>
    <row r="385" customFormat="false" ht="14.4" hidden="false" customHeight="false" outlineLevel="0" collapsed="false">
      <c r="C385" s="11"/>
      <c r="D385" s="11"/>
      <c r="E385" s="9"/>
      <c r="J385" s="8"/>
      <c r="N385" s="8"/>
    </row>
    <row r="386" customFormat="false" ht="14.4" hidden="false" customHeight="false" outlineLevel="0" collapsed="false">
      <c r="C386" s="11"/>
      <c r="D386" s="11"/>
      <c r="E386" s="9"/>
      <c r="J386" s="8"/>
      <c r="N386" s="8"/>
    </row>
    <row r="387" customFormat="false" ht="14.4" hidden="false" customHeight="false" outlineLevel="0" collapsed="false">
      <c r="C387" s="11"/>
      <c r="D387" s="11"/>
      <c r="E387" s="9"/>
      <c r="J387" s="8"/>
      <c r="N387" s="8"/>
    </row>
    <row r="388" customFormat="false" ht="14.4" hidden="false" customHeight="false" outlineLevel="0" collapsed="false">
      <c r="C388" s="11"/>
      <c r="D388" s="11"/>
      <c r="E388" s="9"/>
      <c r="J388" s="8"/>
      <c r="N388" s="8"/>
    </row>
    <row r="389" customFormat="false" ht="14.4" hidden="false" customHeight="false" outlineLevel="0" collapsed="false">
      <c r="C389" s="11"/>
      <c r="D389" s="11"/>
      <c r="E389" s="9"/>
      <c r="J389" s="8"/>
      <c r="N389" s="8"/>
    </row>
    <row r="390" customFormat="false" ht="14.4" hidden="false" customHeight="false" outlineLevel="0" collapsed="false">
      <c r="C390" s="11"/>
      <c r="D390" s="11"/>
      <c r="E390" s="9"/>
      <c r="J390" s="8"/>
      <c r="N390" s="8"/>
    </row>
    <row r="391" customFormat="false" ht="14.4" hidden="false" customHeight="false" outlineLevel="0" collapsed="false">
      <c r="C391" s="11"/>
      <c r="D391" s="11"/>
      <c r="E391" s="9"/>
      <c r="J391" s="8"/>
      <c r="N391" s="8"/>
    </row>
    <row r="392" customFormat="false" ht="14.4" hidden="false" customHeight="false" outlineLevel="0" collapsed="false">
      <c r="C392" s="11"/>
      <c r="D392" s="11"/>
      <c r="E392" s="9"/>
      <c r="J392" s="8"/>
      <c r="N392" s="8"/>
    </row>
    <row r="393" customFormat="false" ht="14.4" hidden="false" customHeight="false" outlineLevel="0" collapsed="false">
      <c r="C393" s="11"/>
      <c r="D393" s="11"/>
      <c r="E393" s="9"/>
      <c r="J393" s="8"/>
      <c r="N393" s="8"/>
    </row>
    <row r="394" customFormat="false" ht="14.4" hidden="false" customHeight="false" outlineLevel="0" collapsed="false">
      <c r="C394" s="11"/>
      <c r="D394" s="11"/>
      <c r="E394" s="9"/>
      <c r="J394" s="8"/>
      <c r="N394" s="8"/>
    </row>
    <row r="395" customFormat="false" ht="14.4" hidden="false" customHeight="false" outlineLevel="0" collapsed="false">
      <c r="C395" s="11"/>
      <c r="D395" s="11"/>
      <c r="E395" s="9"/>
      <c r="J395" s="8"/>
      <c r="N395" s="8"/>
    </row>
    <row r="396" customFormat="false" ht="14.4" hidden="false" customHeight="false" outlineLevel="0" collapsed="false">
      <c r="C396" s="11"/>
      <c r="D396" s="11"/>
      <c r="E396" s="9"/>
      <c r="J396" s="8"/>
      <c r="N396" s="8"/>
    </row>
    <row r="397" customFormat="false" ht="14.4" hidden="false" customHeight="false" outlineLevel="0" collapsed="false">
      <c r="C397" s="11"/>
      <c r="D397" s="11"/>
      <c r="E397" s="9"/>
      <c r="J397" s="8"/>
      <c r="N397" s="8"/>
    </row>
    <row r="398" customFormat="false" ht="14.4" hidden="false" customHeight="false" outlineLevel="0" collapsed="false">
      <c r="C398" s="11"/>
      <c r="D398" s="11"/>
      <c r="E398" s="9"/>
      <c r="J398" s="8"/>
      <c r="N398" s="8"/>
    </row>
    <row r="399" customFormat="false" ht="14.4" hidden="false" customHeight="false" outlineLevel="0" collapsed="false">
      <c r="C399" s="11"/>
      <c r="D399" s="11"/>
      <c r="E399" s="9"/>
      <c r="J399" s="8"/>
      <c r="N399" s="8"/>
    </row>
    <row r="400" customFormat="false" ht="14.4" hidden="false" customHeight="false" outlineLevel="0" collapsed="false">
      <c r="C400" s="11"/>
      <c r="D400" s="11"/>
      <c r="E400" s="9"/>
      <c r="J400" s="8"/>
      <c r="N400" s="8"/>
    </row>
    <row r="401" customFormat="false" ht="14.4" hidden="false" customHeight="false" outlineLevel="0" collapsed="false">
      <c r="C401" s="11"/>
      <c r="D401" s="11"/>
      <c r="E401" s="9"/>
      <c r="J401" s="8"/>
      <c r="N401" s="8"/>
    </row>
    <row r="402" customFormat="false" ht="14.4" hidden="false" customHeight="false" outlineLevel="0" collapsed="false">
      <c r="C402" s="11"/>
      <c r="D402" s="11"/>
      <c r="E402" s="9"/>
      <c r="J402" s="8"/>
      <c r="N402" s="8"/>
    </row>
    <row r="403" customFormat="false" ht="14.4" hidden="false" customHeight="false" outlineLevel="0" collapsed="false">
      <c r="C403" s="11"/>
      <c r="D403" s="11"/>
      <c r="E403" s="9"/>
      <c r="J403" s="8"/>
      <c r="N403" s="8"/>
    </row>
    <row r="404" customFormat="false" ht="14.4" hidden="false" customHeight="false" outlineLevel="0" collapsed="false">
      <c r="C404" s="11"/>
      <c r="D404" s="11"/>
      <c r="E404" s="9"/>
      <c r="J404" s="8"/>
      <c r="N404" s="8"/>
    </row>
    <row r="405" customFormat="false" ht="14.4" hidden="false" customHeight="false" outlineLevel="0" collapsed="false">
      <c r="C405" s="11"/>
      <c r="D405" s="11"/>
      <c r="E405" s="9"/>
      <c r="J405" s="8"/>
      <c r="N405" s="8"/>
    </row>
    <row r="406" customFormat="false" ht="14.4" hidden="false" customHeight="false" outlineLevel="0" collapsed="false">
      <c r="C406" s="11"/>
      <c r="D406" s="11"/>
      <c r="E406" s="9"/>
      <c r="J406" s="8"/>
      <c r="N406" s="8"/>
    </row>
    <row r="407" customFormat="false" ht="14.4" hidden="false" customHeight="false" outlineLevel="0" collapsed="false">
      <c r="C407" s="11"/>
      <c r="D407" s="11"/>
      <c r="E407" s="9"/>
      <c r="J407" s="8"/>
      <c r="N407" s="8"/>
    </row>
    <row r="408" customFormat="false" ht="14.4" hidden="false" customHeight="false" outlineLevel="0" collapsed="false">
      <c r="C408" s="11"/>
      <c r="D408" s="11"/>
      <c r="E408" s="9"/>
      <c r="J408" s="8"/>
      <c r="N408" s="8"/>
    </row>
    <row r="409" customFormat="false" ht="14.4" hidden="false" customHeight="false" outlineLevel="0" collapsed="false">
      <c r="C409" s="11"/>
      <c r="D409" s="11"/>
      <c r="E409" s="9"/>
      <c r="J409" s="8"/>
      <c r="N409" s="8"/>
    </row>
    <row r="410" customFormat="false" ht="14.4" hidden="false" customHeight="false" outlineLevel="0" collapsed="false">
      <c r="C410" s="11"/>
      <c r="D410" s="11"/>
      <c r="E410" s="9"/>
      <c r="J410" s="8"/>
      <c r="N410" s="8"/>
    </row>
    <row r="411" customFormat="false" ht="14.4" hidden="false" customHeight="false" outlineLevel="0" collapsed="false">
      <c r="C411" s="11"/>
      <c r="D411" s="11"/>
      <c r="E411" s="9"/>
      <c r="J411" s="8"/>
      <c r="N411" s="8"/>
    </row>
    <row r="412" customFormat="false" ht="14.4" hidden="false" customHeight="false" outlineLevel="0" collapsed="false">
      <c r="C412" s="11"/>
      <c r="D412" s="11"/>
      <c r="E412" s="9"/>
      <c r="J412" s="8"/>
      <c r="N412" s="8"/>
    </row>
    <row r="413" customFormat="false" ht="14.4" hidden="false" customHeight="false" outlineLevel="0" collapsed="false">
      <c r="C413" s="11"/>
      <c r="D413" s="11"/>
      <c r="E413" s="9"/>
      <c r="J413" s="8"/>
      <c r="N413" s="8"/>
    </row>
    <row r="414" customFormat="false" ht="14.4" hidden="false" customHeight="false" outlineLevel="0" collapsed="false">
      <c r="C414" s="11"/>
      <c r="D414" s="11"/>
      <c r="E414" s="9"/>
      <c r="J414" s="8"/>
      <c r="N414" s="8"/>
    </row>
    <row r="415" customFormat="false" ht="14.4" hidden="false" customHeight="false" outlineLevel="0" collapsed="false">
      <c r="C415" s="11"/>
      <c r="D415" s="11"/>
      <c r="E415" s="9"/>
      <c r="J415" s="8"/>
      <c r="N415" s="8"/>
    </row>
    <row r="416" customFormat="false" ht="14.4" hidden="false" customHeight="false" outlineLevel="0" collapsed="false">
      <c r="C416" s="11"/>
      <c r="D416" s="11"/>
      <c r="E416" s="9"/>
      <c r="J416" s="8"/>
      <c r="N416" s="8"/>
    </row>
    <row r="417" customFormat="false" ht="14.4" hidden="false" customHeight="false" outlineLevel="0" collapsed="false">
      <c r="C417" s="11"/>
      <c r="D417" s="11"/>
      <c r="E417" s="9"/>
      <c r="J417" s="8"/>
      <c r="N417" s="8"/>
    </row>
    <row r="418" customFormat="false" ht="14.4" hidden="false" customHeight="false" outlineLevel="0" collapsed="false">
      <c r="C418" s="11"/>
      <c r="D418" s="11"/>
      <c r="E418" s="9"/>
      <c r="J418" s="8"/>
      <c r="N418" s="8"/>
    </row>
    <row r="419" customFormat="false" ht="14.4" hidden="false" customHeight="false" outlineLevel="0" collapsed="false">
      <c r="C419" s="11"/>
      <c r="D419" s="11"/>
      <c r="E419" s="9"/>
      <c r="J419" s="8"/>
      <c r="N419" s="8"/>
    </row>
    <row r="420" customFormat="false" ht="14.4" hidden="false" customHeight="false" outlineLevel="0" collapsed="false">
      <c r="C420" s="11"/>
      <c r="D420" s="11"/>
      <c r="E420" s="9"/>
      <c r="J420" s="8"/>
      <c r="N420" s="8"/>
    </row>
    <row r="421" customFormat="false" ht="14.4" hidden="false" customHeight="false" outlineLevel="0" collapsed="false">
      <c r="C421" s="11"/>
      <c r="D421" s="11"/>
      <c r="E421" s="9"/>
      <c r="J421" s="8"/>
      <c r="N421" s="8"/>
    </row>
    <row r="422" customFormat="false" ht="14.4" hidden="false" customHeight="false" outlineLevel="0" collapsed="false">
      <c r="C422" s="11"/>
      <c r="D422" s="11"/>
      <c r="E422" s="9"/>
      <c r="J422" s="8"/>
      <c r="N422" s="8"/>
    </row>
    <row r="423" customFormat="false" ht="14.4" hidden="false" customHeight="false" outlineLevel="0" collapsed="false">
      <c r="C423" s="11"/>
      <c r="D423" s="11"/>
      <c r="E423" s="9"/>
      <c r="J423" s="8"/>
      <c r="N423" s="8"/>
    </row>
    <row r="424" customFormat="false" ht="14.4" hidden="false" customHeight="false" outlineLevel="0" collapsed="false">
      <c r="C424" s="11"/>
      <c r="D424" s="11"/>
      <c r="E424" s="9"/>
      <c r="J424" s="8"/>
      <c r="N424" s="8"/>
    </row>
    <row r="425" customFormat="false" ht="14.4" hidden="false" customHeight="false" outlineLevel="0" collapsed="false">
      <c r="C425" s="11"/>
      <c r="D425" s="11"/>
      <c r="E425" s="9"/>
      <c r="J425" s="8"/>
      <c r="N425" s="8"/>
    </row>
    <row r="426" customFormat="false" ht="14.4" hidden="false" customHeight="false" outlineLevel="0" collapsed="false">
      <c r="C426" s="11"/>
      <c r="D426" s="11"/>
      <c r="E426" s="9"/>
      <c r="J426" s="8"/>
      <c r="N426" s="8"/>
    </row>
    <row r="427" customFormat="false" ht="14.4" hidden="false" customHeight="false" outlineLevel="0" collapsed="false">
      <c r="C427" s="11"/>
      <c r="D427" s="11"/>
      <c r="E427" s="9"/>
      <c r="J427" s="8"/>
      <c r="N427" s="8"/>
    </row>
    <row r="428" customFormat="false" ht="14.4" hidden="false" customHeight="false" outlineLevel="0" collapsed="false">
      <c r="C428" s="11"/>
      <c r="D428" s="11"/>
      <c r="E428" s="9"/>
      <c r="J428" s="8"/>
      <c r="N428" s="8"/>
    </row>
    <row r="429" customFormat="false" ht="14.4" hidden="false" customHeight="false" outlineLevel="0" collapsed="false">
      <c r="C429" s="11"/>
      <c r="D429" s="11"/>
      <c r="E429" s="9"/>
      <c r="J429" s="8"/>
      <c r="N429" s="8"/>
    </row>
    <row r="430" customFormat="false" ht="14.4" hidden="false" customHeight="false" outlineLevel="0" collapsed="false">
      <c r="C430" s="11"/>
      <c r="D430" s="11"/>
      <c r="E430" s="9"/>
      <c r="J430" s="8"/>
      <c r="N430" s="8"/>
    </row>
    <row r="431" customFormat="false" ht="14.4" hidden="false" customHeight="false" outlineLevel="0" collapsed="false">
      <c r="C431" s="11"/>
      <c r="D431" s="11"/>
      <c r="E431" s="9"/>
      <c r="J431" s="8"/>
      <c r="N431" s="8"/>
    </row>
    <row r="432" customFormat="false" ht="14.4" hidden="false" customHeight="false" outlineLevel="0" collapsed="false">
      <c r="C432" s="11"/>
      <c r="D432" s="11"/>
      <c r="E432" s="9"/>
      <c r="J432" s="8"/>
      <c r="N432" s="8"/>
    </row>
    <row r="433" customFormat="false" ht="14.4" hidden="false" customHeight="false" outlineLevel="0" collapsed="false">
      <c r="C433" s="11"/>
      <c r="D433" s="11"/>
      <c r="E433" s="9"/>
      <c r="J433" s="8"/>
      <c r="N433" s="8"/>
    </row>
    <row r="434" customFormat="false" ht="14.4" hidden="false" customHeight="false" outlineLevel="0" collapsed="false">
      <c r="C434" s="11"/>
      <c r="D434" s="11"/>
      <c r="E434" s="9"/>
      <c r="J434" s="8"/>
      <c r="N434" s="8"/>
    </row>
    <row r="435" customFormat="false" ht="14.4" hidden="false" customHeight="false" outlineLevel="0" collapsed="false">
      <c r="C435" s="11"/>
      <c r="D435" s="11"/>
      <c r="E435" s="9"/>
      <c r="J435" s="8"/>
      <c r="N435" s="8"/>
    </row>
    <row r="436" customFormat="false" ht="14.4" hidden="false" customHeight="false" outlineLevel="0" collapsed="false">
      <c r="C436" s="11"/>
      <c r="D436" s="11"/>
      <c r="E436" s="9"/>
      <c r="J436" s="8"/>
      <c r="N436" s="8"/>
    </row>
    <row r="437" customFormat="false" ht="14.4" hidden="false" customHeight="false" outlineLevel="0" collapsed="false">
      <c r="C437" s="11"/>
      <c r="D437" s="11"/>
      <c r="E437" s="9"/>
      <c r="J437" s="8"/>
      <c r="N437" s="8"/>
    </row>
    <row r="438" customFormat="false" ht="14.4" hidden="false" customHeight="false" outlineLevel="0" collapsed="false">
      <c r="C438" s="11"/>
      <c r="D438" s="11"/>
      <c r="E438" s="9"/>
      <c r="J438" s="8"/>
      <c r="N438" s="8"/>
    </row>
    <row r="439" customFormat="false" ht="14.4" hidden="false" customHeight="false" outlineLevel="0" collapsed="false">
      <c r="C439" s="11"/>
      <c r="D439" s="11"/>
      <c r="E439" s="9"/>
      <c r="J439" s="8"/>
      <c r="N439" s="8"/>
    </row>
    <row r="440" customFormat="false" ht="14.4" hidden="false" customHeight="false" outlineLevel="0" collapsed="false">
      <c r="C440" s="11"/>
      <c r="D440" s="11"/>
      <c r="E440" s="9"/>
      <c r="J440" s="8"/>
      <c r="N440" s="8"/>
    </row>
    <row r="441" customFormat="false" ht="14.4" hidden="false" customHeight="false" outlineLevel="0" collapsed="false">
      <c r="C441" s="11"/>
      <c r="D441" s="11"/>
      <c r="E441" s="9"/>
      <c r="J441" s="8"/>
      <c r="N441" s="8"/>
    </row>
    <row r="442" customFormat="false" ht="14.4" hidden="false" customHeight="false" outlineLevel="0" collapsed="false">
      <c r="C442" s="11"/>
      <c r="D442" s="11"/>
      <c r="E442" s="9"/>
      <c r="J442" s="8"/>
      <c r="N442" s="8"/>
    </row>
    <row r="443" customFormat="false" ht="14.4" hidden="false" customHeight="false" outlineLevel="0" collapsed="false">
      <c r="C443" s="11"/>
      <c r="D443" s="11"/>
      <c r="E443" s="9"/>
      <c r="J443" s="8"/>
      <c r="N443" s="8"/>
    </row>
    <row r="444" customFormat="false" ht="14.4" hidden="false" customHeight="false" outlineLevel="0" collapsed="false">
      <c r="C444" s="11"/>
      <c r="D444" s="11"/>
      <c r="E444" s="9"/>
      <c r="J444" s="8"/>
      <c r="N444" s="8"/>
    </row>
    <row r="445" customFormat="false" ht="14.4" hidden="false" customHeight="false" outlineLevel="0" collapsed="false">
      <c r="C445" s="11"/>
      <c r="D445" s="11"/>
      <c r="E445" s="9"/>
      <c r="J445" s="8"/>
      <c r="N445" s="8"/>
    </row>
    <row r="446" customFormat="false" ht="14.4" hidden="false" customHeight="false" outlineLevel="0" collapsed="false">
      <c r="C446" s="11"/>
      <c r="D446" s="11"/>
      <c r="E446" s="9"/>
      <c r="J446" s="8"/>
      <c r="N446" s="8"/>
    </row>
    <row r="447" customFormat="false" ht="14.4" hidden="false" customHeight="false" outlineLevel="0" collapsed="false">
      <c r="C447" s="11"/>
      <c r="D447" s="11"/>
      <c r="E447" s="9"/>
      <c r="J447" s="8"/>
      <c r="N447" s="8"/>
    </row>
    <row r="448" customFormat="false" ht="14.4" hidden="false" customHeight="false" outlineLevel="0" collapsed="false">
      <c r="C448" s="11"/>
      <c r="D448" s="11"/>
      <c r="E448" s="9"/>
      <c r="J448" s="8"/>
      <c r="N448" s="8"/>
    </row>
    <row r="449" customFormat="false" ht="14.4" hidden="false" customHeight="false" outlineLevel="0" collapsed="false">
      <c r="C449" s="11"/>
      <c r="D449" s="11"/>
      <c r="E449" s="9"/>
      <c r="J449" s="8"/>
      <c r="N449" s="8"/>
    </row>
    <row r="450" customFormat="false" ht="14.4" hidden="false" customHeight="false" outlineLevel="0" collapsed="false">
      <c r="C450" s="11"/>
      <c r="D450" s="11"/>
      <c r="E450" s="9"/>
      <c r="J450" s="8"/>
      <c r="N450" s="8"/>
    </row>
    <row r="451" customFormat="false" ht="14.4" hidden="false" customHeight="false" outlineLevel="0" collapsed="false">
      <c r="C451" s="11"/>
      <c r="D451" s="11"/>
      <c r="E451" s="9"/>
      <c r="J451" s="8"/>
      <c r="N451" s="8"/>
    </row>
    <row r="452" customFormat="false" ht="14.4" hidden="false" customHeight="false" outlineLevel="0" collapsed="false">
      <c r="C452" s="11"/>
      <c r="D452" s="11"/>
      <c r="E452" s="9"/>
      <c r="J452" s="8"/>
      <c r="N452" s="8"/>
    </row>
    <row r="453" customFormat="false" ht="14.4" hidden="false" customHeight="false" outlineLevel="0" collapsed="false">
      <c r="C453" s="11"/>
      <c r="D453" s="11"/>
      <c r="E453" s="9"/>
      <c r="J453" s="8"/>
      <c r="N453" s="8"/>
    </row>
    <row r="454" customFormat="false" ht="14.4" hidden="false" customHeight="false" outlineLevel="0" collapsed="false">
      <c r="C454" s="11"/>
      <c r="D454" s="11"/>
      <c r="E454" s="9"/>
      <c r="J454" s="8"/>
      <c r="N454" s="8"/>
    </row>
    <row r="455" customFormat="false" ht="14.4" hidden="false" customHeight="false" outlineLevel="0" collapsed="false">
      <c r="C455" s="11"/>
      <c r="D455" s="11"/>
      <c r="E455" s="9"/>
      <c r="J455" s="8"/>
      <c r="N455" s="8"/>
    </row>
    <row r="456" customFormat="false" ht="14.4" hidden="false" customHeight="false" outlineLevel="0" collapsed="false">
      <c r="C456" s="11"/>
      <c r="D456" s="11"/>
      <c r="E456" s="9"/>
      <c r="J456" s="8"/>
      <c r="N456" s="8"/>
    </row>
    <row r="457" customFormat="false" ht="14.4" hidden="false" customHeight="false" outlineLevel="0" collapsed="false">
      <c r="C457" s="11"/>
      <c r="D457" s="11"/>
      <c r="E457" s="9"/>
      <c r="J457" s="8"/>
      <c r="N457" s="8"/>
    </row>
    <row r="458" customFormat="false" ht="14.4" hidden="false" customHeight="false" outlineLevel="0" collapsed="false">
      <c r="C458" s="11"/>
      <c r="D458" s="11"/>
      <c r="E458" s="9"/>
      <c r="J458" s="8"/>
      <c r="N458" s="8"/>
    </row>
    <row r="459" customFormat="false" ht="14.4" hidden="false" customHeight="false" outlineLevel="0" collapsed="false">
      <c r="C459" s="11"/>
      <c r="D459" s="11"/>
      <c r="E459" s="9"/>
      <c r="J459" s="8"/>
      <c r="N459" s="8"/>
    </row>
    <row r="460" customFormat="false" ht="14.4" hidden="false" customHeight="false" outlineLevel="0" collapsed="false">
      <c r="C460" s="11"/>
      <c r="D460" s="11"/>
      <c r="E460" s="9"/>
      <c r="J460" s="8"/>
      <c r="N460" s="8"/>
    </row>
    <row r="461" customFormat="false" ht="14.4" hidden="false" customHeight="false" outlineLevel="0" collapsed="false">
      <c r="C461" s="11"/>
      <c r="D461" s="11"/>
      <c r="E461" s="9"/>
      <c r="J461" s="8"/>
      <c r="N461" s="8"/>
    </row>
    <row r="462" customFormat="false" ht="14.4" hidden="false" customHeight="false" outlineLevel="0" collapsed="false">
      <c r="C462" s="11"/>
      <c r="D462" s="11"/>
      <c r="E462" s="9"/>
      <c r="J462" s="8"/>
      <c r="N462" s="8"/>
    </row>
    <row r="463" customFormat="false" ht="14.4" hidden="false" customHeight="false" outlineLevel="0" collapsed="false">
      <c r="C463" s="11"/>
      <c r="D463" s="11"/>
      <c r="E463" s="9"/>
      <c r="J463" s="8"/>
      <c r="N463" s="8"/>
    </row>
    <row r="464" customFormat="false" ht="14.4" hidden="false" customHeight="false" outlineLevel="0" collapsed="false">
      <c r="C464" s="11"/>
      <c r="D464" s="11"/>
      <c r="E464" s="9"/>
      <c r="J464" s="8"/>
      <c r="N464" s="8"/>
    </row>
    <row r="465" customFormat="false" ht="14.4" hidden="false" customHeight="false" outlineLevel="0" collapsed="false">
      <c r="C465" s="11"/>
      <c r="D465" s="11"/>
      <c r="E465" s="9"/>
      <c r="J465" s="8"/>
      <c r="N465" s="8"/>
    </row>
    <row r="466" customFormat="false" ht="14.4" hidden="false" customHeight="false" outlineLevel="0" collapsed="false">
      <c r="C466" s="11"/>
      <c r="D466" s="11"/>
      <c r="E466" s="9"/>
      <c r="J466" s="8"/>
      <c r="N466" s="8"/>
    </row>
    <row r="467" customFormat="false" ht="14.4" hidden="false" customHeight="false" outlineLevel="0" collapsed="false">
      <c r="C467" s="11"/>
      <c r="D467" s="11"/>
      <c r="E467" s="9"/>
      <c r="J467" s="8"/>
      <c r="N467" s="8"/>
    </row>
    <row r="468" customFormat="false" ht="14.4" hidden="false" customHeight="false" outlineLevel="0" collapsed="false">
      <c r="C468" s="11"/>
      <c r="D468" s="11"/>
      <c r="E468" s="9"/>
      <c r="J468" s="8"/>
      <c r="N468" s="8"/>
    </row>
    <row r="469" customFormat="false" ht="14.4" hidden="false" customHeight="false" outlineLevel="0" collapsed="false">
      <c r="C469" s="11"/>
      <c r="D469" s="11"/>
      <c r="E469" s="9"/>
      <c r="J469" s="8"/>
      <c r="N469" s="8"/>
    </row>
    <row r="470" customFormat="false" ht="14.4" hidden="false" customHeight="false" outlineLevel="0" collapsed="false">
      <c r="C470" s="11"/>
      <c r="D470" s="11"/>
      <c r="E470" s="9"/>
      <c r="J470" s="8"/>
      <c r="N470" s="8"/>
    </row>
    <row r="471" customFormat="false" ht="14.4" hidden="false" customHeight="false" outlineLevel="0" collapsed="false">
      <c r="C471" s="11"/>
      <c r="D471" s="11"/>
      <c r="E471" s="9"/>
      <c r="J471" s="8"/>
      <c r="N471" s="8"/>
    </row>
    <row r="472" customFormat="false" ht="14.4" hidden="false" customHeight="false" outlineLevel="0" collapsed="false">
      <c r="C472" s="11"/>
      <c r="D472" s="11"/>
      <c r="E472" s="9"/>
      <c r="J472" s="8"/>
      <c r="N472" s="8"/>
    </row>
    <row r="473" customFormat="false" ht="14.4" hidden="false" customHeight="false" outlineLevel="0" collapsed="false">
      <c r="C473" s="11"/>
      <c r="D473" s="11"/>
      <c r="E473" s="9"/>
      <c r="J473" s="8"/>
      <c r="N473" s="8"/>
    </row>
    <row r="474" customFormat="false" ht="14.4" hidden="false" customHeight="false" outlineLevel="0" collapsed="false">
      <c r="C474" s="11"/>
      <c r="D474" s="11"/>
      <c r="E474" s="9"/>
      <c r="J474" s="8"/>
      <c r="N474" s="8"/>
    </row>
    <row r="475" customFormat="false" ht="14.4" hidden="false" customHeight="false" outlineLevel="0" collapsed="false">
      <c r="C475" s="11"/>
      <c r="D475" s="11"/>
      <c r="E475" s="9"/>
      <c r="J475" s="8"/>
      <c r="N475" s="8"/>
    </row>
    <row r="476" customFormat="false" ht="14.4" hidden="false" customHeight="false" outlineLevel="0" collapsed="false">
      <c r="C476" s="11"/>
      <c r="D476" s="11"/>
      <c r="E476" s="9"/>
      <c r="J476" s="8"/>
      <c r="N476" s="8"/>
    </row>
    <row r="477" customFormat="false" ht="14.4" hidden="false" customHeight="false" outlineLevel="0" collapsed="false">
      <c r="C477" s="11"/>
      <c r="D477" s="11"/>
      <c r="E477" s="9"/>
      <c r="J477" s="8"/>
      <c r="N477" s="8"/>
    </row>
    <row r="478" customFormat="false" ht="14.4" hidden="false" customHeight="false" outlineLevel="0" collapsed="false">
      <c r="C478" s="11"/>
      <c r="D478" s="11"/>
      <c r="E478" s="9"/>
      <c r="J478" s="8"/>
      <c r="N478" s="8"/>
    </row>
    <row r="479" customFormat="false" ht="14.4" hidden="false" customHeight="false" outlineLevel="0" collapsed="false">
      <c r="C479" s="11"/>
      <c r="D479" s="11"/>
      <c r="E479" s="9"/>
      <c r="J479" s="8"/>
      <c r="N479" s="8"/>
    </row>
    <row r="480" customFormat="false" ht="14.4" hidden="false" customHeight="false" outlineLevel="0" collapsed="false">
      <c r="C480" s="11"/>
      <c r="D480" s="11"/>
      <c r="E480" s="9"/>
      <c r="J480" s="8"/>
      <c r="N480" s="8"/>
    </row>
    <row r="481" customFormat="false" ht="14.4" hidden="false" customHeight="false" outlineLevel="0" collapsed="false">
      <c r="C481" s="11"/>
      <c r="D481" s="11"/>
      <c r="E481" s="9"/>
      <c r="J481" s="8"/>
      <c r="N481" s="8"/>
    </row>
    <row r="482" customFormat="false" ht="14.4" hidden="false" customHeight="false" outlineLevel="0" collapsed="false">
      <c r="C482" s="11"/>
      <c r="D482" s="11"/>
      <c r="E482" s="9"/>
      <c r="J482" s="8"/>
      <c r="N482" s="8"/>
    </row>
    <row r="483" customFormat="false" ht="14.4" hidden="false" customHeight="false" outlineLevel="0" collapsed="false">
      <c r="C483" s="11"/>
      <c r="D483" s="11"/>
      <c r="E483" s="9"/>
      <c r="J483" s="8"/>
      <c r="N483" s="8"/>
    </row>
    <row r="484" customFormat="false" ht="14.4" hidden="false" customHeight="false" outlineLevel="0" collapsed="false">
      <c r="C484" s="11"/>
      <c r="D484" s="11"/>
      <c r="E484" s="9"/>
      <c r="J484" s="8"/>
      <c r="N484" s="8"/>
    </row>
    <row r="485" customFormat="false" ht="14.4" hidden="false" customHeight="false" outlineLevel="0" collapsed="false">
      <c r="C485" s="11"/>
      <c r="D485" s="11"/>
      <c r="E485" s="9"/>
      <c r="J485" s="8"/>
      <c r="N485" s="8"/>
    </row>
    <row r="486" customFormat="false" ht="14.4" hidden="false" customHeight="false" outlineLevel="0" collapsed="false">
      <c r="C486" s="11"/>
      <c r="D486" s="11"/>
      <c r="E486" s="9"/>
      <c r="J486" s="8"/>
      <c r="N486" s="8"/>
    </row>
    <row r="487" customFormat="false" ht="14.4" hidden="false" customHeight="false" outlineLevel="0" collapsed="false">
      <c r="C487" s="11"/>
      <c r="D487" s="11"/>
      <c r="E487" s="9"/>
      <c r="J487" s="8"/>
      <c r="N487" s="8"/>
    </row>
    <row r="488" customFormat="false" ht="14.4" hidden="false" customHeight="false" outlineLevel="0" collapsed="false">
      <c r="C488" s="11"/>
      <c r="D488" s="11"/>
      <c r="E488" s="9"/>
      <c r="J488" s="8"/>
      <c r="N488" s="8"/>
    </row>
    <row r="489" customFormat="false" ht="14.4" hidden="false" customHeight="false" outlineLevel="0" collapsed="false">
      <c r="C489" s="11"/>
      <c r="D489" s="11"/>
      <c r="E489" s="9"/>
      <c r="J489" s="8"/>
      <c r="N489" s="8"/>
    </row>
    <row r="490" customFormat="false" ht="14.4" hidden="false" customHeight="false" outlineLevel="0" collapsed="false">
      <c r="C490" s="11"/>
      <c r="D490" s="11"/>
      <c r="E490" s="9"/>
      <c r="J490" s="8"/>
      <c r="N490" s="8"/>
    </row>
    <row r="491" customFormat="false" ht="14.4" hidden="false" customHeight="false" outlineLevel="0" collapsed="false">
      <c r="C491" s="11"/>
      <c r="D491" s="11"/>
      <c r="E491" s="9"/>
      <c r="J491" s="8"/>
      <c r="N491" s="8"/>
    </row>
    <row r="492" customFormat="false" ht="14.4" hidden="false" customHeight="false" outlineLevel="0" collapsed="false">
      <c r="C492" s="11"/>
      <c r="D492" s="11"/>
      <c r="E492" s="9"/>
      <c r="J492" s="8"/>
      <c r="N492" s="8"/>
    </row>
    <row r="493" customFormat="false" ht="14.4" hidden="false" customHeight="false" outlineLevel="0" collapsed="false">
      <c r="C493" s="11"/>
      <c r="D493" s="11"/>
      <c r="E493" s="9"/>
      <c r="J493" s="8"/>
      <c r="N493" s="8"/>
    </row>
    <row r="494" customFormat="false" ht="14.4" hidden="false" customHeight="false" outlineLevel="0" collapsed="false">
      <c r="C494" s="11"/>
      <c r="D494" s="11"/>
      <c r="E494" s="9"/>
      <c r="J494" s="8"/>
      <c r="N494" s="8"/>
    </row>
    <row r="495" customFormat="false" ht="14.4" hidden="false" customHeight="false" outlineLevel="0" collapsed="false">
      <c r="C495" s="11"/>
      <c r="D495" s="11"/>
      <c r="E495" s="9"/>
      <c r="J495" s="8"/>
      <c r="N495" s="8"/>
    </row>
    <row r="496" customFormat="false" ht="14.4" hidden="false" customHeight="false" outlineLevel="0" collapsed="false">
      <c r="C496" s="11"/>
      <c r="D496" s="11"/>
      <c r="E496" s="9"/>
      <c r="J496" s="8"/>
      <c r="N496" s="8"/>
    </row>
    <row r="497" customFormat="false" ht="14.4" hidden="false" customHeight="false" outlineLevel="0" collapsed="false">
      <c r="C497" s="11"/>
      <c r="D497" s="11"/>
      <c r="E497" s="9"/>
      <c r="J497" s="8"/>
      <c r="N497" s="8"/>
    </row>
    <row r="498" customFormat="false" ht="14.4" hidden="false" customHeight="false" outlineLevel="0" collapsed="false">
      <c r="C498" s="11"/>
      <c r="D498" s="11"/>
      <c r="E498" s="9"/>
      <c r="J498" s="8"/>
      <c r="N498" s="8"/>
    </row>
    <row r="499" customFormat="false" ht="14.4" hidden="false" customHeight="false" outlineLevel="0" collapsed="false">
      <c r="C499" s="11"/>
      <c r="D499" s="11"/>
      <c r="E499" s="9"/>
      <c r="J499" s="8"/>
      <c r="N499" s="8"/>
    </row>
    <row r="500" customFormat="false" ht="14.4" hidden="false" customHeight="false" outlineLevel="0" collapsed="false">
      <c r="C500" s="11"/>
      <c r="D500" s="11"/>
      <c r="E500" s="9"/>
      <c r="J500" s="8"/>
      <c r="N500" s="8"/>
    </row>
    <row r="501" customFormat="false" ht="14.4" hidden="false" customHeight="false" outlineLevel="0" collapsed="false">
      <c r="C501" s="11"/>
      <c r="D501" s="11"/>
      <c r="E501" s="9"/>
      <c r="J501" s="8"/>
      <c r="N501" s="8"/>
    </row>
    <row r="502" customFormat="false" ht="14.4" hidden="false" customHeight="false" outlineLevel="0" collapsed="false">
      <c r="C502" s="11"/>
      <c r="D502" s="11"/>
      <c r="E502" s="9"/>
      <c r="J502" s="8"/>
      <c r="N502" s="8"/>
    </row>
    <row r="503" customFormat="false" ht="14.4" hidden="false" customHeight="false" outlineLevel="0" collapsed="false">
      <c r="C503" s="11"/>
      <c r="D503" s="11"/>
      <c r="E503" s="9"/>
      <c r="J503" s="8"/>
      <c r="N503" s="8"/>
    </row>
    <row r="504" customFormat="false" ht="14.4" hidden="false" customHeight="false" outlineLevel="0" collapsed="false">
      <c r="C504" s="11"/>
      <c r="D504" s="11"/>
      <c r="E504" s="9"/>
      <c r="J504" s="8"/>
      <c r="N504" s="8"/>
    </row>
    <row r="505" customFormat="false" ht="14.4" hidden="false" customHeight="false" outlineLevel="0" collapsed="false">
      <c r="C505" s="11"/>
      <c r="D505" s="11"/>
      <c r="E505" s="9"/>
      <c r="J505" s="8"/>
      <c r="N505" s="8"/>
    </row>
    <row r="506" customFormat="false" ht="14.4" hidden="false" customHeight="false" outlineLevel="0" collapsed="false">
      <c r="C506" s="11"/>
      <c r="D506" s="11"/>
      <c r="E506" s="9"/>
      <c r="J506" s="8"/>
      <c r="N506" s="8"/>
    </row>
    <row r="507" customFormat="false" ht="14.4" hidden="false" customHeight="false" outlineLevel="0" collapsed="false">
      <c r="C507" s="11"/>
      <c r="D507" s="11"/>
      <c r="E507" s="9"/>
      <c r="J507" s="8"/>
      <c r="N507" s="8"/>
    </row>
    <row r="508" customFormat="false" ht="14.4" hidden="false" customHeight="false" outlineLevel="0" collapsed="false">
      <c r="C508" s="11"/>
      <c r="D508" s="11"/>
      <c r="E508" s="9"/>
      <c r="J508" s="8"/>
      <c r="N508" s="8"/>
    </row>
    <row r="509" customFormat="false" ht="14.4" hidden="false" customHeight="false" outlineLevel="0" collapsed="false">
      <c r="C509" s="11"/>
      <c r="D509" s="11"/>
      <c r="E509" s="9"/>
      <c r="J509" s="8"/>
      <c r="N509" s="8"/>
    </row>
    <row r="510" customFormat="false" ht="14.4" hidden="false" customHeight="false" outlineLevel="0" collapsed="false">
      <c r="C510" s="11"/>
      <c r="D510" s="11"/>
      <c r="E510" s="9"/>
      <c r="J510" s="8"/>
      <c r="N510" s="8"/>
    </row>
    <row r="511" customFormat="false" ht="14.4" hidden="false" customHeight="false" outlineLevel="0" collapsed="false">
      <c r="C511" s="11"/>
      <c r="D511" s="11"/>
      <c r="E511" s="9"/>
      <c r="J511" s="8"/>
      <c r="N511" s="8"/>
    </row>
    <row r="512" customFormat="false" ht="14.4" hidden="false" customHeight="false" outlineLevel="0" collapsed="false">
      <c r="C512" s="11"/>
      <c r="D512" s="11"/>
      <c r="E512" s="9"/>
      <c r="J512" s="8"/>
      <c r="N512" s="8"/>
    </row>
    <row r="513" customFormat="false" ht="14.4" hidden="false" customHeight="false" outlineLevel="0" collapsed="false">
      <c r="C513" s="11"/>
      <c r="D513" s="11"/>
      <c r="E513" s="9"/>
      <c r="J513" s="8"/>
      <c r="N513" s="8"/>
    </row>
    <row r="514" customFormat="false" ht="14.4" hidden="false" customHeight="false" outlineLevel="0" collapsed="false">
      <c r="C514" s="11"/>
      <c r="D514" s="11"/>
      <c r="E514" s="9"/>
      <c r="J514" s="8"/>
      <c r="N514" s="8"/>
    </row>
    <row r="515" customFormat="false" ht="14.4" hidden="false" customHeight="false" outlineLevel="0" collapsed="false">
      <c r="C515" s="11"/>
      <c r="D515" s="11"/>
      <c r="E515" s="9"/>
      <c r="J515" s="8"/>
      <c r="N515" s="8"/>
    </row>
    <row r="516" customFormat="false" ht="14.4" hidden="false" customHeight="false" outlineLevel="0" collapsed="false">
      <c r="C516" s="11"/>
      <c r="D516" s="11"/>
      <c r="E516" s="9"/>
      <c r="J516" s="8"/>
      <c r="N516" s="8"/>
    </row>
    <row r="517" customFormat="false" ht="14.4" hidden="false" customHeight="false" outlineLevel="0" collapsed="false">
      <c r="C517" s="11"/>
      <c r="D517" s="11"/>
      <c r="E517" s="9"/>
      <c r="J517" s="8"/>
      <c r="N517" s="8"/>
    </row>
    <row r="518" customFormat="false" ht="14.4" hidden="false" customHeight="false" outlineLevel="0" collapsed="false">
      <c r="C518" s="11"/>
      <c r="D518" s="11"/>
      <c r="E518" s="9"/>
      <c r="J518" s="8"/>
      <c r="N518" s="8"/>
    </row>
    <row r="519" customFormat="false" ht="14.4" hidden="false" customHeight="false" outlineLevel="0" collapsed="false">
      <c r="C519" s="11"/>
      <c r="D519" s="11"/>
      <c r="E519" s="9"/>
      <c r="J519" s="8"/>
      <c r="N519" s="8"/>
    </row>
    <row r="520" customFormat="false" ht="14.4" hidden="false" customHeight="false" outlineLevel="0" collapsed="false">
      <c r="C520" s="11"/>
      <c r="D520" s="11"/>
      <c r="E520" s="9"/>
      <c r="J520" s="8"/>
      <c r="N520" s="8"/>
    </row>
    <row r="521" customFormat="false" ht="14.4" hidden="false" customHeight="false" outlineLevel="0" collapsed="false">
      <c r="C521" s="11"/>
      <c r="D521" s="11"/>
      <c r="E521" s="9"/>
      <c r="J521" s="8"/>
      <c r="N521" s="8"/>
    </row>
    <row r="522" customFormat="false" ht="14.4" hidden="false" customHeight="false" outlineLevel="0" collapsed="false">
      <c r="C522" s="11"/>
      <c r="D522" s="11"/>
      <c r="E522" s="9"/>
      <c r="J522" s="8"/>
      <c r="N522" s="8"/>
    </row>
    <row r="523" customFormat="false" ht="14.4" hidden="false" customHeight="false" outlineLevel="0" collapsed="false">
      <c r="C523" s="11"/>
      <c r="D523" s="11"/>
      <c r="E523" s="9"/>
      <c r="J523" s="8"/>
      <c r="N523" s="8"/>
    </row>
    <row r="524" customFormat="false" ht="14.4" hidden="false" customHeight="false" outlineLevel="0" collapsed="false">
      <c r="C524" s="11"/>
      <c r="D524" s="11"/>
      <c r="E524" s="9"/>
      <c r="J524" s="8"/>
      <c r="N524" s="8"/>
    </row>
    <row r="525" customFormat="false" ht="14.4" hidden="false" customHeight="false" outlineLevel="0" collapsed="false">
      <c r="C525" s="11"/>
      <c r="D525" s="11"/>
      <c r="E525" s="9"/>
      <c r="J525" s="8"/>
      <c r="N525" s="8"/>
    </row>
    <row r="526" customFormat="false" ht="14.4" hidden="false" customHeight="false" outlineLevel="0" collapsed="false">
      <c r="C526" s="11"/>
      <c r="D526" s="11"/>
      <c r="E526" s="9"/>
      <c r="J526" s="8"/>
      <c r="N526" s="8"/>
    </row>
    <row r="527" customFormat="false" ht="14.4" hidden="false" customHeight="false" outlineLevel="0" collapsed="false">
      <c r="C527" s="11"/>
      <c r="D527" s="11"/>
      <c r="E527" s="9"/>
      <c r="J527" s="8"/>
      <c r="N527" s="8"/>
    </row>
    <row r="528" customFormat="false" ht="14.4" hidden="false" customHeight="false" outlineLevel="0" collapsed="false">
      <c r="C528" s="11"/>
      <c r="D528" s="11"/>
      <c r="E528" s="9"/>
      <c r="J528" s="8"/>
      <c r="N528" s="8"/>
    </row>
    <row r="529" customFormat="false" ht="14.4" hidden="false" customHeight="false" outlineLevel="0" collapsed="false">
      <c r="C529" s="11"/>
      <c r="D529" s="11"/>
      <c r="E529" s="9"/>
      <c r="J529" s="8"/>
      <c r="N529" s="8"/>
    </row>
    <row r="530" customFormat="false" ht="14.4" hidden="false" customHeight="false" outlineLevel="0" collapsed="false">
      <c r="C530" s="11"/>
      <c r="D530" s="11"/>
      <c r="E530" s="9"/>
      <c r="J530" s="8"/>
      <c r="N530" s="8"/>
    </row>
    <row r="531" customFormat="false" ht="14.4" hidden="false" customHeight="false" outlineLevel="0" collapsed="false">
      <c r="C531" s="11"/>
      <c r="D531" s="11"/>
      <c r="E531" s="9"/>
      <c r="J531" s="8"/>
      <c r="N531" s="8"/>
    </row>
    <row r="532" customFormat="false" ht="14.4" hidden="false" customHeight="false" outlineLevel="0" collapsed="false">
      <c r="C532" s="11"/>
      <c r="D532" s="11"/>
      <c r="E532" s="9"/>
      <c r="J532" s="8"/>
      <c r="N532" s="8"/>
    </row>
    <row r="533" customFormat="false" ht="14.4" hidden="false" customHeight="false" outlineLevel="0" collapsed="false">
      <c r="C533" s="11"/>
      <c r="D533" s="11"/>
      <c r="E533" s="9"/>
      <c r="J533" s="8"/>
      <c r="N533" s="8"/>
    </row>
    <row r="534" customFormat="false" ht="14.4" hidden="false" customHeight="false" outlineLevel="0" collapsed="false">
      <c r="C534" s="11"/>
      <c r="D534" s="11"/>
      <c r="E534" s="9"/>
      <c r="J534" s="8"/>
      <c r="N534" s="8"/>
    </row>
    <row r="535" customFormat="false" ht="14.4" hidden="false" customHeight="false" outlineLevel="0" collapsed="false">
      <c r="C535" s="11"/>
      <c r="D535" s="11"/>
      <c r="E535" s="9"/>
      <c r="J535" s="8"/>
      <c r="N535" s="8"/>
    </row>
    <row r="536" customFormat="false" ht="14.4" hidden="false" customHeight="false" outlineLevel="0" collapsed="false">
      <c r="C536" s="11"/>
      <c r="D536" s="11"/>
      <c r="E536" s="9"/>
      <c r="J536" s="8"/>
      <c r="N536" s="8"/>
    </row>
    <row r="537" customFormat="false" ht="14.4" hidden="false" customHeight="false" outlineLevel="0" collapsed="false">
      <c r="C537" s="11"/>
      <c r="D537" s="11"/>
      <c r="E537" s="9"/>
      <c r="J537" s="8"/>
      <c r="N537" s="8"/>
    </row>
    <row r="538" customFormat="false" ht="14.4" hidden="false" customHeight="false" outlineLevel="0" collapsed="false">
      <c r="C538" s="11"/>
      <c r="D538" s="11"/>
      <c r="E538" s="9"/>
      <c r="J538" s="8"/>
      <c r="N538" s="8"/>
    </row>
    <row r="539" customFormat="false" ht="14.4" hidden="false" customHeight="false" outlineLevel="0" collapsed="false">
      <c r="C539" s="11"/>
      <c r="D539" s="11"/>
      <c r="E539" s="9"/>
      <c r="J539" s="8"/>
      <c r="N539" s="8"/>
    </row>
    <row r="540" customFormat="false" ht="14.4" hidden="false" customHeight="false" outlineLevel="0" collapsed="false">
      <c r="C540" s="11"/>
      <c r="D540" s="11"/>
      <c r="E540" s="9"/>
      <c r="J540" s="8"/>
      <c r="N540" s="8"/>
    </row>
    <row r="541" customFormat="false" ht="14.4" hidden="false" customHeight="false" outlineLevel="0" collapsed="false">
      <c r="C541" s="11"/>
      <c r="D541" s="11"/>
      <c r="E541" s="9"/>
      <c r="J541" s="8"/>
      <c r="N541" s="8"/>
    </row>
    <row r="542" customFormat="false" ht="14.4" hidden="false" customHeight="false" outlineLevel="0" collapsed="false">
      <c r="C542" s="11"/>
      <c r="D542" s="11"/>
      <c r="E542" s="9"/>
      <c r="J542" s="8"/>
      <c r="N542" s="8"/>
    </row>
    <row r="543" customFormat="false" ht="14.4" hidden="false" customHeight="false" outlineLevel="0" collapsed="false">
      <c r="C543" s="11"/>
      <c r="D543" s="11"/>
      <c r="E543" s="9"/>
      <c r="J543" s="8"/>
      <c r="N543" s="8"/>
    </row>
    <row r="544" customFormat="false" ht="14.4" hidden="false" customHeight="false" outlineLevel="0" collapsed="false">
      <c r="C544" s="11"/>
      <c r="D544" s="11"/>
      <c r="E544" s="9"/>
      <c r="J544" s="8"/>
      <c r="N544" s="8"/>
    </row>
    <row r="545" customFormat="false" ht="14.4" hidden="false" customHeight="false" outlineLevel="0" collapsed="false">
      <c r="C545" s="11"/>
      <c r="D545" s="11"/>
      <c r="E545" s="9"/>
      <c r="J545" s="8"/>
      <c r="N545" s="8"/>
    </row>
    <row r="546" customFormat="false" ht="14.4" hidden="false" customHeight="false" outlineLevel="0" collapsed="false">
      <c r="C546" s="11"/>
      <c r="D546" s="11"/>
      <c r="E546" s="9"/>
      <c r="J546" s="8"/>
      <c r="N546" s="8"/>
    </row>
    <row r="547" customFormat="false" ht="14.4" hidden="false" customHeight="false" outlineLevel="0" collapsed="false">
      <c r="C547" s="11"/>
      <c r="D547" s="11"/>
      <c r="E547" s="9"/>
      <c r="J547" s="8"/>
      <c r="N547" s="8"/>
    </row>
    <row r="548" customFormat="false" ht="14.4" hidden="false" customHeight="false" outlineLevel="0" collapsed="false">
      <c r="C548" s="11"/>
      <c r="D548" s="11"/>
      <c r="E548" s="9"/>
      <c r="J548" s="8"/>
      <c r="N548" s="8"/>
    </row>
    <row r="549" customFormat="false" ht="14.4" hidden="false" customHeight="false" outlineLevel="0" collapsed="false">
      <c r="C549" s="11"/>
      <c r="D549" s="11"/>
      <c r="E549" s="9"/>
      <c r="J549" s="8"/>
      <c r="N549" s="8"/>
    </row>
    <row r="550" customFormat="false" ht="14.4" hidden="false" customHeight="false" outlineLevel="0" collapsed="false">
      <c r="C550" s="11"/>
      <c r="D550" s="11"/>
      <c r="E550" s="9"/>
      <c r="J550" s="8"/>
      <c r="N550" s="8"/>
    </row>
    <row r="551" customFormat="false" ht="14.4" hidden="false" customHeight="false" outlineLevel="0" collapsed="false">
      <c r="C551" s="11"/>
      <c r="D551" s="11"/>
      <c r="E551" s="9"/>
      <c r="J551" s="8"/>
      <c r="N551" s="8"/>
    </row>
    <row r="552" customFormat="false" ht="14.4" hidden="false" customHeight="false" outlineLevel="0" collapsed="false">
      <c r="C552" s="11"/>
      <c r="D552" s="11"/>
      <c r="E552" s="9"/>
      <c r="J552" s="8"/>
      <c r="N552" s="8"/>
    </row>
    <row r="553" customFormat="false" ht="14.4" hidden="false" customHeight="false" outlineLevel="0" collapsed="false">
      <c r="C553" s="11"/>
      <c r="D553" s="11"/>
      <c r="E553" s="9"/>
      <c r="J553" s="8"/>
      <c r="N553" s="8"/>
    </row>
    <row r="554" customFormat="false" ht="14.4" hidden="false" customHeight="false" outlineLevel="0" collapsed="false">
      <c r="C554" s="11"/>
      <c r="D554" s="11"/>
      <c r="E554" s="9"/>
      <c r="J554" s="8"/>
      <c r="N554" s="8"/>
    </row>
    <row r="555" customFormat="false" ht="14.4" hidden="false" customHeight="false" outlineLevel="0" collapsed="false">
      <c r="C555" s="11"/>
      <c r="D555" s="11"/>
      <c r="E555" s="9"/>
      <c r="J555" s="8"/>
      <c r="N555" s="8"/>
    </row>
    <row r="556" customFormat="false" ht="14.4" hidden="false" customHeight="false" outlineLevel="0" collapsed="false">
      <c r="C556" s="11"/>
      <c r="D556" s="11"/>
      <c r="E556" s="9"/>
      <c r="J556" s="8"/>
      <c r="N556" s="8"/>
    </row>
    <row r="557" customFormat="false" ht="14.4" hidden="false" customHeight="false" outlineLevel="0" collapsed="false">
      <c r="C557" s="11"/>
      <c r="D557" s="11"/>
      <c r="E557" s="9"/>
      <c r="J557" s="8"/>
      <c r="N557" s="8"/>
    </row>
    <row r="558" customFormat="false" ht="14.4" hidden="false" customHeight="false" outlineLevel="0" collapsed="false">
      <c r="C558" s="11"/>
      <c r="D558" s="11"/>
      <c r="E558" s="9"/>
      <c r="J558" s="8"/>
      <c r="N558" s="8"/>
    </row>
    <row r="559" customFormat="false" ht="14.4" hidden="false" customHeight="false" outlineLevel="0" collapsed="false">
      <c r="C559" s="11"/>
      <c r="D559" s="11"/>
      <c r="E559" s="9"/>
      <c r="J559" s="8"/>
      <c r="N559" s="8"/>
    </row>
    <row r="560" customFormat="false" ht="14.4" hidden="false" customHeight="false" outlineLevel="0" collapsed="false">
      <c r="C560" s="11"/>
      <c r="D560" s="11"/>
      <c r="E560" s="9"/>
      <c r="J560" s="8"/>
      <c r="N560" s="8"/>
    </row>
    <row r="561" customFormat="false" ht="14.4" hidden="false" customHeight="false" outlineLevel="0" collapsed="false">
      <c r="C561" s="11"/>
      <c r="D561" s="11"/>
      <c r="E561" s="9"/>
      <c r="J561" s="8"/>
      <c r="N561" s="8"/>
    </row>
    <row r="562" customFormat="false" ht="14.4" hidden="false" customHeight="false" outlineLevel="0" collapsed="false">
      <c r="C562" s="11"/>
      <c r="D562" s="11"/>
      <c r="E562" s="9"/>
      <c r="J562" s="8"/>
      <c r="N562" s="8"/>
    </row>
    <row r="563" customFormat="false" ht="14.4" hidden="false" customHeight="false" outlineLevel="0" collapsed="false">
      <c r="C563" s="11"/>
      <c r="D563" s="11"/>
      <c r="E563" s="9"/>
      <c r="J563" s="8"/>
      <c r="N563" s="8"/>
    </row>
    <row r="564" customFormat="false" ht="14.4" hidden="false" customHeight="false" outlineLevel="0" collapsed="false">
      <c r="C564" s="11"/>
      <c r="D564" s="11"/>
      <c r="E564" s="9"/>
      <c r="J564" s="8"/>
      <c r="N564" s="8"/>
    </row>
    <row r="565" customFormat="false" ht="14.4" hidden="false" customHeight="false" outlineLevel="0" collapsed="false">
      <c r="C565" s="11"/>
      <c r="D565" s="11"/>
      <c r="E565" s="9"/>
      <c r="J565" s="8"/>
      <c r="N565" s="8"/>
    </row>
    <row r="566" customFormat="false" ht="14.4" hidden="false" customHeight="false" outlineLevel="0" collapsed="false">
      <c r="C566" s="11"/>
      <c r="D566" s="11"/>
      <c r="E566" s="9"/>
      <c r="J566" s="8"/>
      <c r="N566" s="8"/>
    </row>
    <row r="567" customFormat="false" ht="14.4" hidden="false" customHeight="false" outlineLevel="0" collapsed="false">
      <c r="C567" s="11"/>
      <c r="D567" s="11"/>
      <c r="E567" s="9"/>
      <c r="J567" s="8"/>
      <c r="N567" s="8"/>
    </row>
    <row r="568" customFormat="false" ht="14.4" hidden="false" customHeight="false" outlineLevel="0" collapsed="false">
      <c r="C568" s="11"/>
      <c r="D568" s="11"/>
      <c r="E568" s="9"/>
      <c r="J568" s="8"/>
      <c r="N568" s="8"/>
    </row>
    <row r="569" customFormat="false" ht="14.4" hidden="false" customHeight="false" outlineLevel="0" collapsed="false">
      <c r="C569" s="11"/>
      <c r="D569" s="11"/>
      <c r="E569" s="9"/>
      <c r="J569" s="8"/>
      <c r="N569" s="8"/>
    </row>
    <row r="570" customFormat="false" ht="14.4" hidden="false" customHeight="false" outlineLevel="0" collapsed="false">
      <c r="C570" s="11"/>
      <c r="D570" s="11"/>
      <c r="E570" s="9"/>
      <c r="J570" s="8"/>
      <c r="N570" s="8"/>
    </row>
    <row r="571" customFormat="false" ht="14.4" hidden="false" customHeight="false" outlineLevel="0" collapsed="false">
      <c r="C571" s="11"/>
      <c r="D571" s="11"/>
      <c r="E571" s="9"/>
      <c r="J571" s="8"/>
      <c r="N571" s="8"/>
    </row>
    <row r="572" customFormat="false" ht="14.4" hidden="false" customHeight="false" outlineLevel="0" collapsed="false">
      <c r="C572" s="11"/>
      <c r="D572" s="11"/>
      <c r="E572" s="9"/>
      <c r="J572" s="8"/>
      <c r="N572" s="8"/>
    </row>
    <row r="573" customFormat="false" ht="14.4" hidden="false" customHeight="false" outlineLevel="0" collapsed="false">
      <c r="C573" s="11"/>
      <c r="D573" s="11"/>
      <c r="E573" s="9"/>
      <c r="J573" s="8"/>
      <c r="N573" s="8"/>
    </row>
    <row r="574" customFormat="false" ht="14.4" hidden="false" customHeight="false" outlineLevel="0" collapsed="false">
      <c r="C574" s="11"/>
      <c r="D574" s="11"/>
      <c r="E574" s="9"/>
      <c r="J574" s="8"/>
      <c r="N574" s="8"/>
    </row>
    <row r="575" customFormat="false" ht="14.4" hidden="false" customHeight="false" outlineLevel="0" collapsed="false">
      <c r="C575" s="11"/>
      <c r="D575" s="11"/>
      <c r="E575" s="9"/>
      <c r="J575" s="8"/>
      <c r="N575" s="8"/>
    </row>
    <row r="576" customFormat="false" ht="14.4" hidden="false" customHeight="false" outlineLevel="0" collapsed="false">
      <c r="C576" s="11"/>
      <c r="D576" s="11"/>
      <c r="E576" s="9"/>
      <c r="J576" s="8"/>
      <c r="N576" s="8"/>
    </row>
    <row r="577" customFormat="false" ht="14.4" hidden="false" customHeight="false" outlineLevel="0" collapsed="false">
      <c r="C577" s="11"/>
      <c r="D577" s="11"/>
      <c r="E577" s="9"/>
      <c r="J577" s="8"/>
      <c r="N577" s="8"/>
    </row>
    <row r="578" customFormat="false" ht="14.4" hidden="false" customHeight="false" outlineLevel="0" collapsed="false">
      <c r="C578" s="11"/>
      <c r="D578" s="11"/>
      <c r="E578" s="9"/>
      <c r="J578" s="8"/>
      <c r="N578" s="8"/>
    </row>
    <row r="579" customFormat="false" ht="14.4" hidden="false" customHeight="false" outlineLevel="0" collapsed="false">
      <c r="C579" s="11"/>
      <c r="D579" s="11"/>
      <c r="E579" s="9"/>
      <c r="J579" s="8"/>
      <c r="N579" s="8"/>
    </row>
    <row r="580" customFormat="false" ht="14.4" hidden="false" customHeight="false" outlineLevel="0" collapsed="false">
      <c r="C580" s="11"/>
      <c r="D580" s="11"/>
      <c r="E580" s="9"/>
      <c r="J580" s="8"/>
      <c r="N580" s="8"/>
    </row>
    <row r="581" customFormat="false" ht="14.4" hidden="false" customHeight="false" outlineLevel="0" collapsed="false">
      <c r="C581" s="11"/>
      <c r="D581" s="11"/>
      <c r="E581" s="9"/>
      <c r="J581" s="8"/>
      <c r="N581" s="8"/>
    </row>
    <row r="582" customFormat="false" ht="14.4" hidden="false" customHeight="false" outlineLevel="0" collapsed="false">
      <c r="C582" s="11"/>
      <c r="D582" s="11"/>
      <c r="E582" s="9"/>
      <c r="J582" s="8"/>
      <c r="N582" s="8"/>
    </row>
    <row r="583" customFormat="false" ht="14.4" hidden="false" customHeight="false" outlineLevel="0" collapsed="false">
      <c r="C583" s="11"/>
      <c r="D583" s="11"/>
      <c r="E583" s="9"/>
      <c r="J583" s="8"/>
      <c r="N583" s="8"/>
    </row>
    <row r="584" customFormat="false" ht="14.4" hidden="false" customHeight="false" outlineLevel="0" collapsed="false">
      <c r="C584" s="11"/>
      <c r="D584" s="11"/>
      <c r="E584" s="9"/>
      <c r="J584" s="8"/>
      <c r="N584" s="8"/>
    </row>
    <row r="585" customFormat="false" ht="14.4" hidden="false" customHeight="false" outlineLevel="0" collapsed="false">
      <c r="C585" s="11"/>
      <c r="D585" s="11"/>
      <c r="E585" s="9"/>
      <c r="J585" s="8"/>
      <c r="N585" s="8"/>
    </row>
    <row r="586" customFormat="false" ht="14.4" hidden="false" customHeight="false" outlineLevel="0" collapsed="false">
      <c r="C586" s="11"/>
      <c r="D586" s="11"/>
      <c r="E586" s="9"/>
      <c r="J586" s="8"/>
      <c r="N586" s="8"/>
    </row>
    <row r="587" customFormat="false" ht="14.4" hidden="false" customHeight="false" outlineLevel="0" collapsed="false">
      <c r="C587" s="11"/>
      <c r="D587" s="11"/>
      <c r="E587" s="9"/>
      <c r="J587" s="8"/>
      <c r="N587" s="8"/>
    </row>
    <row r="588" customFormat="false" ht="14.4" hidden="false" customHeight="false" outlineLevel="0" collapsed="false">
      <c r="C588" s="11"/>
      <c r="D588" s="11"/>
      <c r="E588" s="9"/>
      <c r="J588" s="8"/>
      <c r="N588" s="8"/>
    </row>
    <row r="589" customFormat="false" ht="14.4" hidden="false" customHeight="false" outlineLevel="0" collapsed="false">
      <c r="C589" s="11"/>
      <c r="D589" s="11"/>
      <c r="E589" s="9"/>
      <c r="J589" s="8"/>
      <c r="N589" s="8"/>
    </row>
    <row r="590" customFormat="false" ht="14.4" hidden="false" customHeight="false" outlineLevel="0" collapsed="false">
      <c r="C590" s="11"/>
      <c r="D590" s="11"/>
      <c r="E590" s="9"/>
      <c r="J590" s="8"/>
      <c r="N590" s="8"/>
    </row>
    <row r="591" customFormat="false" ht="14.4" hidden="false" customHeight="false" outlineLevel="0" collapsed="false">
      <c r="C591" s="11"/>
      <c r="D591" s="11"/>
      <c r="E591" s="9"/>
      <c r="J591" s="8"/>
      <c r="N591" s="8"/>
    </row>
    <row r="592" customFormat="false" ht="14.4" hidden="false" customHeight="false" outlineLevel="0" collapsed="false">
      <c r="C592" s="11"/>
      <c r="D592" s="11"/>
      <c r="E592" s="9"/>
      <c r="J592" s="8"/>
      <c r="N592" s="8"/>
    </row>
    <row r="593" customFormat="false" ht="14.4" hidden="false" customHeight="false" outlineLevel="0" collapsed="false">
      <c r="C593" s="11"/>
      <c r="D593" s="11"/>
      <c r="E593" s="9"/>
      <c r="J593" s="8"/>
      <c r="N593" s="8"/>
    </row>
    <row r="594" customFormat="false" ht="14.4" hidden="false" customHeight="false" outlineLevel="0" collapsed="false">
      <c r="C594" s="11"/>
      <c r="D594" s="11"/>
      <c r="E594" s="9"/>
      <c r="J594" s="8"/>
      <c r="N594" s="8"/>
    </row>
    <row r="595" customFormat="false" ht="14.4" hidden="false" customHeight="false" outlineLevel="0" collapsed="false">
      <c r="C595" s="11"/>
      <c r="D595" s="11"/>
      <c r="E595" s="9"/>
      <c r="J595" s="8"/>
      <c r="N595" s="8"/>
    </row>
    <row r="596" customFormat="false" ht="14.4" hidden="false" customHeight="false" outlineLevel="0" collapsed="false">
      <c r="C596" s="11"/>
      <c r="D596" s="11"/>
      <c r="E596" s="9"/>
      <c r="J596" s="8"/>
      <c r="N596" s="8"/>
    </row>
    <row r="597" customFormat="false" ht="14.4" hidden="false" customHeight="false" outlineLevel="0" collapsed="false">
      <c r="C597" s="11"/>
      <c r="D597" s="11"/>
      <c r="E597" s="9"/>
      <c r="J597" s="8"/>
      <c r="N597" s="8"/>
    </row>
    <row r="598" customFormat="false" ht="14.4" hidden="false" customHeight="false" outlineLevel="0" collapsed="false">
      <c r="C598" s="11"/>
      <c r="D598" s="11"/>
      <c r="E598" s="9"/>
      <c r="J598" s="8"/>
      <c r="N598" s="8"/>
    </row>
    <row r="599" customFormat="false" ht="14.4" hidden="false" customHeight="false" outlineLevel="0" collapsed="false">
      <c r="C599" s="11"/>
      <c r="D599" s="11"/>
      <c r="E599" s="9"/>
      <c r="J599" s="8"/>
      <c r="N599" s="8"/>
    </row>
    <row r="600" customFormat="false" ht="14.4" hidden="false" customHeight="false" outlineLevel="0" collapsed="false">
      <c r="C600" s="11"/>
      <c r="D600" s="11"/>
      <c r="E600" s="9"/>
      <c r="J600" s="8"/>
      <c r="N600" s="8"/>
    </row>
    <row r="601" customFormat="false" ht="14.4" hidden="false" customHeight="false" outlineLevel="0" collapsed="false">
      <c r="C601" s="11"/>
      <c r="D601" s="11"/>
      <c r="E601" s="9"/>
      <c r="J601" s="8"/>
      <c r="N601" s="8"/>
    </row>
    <row r="602" customFormat="false" ht="14.4" hidden="false" customHeight="false" outlineLevel="0" collapsed="false">
      <c r="C602" s="11"/>
      <c r="D602" s="11"/>
      <c r="E602" s="9"/>
      <c r="J602" s="8"/>
      <c r="N602" s="8"/>
    </row>
    <row r="603" customFormat="false" ht="14.4" hidden="false" customHeight="false" outlineLevel="0" collapsed="false">
      <c r="C603" s="11"/>
      <c r="D603" s="11"/>
      <c r="E603" s="9"/>
      <c r="J603" s="8"/>
      <c r="N603" s="8"/>
    </row>
    <row r="604" customFormat="false" ht="14.4" hidden="false" customHeight="false" outlineLevel="0" collapsed="false">
      <c r="C604" s="11"/>
      <c r="D604" s="11"/>
      <c r="E604" s="9"/>
      <c r="J604" s="8"/>
      <c r="N604" s="8"/>
    </row>
    <row r="605" customFormat="false" ht="14.4" hidden="false" customHeight="false" outlineLevel="0" collapsed="false">
      <c r="C605" s="11"/>
      <c r="D605" s="11"/>
      <c r="E605" s="9"/>
      <c r="J605" s="8"/>
      <c r="N605" s="8"/>
    </row>
    <row r="606" customFormat="false" ht="14.4" hidden="false" customHeight="false" outlineLevel="0" collapsed="false">
      <c r="C606" s="11"/>
      <c r="D606" s="11"/>
      <c r="E606" s="9"/>
      <c r="J606" s="8"/>
      <c r="N606" s="8"/>
    </row>
    <row r="607" customFormat="false" ht="14.4" hidden="false" customHeight="false" outlineLevel="0" collapsed="false">
      <c r="C607" s="11"/>
      <c r="D607" s="11"/>
      <c r="E607" s="9"/>
      <c r="J607" s="8"/>
      <c r="N607" s="8"/>
    </row>
    <row r="608" customFormat="false" ht="14.4" hidden="false" customHeight="false" outlineLevel="0" collapsed="false">
      <c r="C608" s="11"/>
      <c r="D608" s="11"/>
      <c r="E608" s="9"/>
      <c r="J608" s="8"/>
      <c r="N608" s="8"/>
    </row>
    <row r="609" customFormat="false" ht="14.4" hidden="false" customHeight="false" outlineLevel="0" collapsed="false">
      <c r="C609" s="11"/>
      <c r="D609" s="11"/>
      <c r="E609" s="9"/>
      <c r="J609" s="8"/>
      <c r="N609" s="8"/>
    </row>
    <row r="610" customFormat="false" ht="14.4" hidden="false" customHeight="false" outlineLevel="0" collapsed="false">
      <c r="C610" s="11"/>
      <c r="D610" s="11"/>
      <c r="E610" s="9"/>
      <c r="J610" s="8"/>
      <c r="N610" s="8"/>
    </row>
    <row r="611" customFormat="false" ht="14.4" hidden="false" customHeight="false" outlineLevel="0" collapsed="false">
      <c r="C611" s="11"/>
      <c r="D611" s="11"/>
      <c r="E611" s="9"/>
      <c r="J611" s="8"/>
      <c r="N611" s="8"/>
    </row>
    <row r="612" customFormat="false" ht="14.4" hidden="false" customHeight="false" outlineLevel="0" collapsed="false">
      <c r="C612" s="11"/>
      <c r="D612" s="11"/>
      <c r="E612" s="9"/>
      <c r="J612" s="8"/>
      <c r="N612" s="8"/>
    </row>
    <row r="613" customFormat="false" ht="14.4" hidden="false" customHeight="false" outlineLevel="0" collapsed="false">
      <c r="C613" s="11"/>
      <c r="D613" s="11"/>
      <c r="E613" s="9"/>
      <c r="J613" s="8"/>
      <c r="N613" s="8"/>
    </row>
    <row r="614" customFormat="false" ht="14.4" hidden="false" customHeight="false" outlineLevel="0" collapsed="false">
      <c r="C614" s="11"/>
      <c r="D614" s="11"/>
      <c r="E614" s="9"/>
      <c r="J614" s="8"/>
      <c r="N614" s="8"/>
    </row>
    <row r="615" customFormat="false" ht="14.4" hidden="false" customHeight="false" outlineLevel="0" collapsed="false">
      <c r="C615" s="11"/>
      <c r="D615" s="11"/>
      <c r="E615" s="9"/>
      <c r="J615" s="8"/>
      <c r="N615" s="8"/>
    </row>
    <row r="616" customFormat="false" ht="14.4" hidden="false" customHeight="false" outlineLevel="0" collapsed="false">
      <c r="C616" s="11"/>
      <c r="D616" s="11"/>
      <c r="E616" s="9"/>
      <c r="J616" s="8"/>
      <c r="N616" s="8"/>
    </row>
    <row r="617" customFormat="false" ht="14.4" hidden="false" customHeight="false" outlineLevel="0" collapsed="false">
      <c r="C617" s="11"/>
      <c r="D617" s="11"/>
      <c r="E617" s="9"/>
      <c r="J617" s="8"/>
      <c r="N617" s="8"/>
    </row>
    <row r="618" customFormat="false" ht="14.4" hidden="false" customHeight="false" outlineLevel="0" collapsed="false">
      <c r="C618" s="11"/>
      <c r="D618" s="11"/>
      <c r="E618" s="9"/>
      <c r="J618" s="8"/>
      <c r="N618" s="8"/>
    </row>
    <row r="619" customFormat="false" ht="14.4" hidden="false" customHeight="false" outlineLevel="0" collapsed="false">
      <c r="C619" s="11"/>
      <c r="D619" s="11"/>
      <c r="E619" s="9"/>
      <c r="J619" s="8"/>
      <c r="N619" s="8"/>
    </row>
    <row r="620" customFormat="false" ht="14.4" hidden="false" customHeight="false" outlineLevel="0" collapsed="false">
      <c r="C620" s="11"/>
      <c r="D620" s="11"/>
      <c r="E620" s="9"/>
      <c r="J620" s="8"/>
      <c r="N620" s="8"/>
    </row>
    <row r="621" customFormat="false" ht="14.4" hidden="false" customHeight="false" outlineLevel="0" collapsed="false">
      <c r="C621" s="11"/>
      <c r="D621" s="11"/>
      <c r="E621" s="9"/>
      <c r="J621" s="8"/>
      <c r="N621" s="8"/>
    </row>
    <row r="622" customFormat="false" ht="14.4" hidden="false" customHeight="false" outlineLevel="0" collapsed="false">
      <c r="C622" s="11"/>
      <c r="D622" s="11"/>
      <c r="E622" s="9"/>
      <c r="J622" s="8"/>
      <c r="N622" s="8"/>
    </row>
    <row r="623" customFormat="false" ht="14.4" hidden="false" customHeight="false" outlineLevel="0" collapsed="false">
      <c r="C623" s="11"/>
      <c r="D623" s="11"/>
      <c r="E623" s="9"/>
      <c r="J623" s="8"/>
      <c r="N623" s="8"/>
    </row>
    <row r="624" customFormat="false" ht="14.4" hidden="false" customHeight="false" outlineLevel="0" collapsed="false">
      <c r="C624" s="11"/>
      <c r="D624" s="11"/>
      <c r="E624" s="9"/>
      <c r="J624" s="8"/>
      <c r="N624" s="8"/>
    </row>
    <row r="625" customFormat="false" ht="14.4" hidden="false" customHeight="false" outlineLevel="0" collapsed="false">
      <c r="C625" s="11"/>
      <c r="D625" s="11"/>
      <c r="E625" s="9"/>
      <c r="J625" s="8"/>
      <c r="N625" s="8"/>
    </row>
    <row r="626" customFormat="false" ht="14.4" hidden="false" customHeight="false" outlineLevel="0" collapsed="false">
      <c r="C626" s="11"/>
      <c r="D626" s="11"/>
      <c r="E626" s="9"/>
      <c r="J626" s="8"/>
      <c r="N626" s="8"/>
    </row>
    <row r="627" customFormat="false" ht="14.4" hidden="false" customHeight="false" outlineLevel="0" collapsed="false">
      <c r="C627" s="11"/>
      <c r="D627" s="11"/>
      <c r="E627" s="9"/>
      <c r="J627" s="8"/>
      <c r="N627" s="8"/>
    </row>
    <row r="628" customFormat="false" ht="14.4" hidden="false" customHeight="false" outlineLevel="0" collapsed="false">
      <c r="C628" s="11"/>
      <c r="D628" s="11"/>
      <c r="E628" s="9"/>
      <c r="J628" s="8"/>
      <c r="N628" s="8"/>
    </row>
    <row r="629" customFormat="false" ht="14.4" hidden="false" customHeight="false" outlineLevel="0" collapsed="false">
      <c r="C629" s="11"/>
      <c r="D629" s="11"/>
      <c r="E629" s="9"/>
      <c r="J629" s="8"/>
      <c r="N629" s="8"/>
    </row>
    <row r="630" customFormat="false" ht="14.4" hidden="false" customHeight="false" outlineLevel="0" collapsed="false">
      <c r="C630" s="11"/>
      <c r="D630" s="11"/>
      <c r="E630" s="9"/>
      <c r="J630" s="8"/>
      <c r="N630" s="8"/>
    </row>
    <row r="631" customFormat="false" ht="14.4" hidden="false" customHeight="false" outlineLevel="0" collapsed="false">
      <c r="C631" s="11"/>
      <c r="D631" s="11"/>
      <c r="E631" s="9"/>
      <c r="J631" s="8"/>
      <c r="N631" s="8"/>
    </row>
    <row r="632" customFormat="false" ht="14.4" hidden="false" customHeight="false" outlineLevel="0" collapsed="false">
      <c r="C632" s="11"/>
      <c r="D632" s="11"/>
      <c r="E632" s="9"/>
      <c r="J632" s="8"/>
      <c r="N632" s="8"/>
    </row>
    <row r="633" customFormat="false" ht="14.4" hidden="false" customHeight="false" outlineLevel="0" collapsed="false">
      <c r="C633" s="11"/>
      <c r="D633" s="11"/>
      <c r="E633" s="9"/>
      <c r="J633" s="8"/>
      <c r="N633" s="8"/>
    </row>
    <row r="634" customFormat="false" ht="14.4" hidden="false" customHeight="false" outlineLevel="0" collapsed="false">
      <c r="C634" s="11"/>
      <c r="D634" s="11"/>
      <c r="E634" s="9"/>
      <c r="J634" s="8"/>
      <c r="N634" s="8"/>
    </row>
    <row r="635" customFormat="false" ht="14.4" hidden="false" customHeight="false" outlineLevel="0" collapsed="false">
      <c r="C635" s="11"/>
      <c r="D635" s="11"/>
      <c r="E635" s="9"/>
      <c r="J635" s="8"/>
      <c r="N635" s="8"/>
    </row>
    <row r="636" customFormat="false" ht="14.4" hidden="false" customHeight="false" outlineLevel="0" collapsed="false">
      <c r="C636" s="11"/>
      <c r="D636" s="11"/>
      <c r="E636" s="9"/>
      <c r="J636" s="8"/>
      <c r="N636" s="8"/>
    </row>
    <row r="637" customFormat="false" ht="14.4" hidden="false" customHeight="false" outlineLevel="0" collapsed="false">
      <c r="C637" s="11"/>
      <c r="D637" s="11"/>
      <c r="E637" s="9"/>
      <c r="J637" s="8"/>
      <c r="N637" s="8"/>
    </row>
    <row r="638" customFormat="false" ht="14.4" hidden="false" customHeight="false" outlineLevel="0" collapsed="false">
      <c r="C638" s="11"/>
      <c r="D638" s="11"/>
      <c r="E638" s="9"/>
      <c r="J638" s="8"/>
      <c r="N638" s="8"/>
    </row>
    <row r="639" customFormat="false" ht="14.4" hidden="false" customHeight="false" outlineLevel="0" collapsed="false">
      <c r="C639" s="11"/>
      <c r="D639" s="11"/>
      <c r="E639" s="9"/>
      <c r="J639" s="8"/>
      <c r="N639" s="8"/>
    </row>
    <row r="640" customFormat="false" ht="14.4" hidden="false" customHeight="false" outlineLevel="0" collapsed="false">
      <c r="C640" s="11"/>
      <c r="D640" s="11"/>
      <c r="E640" s="9"/>
      <c r="J640" s="8"/>
      <c r="N640" s="8"/>
    </row>
    <row r="641" customFormat="false" ht="14.4" hidden="false" customHeight="false" outlineLevel="0" collapsed="false">
      <c r="C641" s="11"/>
      <c r="D641" s="11"/>
      <c r="E641" s="9"/>
      <c r="J641" s="8"/>
      <c r="N641" s="8"/>
    </row>
    <row r="642" customFormat="false" ht="14.4" hidden="false" customHeight="false" outlineLevel="0" collapsed="false">
      <c r="C642" s="11"/>
      <c r="D642" s="11"/>
      <c r="E642" s="9"/>
      <c r="J642" s="8"/>
      <c r="N642" s="8"/>
    </row>
    <row r="643" customFormat="false" ht="14.4" hidden="false" customHeight="false" outlineLevel="0" collapsed="false">
      <c r="C643" s="11"/>
      <c r="D643" s="11"/>
      <c r="E643" s="9"/>
      <c r="J643" s="8"/>
      <c r="N643" s="8"/>
    </row>
    <row r="644" customFormat="false" ht="14.4" hidden="false" customHeight="false" outlineLevel="0" collapsed="false">
      <c r="C644" s="11"/>
      <c r="D644" s="11"/>
      <c r="E644" s="9"/>
      <c r="J644" s="8"/>
      <c r="N644" s="8"/>
    </row>
    <row r="645" customFormat="false" ht="14.4" hidden="false" customHeight="false" outlineLevel="0" collapsed="false">
      <c r="C645" s="11"/>
      <c r="D645" s="11"/>
      <c r="E645" s="9"/>
      <c r="J645" s="8"/>
      <c r="N645" s="8"/>
    </row>
    <row r="646" customFormat="false" ht="14.4" hidden="false" customHeight="false" outlineLevel="0" collapsed="false">
      <c r="C646" s="11"/>
      <c r="D646" s="11"/>
      <c r="E646" s="9"/>
      <c r="J646" s="8"/>
      <c r="N646" s="8"/>
    </row>
    <row r="647" customFormat="false" ht="14.4" hidden="false" customHeight="false" outlineLevel="0" collapsed="false">
      <c r="C647" s="11"/>
      <c r="D647" s="11"/>
      <c r="E647" s="9"/>
      <c r="J647" s="8"/>
      <c r="N647" s="8"/>
    </row>
    <row r="648" customFormat="false" ht="14.4" hidden="false" customHeight="false" outlineLevel="0" collapsed="false">
      <c r="C648" s="11"/>
      <c r="D648" s="11"/>
      <c r="E648" s="9"/>
      <c r="J648" s="8"/>
      <c r="N648" s="8"/>
    </row>
    <row r="649" customFormat="false" ht="14.4" hidden="false" customHeight="false" outlineLevel="0" collapsed="false">
      <c r="C649" s="11"/>
      <c r="D649" s="11"/>
      <c r="E649" s="9"/>
      <c r="J649" s="8"/>
      <c r="N649" s="8"/>
    </row>
    <row r="650" customFormat="false" ht="14.4" hidden="false" customHeight="false" outlineLevel="0" collapsed="false">
      <c r="C650" s="11"/>
      <c r="D650" s="11"/>
      <c r="E650" s="9"/>
      <c r="J650" s="8"/>
      <c r="N650" s="8"/>
    </row>
    <row r="651" customFormat="false" ht="14.4" hidden="false" customHeight="false" outlineLevel="0" collapsed="false">
      <c r="C651" s="11"/>
      <c r="D651" s="11"/>
      <c r="E651" s="9"/>
      <c r="J651" s="8"/>
      <c r="N651" s="8"/>
    </row>
    <row r="652" customFormat="false" ht="14.4" hidden="false" customHeight="false" outlineLevel="0" collapsed="false">
      <c r="C652" s="11"/>
      <c r="D652" s="11"/>
      <c r="E652" s="9"/>
      <c r="J652" s="8"/>
      <c r="N652" s="8"/>
    </row>
    <row r="653" customFormat="false" ht="14.4" hidden="false" customHeight="false" outlineLevel="0" collapsed="false">
      <c r="C653" s="11"/>
      <c r="D653" s="11"/>
      <c r="E653" s="9"/>
      <c r="J653" s="8"/>
      <c r="N653" s="8"/>
    </row>
    <row r="654" customFormat="false" ht="14.4" hidden="false" customHeight="false" outlineLevel="0" collapsed="false">
      <c r="C654" s="11"/>
      <c r="D654" s="11"/>
      <c r="E654" s="9"/>
      <c r="J654" s="8"/>
      <c r="N654" s="8"/>
    </row>
    <row r="655" customFormat="false" ht="14.4" hidden="false" customHeight="false" outlineLevel="0" collapsed="false">
      <c r="C655" s="11"/>
      <c r="D655" s="11"/>
      <c r="E655" s="9"/>
      <c r="J655" s="8"/>
      <c r="N655" s="8"/>
    </row>
    <row r="656" customFormat="false" ht="14.4" hidden="false" customHeight="false" outlineLevel="0" collapsed="false">
      <c r="C656" s="11"/>
      <c r="D656" s="11"/>
      <c r="E656" s="9"/>
      <c r="J656" s="8"/>
      <c r="N656" s="8"/>
    </row>
    <row r="657" customFormat="false" ht="14.4" hidden="false" customHeight="false" outlineLevel="0" collapsed="false">
      <c r="C657" s="11"/>
      <c r="D657" s="11"/>
      <c r="E657" s="9"/>
      <c r="J657" s="8"/>
      <c r="N657" s="8"/>
    </row>
    <row r="658" customFormat="false" ht="14.4" hidden="false" customHeight="false" outlineLevel="0" collapsed="false">
      <c r="C658" s="11"/>
      <c r="D658" s="11"/>
      <c r="E658" s="9"/>
      <c r="J658" s="8"/>
      <c r="N658" s="8"/>
    </row>
    <row r="659" customFormat="false" ht="14.4" hidden="false" customHeight="false" outlineLevel="0" collapsed="false">
      <c r="C659" s="11"/>
      <c r="D659" s="11"/>
      <c r="E659" s="9"/>
      <c r="J659" s="8"/>
      <c r="N659" s="8"/>
    </row>
    <row r="660" customFormat="false" ht="14.4" hidden="false" customHeight="false" outlineLevel="0" collapsed="false">
      <c r="C660" s="11"/>
      <c r="D660" s="11"/>
      <c r="E660" s="9"/>
      <c r="J660" s="8"/>
      <c r="N660" s="8"/>
    </row>
    <row r="661" customFormat="false" ht="14.4" hidden="false" customHeight="false" outlineLevel="0" collapsed="false">
      <c r="C661" s="11"/>
      <c r="D661" s="11"/>
      <c r="E661" s="9"/>
      <c r="J661" s="8"/>
      <c r="N661" s="8"/>
    </row>
    <row r="662" customFormat="false" ht="14.4" hidden="false" customHeight="false" outlineLevel="0" collapsed="false">
      <c r="C662" s="11"/>
      <c r="D662" s="11"/>
      <c r="E662" s="9"/>
      <c r="J662" s="8"/>
      <c r="N662" s="8"/>
    </row>
    <row r="663" customFormat="false" ht="14.4" hidden="false" customHeight="false" outlineLevel="0" collapsed="false">
      <c r="C663" s="11"/>
      <c r="D663" s="11"/>
      <c r="E663" s="9"/>
      <c r="J663" s="8"/>
      <c r="N663" s="8"/>
    </row>
    <row r="664" customFormat="false" ht="14.4" hidden="false" customHeight="false" outlineLevel="0" collapsed="false">
      <c r="C664" s="11"/>
      <c r="D664" s="11"/>
      <c r="E664" s="9"/>
      <c r="J664" s="8"/>
      <c r="N664" s="8"/>
    </row>
    <row r="665" customFormat="false" ht="14.4" hidden="false" customHeight="false" outlineLevel="0" collapsed="false">
      <c r="C665" s="11"/>
      <c r="D665" s="11"/>
      <c r="E665" s="9"/>
      <c r="J665" s="8"/>
      <c r="N665" s="8"/>
    </row>
    <row r="666" customFormat="false" ht="14.4" hidden="false" customHeight="false" outlineLevel="0" collapsed="false">
      <c r="C666" s="11"/>
      <c r="D666" s="11"/>
      <c r="E666" s="9"/>
      <c r="J666" s="8"/>
      <c r="N666" s="8"/>
    </row>
    <row r="667" customFormat="false" ht="14.4" hidden="false" customHeight="false" outlineLevel="0" collapsed="false">
      <c r="C667" s="11"/>
      <c r="D667" s="11"/>
      <c r="E667" s="9"/>
      <c r="J667" s="8"/>
      <c r="N667" s="8"/>
    </row>
    <row r="668" customFormat="false" ht="14.4" hidden="false" customHeight="false" outlineLevel="0" collapsed="false">
      <c r="C668" s="11"/>
      <c r="D668" s="11"/>
      <c r="E668" s="9"/>
      <c r="J668" s="8"/>
      <c r="N668" s="8"/>
    </row>
    <row r="669" customFormat="false" ht="14.4" hidden="false" customHeight="false" outlineLevel="0" collapsed="false">
      <c r="C669" s="11"/>
      <c r="D669" s="11"/>
      <c r="E669" s="9"/>
      <c r="J669" s="8"/>
      <c r="N669" s="8"/>
    </row>
    <row r="670" customFormat="false" ht="14.4" hidden="false" customHeight="false" outlineLevel="0" collapsed="false">
      <c r="C670" s="11"/>
      <c r="D670" s="11"/>
      <c r="E670" s="9"/>
      <c r="J670" s="8"/>
      <c r="N670" s="8"/>
    </row>
    <row r="671" customFormat="false" ht="14.4" hidden="false" customHeight="false" outlineLevel="0" collapsed="false">
      <c r="C671" s="11"/>
      <c r="D671" s="11"/>
      <c r="E671" s="9"/>
      <c r="J671" s="8"/>
      <c r="N671" s="8"/>
    </row>
    <row r="672" customFormat="false" ht="14.4" hidden="false" customHeight="false" outlineLevel="0" collapsed="false">
      <c r="C672" s="11"/>
      <c r="D672" s="11"/>
      <c r="E672" s="9"/>
      <c r="J672" s="8"/>
      <c r="N672" s="8"/>
    </row>
    <row r="673" customFormat="false" ht="14.4" hidden="false" customHeight="false" outlineLevel="0" collapsed="false">
      <c r="C673" s="11"/>
      <c r="D673" s="11"/>
      <c r="E673" s="9"/>
      <c r="J673" s="8"/>
      <c r="N673" s="8"/>
    </row>
    <row r="674" customFormat="false" ht="14.4" hidden="false" customHeight="false" outlineLevel="0" collapsed="false">
      <c r="C674" s="11"/>
      <c r="D674" s="11"/>
      <c r="E674" s="9"/>
      <c r="J674" s="8"/>
      <c r="N674" s="8"/>
    </row>
    <row r="675" customFormat="false" ht="14.4" hidden="false" customHeight="false" outlineLevel="0" collapsed="false">
      <c r="C675" s="11"/>
      <c r="D675" s="11"/>
      <c r="E675" s="9"/>
      <c r="J675" s="8"/>
      <c r="N675" s="8"/>
    </row>
    <row r="676" customFormat="false" ht="14.4" hidden="false" customHeight="false" outlineLevel="0" collapsed="false">
      <c r="C676" s="11"/>
      <c r="D676" s="11"/>
      <c r="E676" s="9"/>
      <c r="J676" s="8"/>
      <c r="N676" s="8"/>
    </row>
    <row r="677" customFormat="false" ht="14.4" hidden="false" customHeight="false" outlineLevel="0" collapsed="false">
      <c r="C677" s="11"/>
      <c r="D677" s="11"/>
      <c r="E677" s="9"/>
      <c r="J677" s="8"/>
      <c r="N677" s="8"/>
    </row>
    <row r="678" customFormat="false" ht="14.4" hidden="false" customHeight="false" outlineLevel="0" collapsed="false">
      <c r="C678" s="11"/>
      <c r="D678" s="11"/>
      <c r="E678" s="9"/>
      <c r="J678" s="8"/>
      <c r="N678" s="8"/>
    </row>
    <row r="679" customFormat="false" ht="14.4" hidden="false" customHeight="false" outlineLevel="0" collapsed="false">
      <c r="C679" s="11"/>
      <c r="D679" s="11"/>
      <c r="E679" s="9"/>
      <c r="J679" s="8"/>
      <c r="N679" s="8"/>
    </row>
    <row r="680" customFormat="false" ht="14.4" hidden="false" customHeight="false" outlineLevel="0" collapsed="false">
      <c r="C680" s="11"/>
      <c r="D680" s="11"/>
      <c r="E680" s="9"/>
      <c r="J680" s="8"/>
      <c r="N680" s="8"/>
    </row>
    <row r="681" customFormat="false" ht="14.4" hidden="false" customHeight="false" outlineLevel="0" collapsed="false">
      <c r="C681" s="11"/>
      <c r="D681" s="11"/>
      <c r="E681" s="9"/>
      <c r="J681" s="8"/>
      <c r="N681" s="8"/>
    </row>
    <row r="682" customFormat="false" ht="14.4" hidden="false" customHeight="false" outlineLevel="0" collapsed="false">
      <c r="C682" s="11"/>
      <c r="D682" s="11"/>
      <c r="E682" s="9"/>
      <c r="J682" s="8"/>
      <c r="N682" s="8"/>
    </row>
    <row r="683" customFormat="false" ht="14.4" hidden="false" customHeight="false" outlineLevel="0" collapsed="false">
      <c r="C683" s="11"/>
      <c r="D683" s="11"/>
      <c r="E683" s="9"/>
      <c r="J683" s="8"/>
      <c r="N683" s="8"/>
    </row>
    <row r="684" customFormat="false" ht="14.4" hidden="false" customHeight="false" outlineLevel="0" collapsed="false">
      <c r="C684" s="11"/>
      <c r="D684" s="11"/>
      <c r="E684" s="9"/>
      <c r="J684" s="8"/>
      <c r="N684" s="8"/>
    </row>
    <row r="685" customFormat="false" ht="14.4" hidden="false" customHeight="false" outlineLevel="0" collapsed="false">
      <c r="C685" s="11"/>
      <c r="D685" s="11"/>
      <c r="E685" s="9"/>
      <c r="J685" s="8"/>
      <c r="N685" s="8"/>
    </row>
    <row r="686" customFormat="false" ht="14.4" hidden="false" customHeight="false" outlineLevel="0" collapsed="false">
      <c r="C686" s="11"/>
      <c r="D686" s="11"/>
      <c r="E686" s="9"/>
      <c r="J686" s="8"/>
      <c r="N686" s="8"/>
    </row>
    <row r="687" customFormat="false" ht="14.4" hidden="false" customHeight="false" outlineLevel="0" collapsed="false">
      <c r="C687" s="11"/>
      <c r="D687" s="11"/>
      <c r="E687" s="9"/>
      <c r="J687" s="8"/>
      <c r="N687" s="8"/>
    </row>
    <row r="688" customFormat="false" ht="14.4" hidden="false" customHeight="false" outlineLevel="0" collapsed="false">
      <c r="C688" s="11"/>
      <c r="D688" s="11"/>
      <c r="E688" s="9"/>
      <c r="J688" s="8"/>
      <c r="N688" s="8"/>
    </row>
    <row r="689" customFormat="false" ht="14.4" hidden="false" customHeight="false" outlineLevel="0" collapsed="false">
      <c r="C689" s="11"/>
      <c r="D689" s="11"/>
      <c r="E689" s="9"/>
      <c r="J689" s="8"/>
      <c r="N689" s="8"/>
    </row>
    <row r="690" customFormat="false" ht="14.4" hidden="false" customHeight="false" outlineLevel="0" collapsed="false">
      <c r="C690" s="11"/>
      <c r="D690" s="11"/>
      <c r="E690" s="9"/>
      <c r="J690" s="8"/>
      <c r="N690" s="8"/>
    </row>
    <row r="691" customFormat="false" ht="14.4" hidden="false" customHeight="false" outlineLevel="0" collapsed="false">
      <c r="C691" s="11"/>
      <c r="D691" s="11"/>
      <c r="E691" s="9"/>
      <c r="J691" s="8"/>
      <c r="N691" s="8"/>
    </row>
    <row r="692" customFormat="false" ht="14.4" hidden="false" customHeight="false" outlineLevel="0" collapsed="false">
      <c r="C692" s="11"/>
      <c r="D692" s="11"/>
      <c r="E692" s="9"/>
      <c r="J692" s="8"/>
      <c r="N692" s="8"/>
    </row>
    <row r="693" customFormat="false" ht="14.4" hidden="false" customHeight="false" outlineLevel="0" collapsed="false">
      <c r="C693" s="11"/>
      <c r="D693" s="11"/>
      <c r="E693" s="9"/>
      <c r="J693" s="8"/>
      <c r="N693" s="8"/>
    </row>
    <row r="694" customFormat="false" ht="14.4" hidden="false" customHeight="false" outlineLevel="0" collapsed="false">
      <c r="C694" s="11"/>
      <c r="D694" s="11"/>
      <c r="E694" s="9"/>
      <c r="J694" s="8"/>
      <c r="N694" s="8"/>
    </row>
    <row r="695" customFormat="false" ht="14.4" hidden="false" customHeight="false" outlineLevel="0" collapsed="false">
      <c r="C695" s="11"/>
      <c r="D695" s="11"/>
      <c r="E695" s="9"/>
      <c r="J695" s="8"/>
      <c r="N695" s="8"/>
    </row>
    <row r="696" customFormat="false" ht="14.4" hidden="false" customHeight="false" outlineLevel="0" collapsed="false">
      <c r="C696" s="11"/>
      <c r="D696" s="11"/>
      <c r="E696" s="9"/>
      <c r="J696" s="8"/>
      <c r="N696" s="8"/>
    </row>
    <row r="697" customFormat="false" ht="14.4" hidden="false" customHeight="false" outlineLevel="0" collapsed="false">
      <c r="C697" s="11"/>
      <c r="D697" s="11"/>
      <c r="E697" s="9"/>
      <c r="J697" s="8"/>
      <c r="N697" s="8"/>
    </row>
    <row r="698" customFormat="false" ht="14.4" hidden="false" customHeight="false" outlineLevel="0" collapsed="false">
      <c r="C698" s="11"/>
      <c r="D698" s="11"/>
      <c r="E698" s="9"/>
      <c r="J698" s="8"/>
      <c r="N698" s="8"/>
    </row>
    <row r="699" customFormat="false" ht="14.4" hidden="false" customHeight="false" outlineLevel="0" collapsed="false">
      <c r="C699" s="11"/>
      <c r="D699" s="11"/>
      <c r="E699" s="9"/>
      <c r="J699" s="8"/>
      <c r="N699" s="8"/>
    </row>
    <row r="700" customFormat="false" ht="14.4" hidden="false" customHeight="false" outlineLevel="0" collapsed="false">
      <c r="C700" s="11"/>
      <c r="D700" s="11"/>
      <c r="E700" s="9"/>
      <c r="J700" s="8"/>
      <c r="N700" s="8"/>
    </row>
    <row r="701" customFormat="false" ht="14.4" hidden="false" customHeight="false" outlineLevel="0" collapsed="false">
      <c r="C701" s="11"/>
      <c r="D701" s="11"/>
      <c r="E701" s="9"/>
      <c r="J701" s="8"/>
      <c r="N701" s="8"/>
    </row>
    <row r="702" customFormat="false" ht="14.4" hidden="false" customHeight="false" outlineLevel="0" collapsed="false">
      <c r="C702" s="11"/>
      <c r="D702" s="11"/>
      <c r="E702" s="9"/>
      <c r="J702" s="8"/>
      <c r="N702" s="8"/>
    </row>
    <row r="703" customFormat="false" ht="14.4" hidden="false" customHeight="false" outlineLevel="0" collapsed="false">
      <c r="C703" s="11"/>
      <c r="D703" s="11"/>
      <c r="E703" s="9"/>
      <c r="J703" s="8"/>
      <c r="N703" s="8"/>
    </row>
    <row r="704" customFormat="false" ht="14.4" hidden="false" customHeight="false" outlineLevel="0" collapsed="false">
      <c r="C704" s="11"/>
      <c r="D704" s="11"/>
      <c r="E704" s="9"/>
      <c r="J704" s="8"/>
      <c r="N704" s="8"/>
    </row>
    <row r="705" customFormat="false" ht="14.4" hidden="false" customHeight="false" outlineLevel="0" collapsed="false">
      <c r="C705" s="11"/>
      <c r="D705" s="11"/>
      <c r="E705" s="9"/>
      <c r="J705" s="8"/>
      <c r="N705" s="8"/>
    </row>
    <row r="706" customFormat="false" ht="14.4" hidden="false" customHeight="false" outlineLevel="0" collapsed="false">
      <c r="C706" s="11"/>
      <c r="D706" s="11"/>
      <c r="E706" s="9"/>
      <c r="J706" s="8"/>
      <c r="N706" s="8"/>
    </row>
    <row r="707" customFormat="false" ht="14.4" hidden="false" customHeight="false" outlineLevel="0" collapsed="false">
      <c r="C707" s="11"/>
      <c r="D707" s="11"/>
      <c r="E707" s="9"/>
      <c r="J707" s="8"/>
      <c r="N707" s="8"/>
    </row>
    <row r="708" customFormat="false" ht="14.4" hidden="false" customHeight="false" outlineLevel="0" collapsed="false">
      <c r="C708" s="11"/>
      <c r="D708" s="11"/>
      <c r="E708" s="9"/>
      <c r="J708" s="8"/>
      <c r="N708" s="8"/>
    </row>
    <row r="709" customFormat="false" ht="14.4" hidden="false" customHeight="false" outlineLevel="0" collapsed="false">
      <c r="C709" s="11"/>
      <c r="D709" s="11"/>
      <c r="E709" s="9"/>
      <c r="J709" s="8"/>
      <c r="N709" s="8"/>
    </row>
    <row r="710" customFormat="false" ht="14.4" hidden="false" customHeight="false" outlineLevel="0" collapsed="false">
      <c r="C710" s="11"/>
      <c r="D710" s="11"/>
      <c r="E710" s="9"/>
      <c r="J710" s="8"/>
      <c r="N710" s="8"/>
    </row>
    <row r="711" customFormat="false" ht="14.4" hidden="false" customHeight="false" outlineLevel="0" collapsed="false">
      <c r="C711" s="11"/>
      <c r="D711" s="11"/>
      <c r="E711" s="9"/>
      <c r="J711" s="8"/>
      <c r="N711" s="8"/>
    </row>
    <row r="712" customFormat="false" ht="14.4" hidden="false" customHeight="false" outlineLevel="0" collapsed="false">
      <c r="C712" s="11"/>
      <c r="D712" s="11"/>
      <c r="E712" s="9"/>
      <c r="J712" s="8"/>
      <c r="N712" s="8"/>
    </row>
    <row r="713" customFormat="false" ht="14.4" hidden="false" customHeight="false" outlineLevel="0" collapsed="false">
      <c r="C713" s="11"/>
      <c r="D713" s="11"/>
      <c r="E713" s="9"/>
      <c r="J713" s="8"/>
      <c r="N713" s="8"/>
    </row>
    <row r="714" customFormat="false" ht="14.4" hidden="false" customHeight="false" outlineLevel="0" collapsed="false">
      <c r="C714" s="11"/>
      <c r="D714" s="11"/>
      <c r="E714" s="9"/>
      <c r="J714" s="8"/>
      <c r="N714" s="8"/>
    </row>
    <row r="715" customFormat="false" ht="14.4" hidden="false" customHeight="false" outlineLevel="0" collapsed="false">
      <c r="C715" s="11"/>
      <c r="D715" s="11"/>
      <c r="E715" s="9"/>
      <c r="J715" s="8"/>
      <c r="N715" s="8"/>
    </row>
    <row r="716" customFormat="false" ht="14.4" hidden="false" customHeight="false" outlineLevel="0" collapsed="false">
      <c r="C716" s="11"/>
      <c r="D716" s="11"/>
      <c r="E716" s="9"/>
      <c r="J716" s="8"/>
      <c r="N716" s="8"/>
    </row>
    <row r="717" customFormat="false" ht="14.4" hidden="false" customHeight="false" outlineLevel="0" collapsed="false">
      <c r="C717" s="11"/>
      <c r="D717" s="11"/>
      <c r="E717" s="9"/>
      <c r="J717" s="8"/>
      <c r="N717" s="8"/>
    </row>
    <row r="718" customFormat="false" ht="14.4" hidden="false" customHeight="false" outlineLevel="0" collapsed="false">
      <c r="C718" s="11"/>
      <c r="D718" s="11"/>
      <c r="E718" s="9"/>
      <c r="J718" s="8"/>
      <c r="N718" s="8"/>
    </row>
    <row r="719" customFormat="false" ht="14.4" hidden="false" customHeight="false" outlineLevel="0" collapsed="false">
      <c r="C719" s="11"/>
      <c r="D719" s="11"/>
      <c r="E719" s="9"/>
      <c r="J719" s="8"/>
      <c r="N719" s="8"/>
    </row>
    <row r="720" customFormat="false" ht="14.4" hidden="false" customHeight="false" outlineLevel="0" collapsed="false">
      <c r="C720" s="11"/>
      <c r="D720" s="11"/>
      <c r="E720" s="9"/>
      <c r="J720" s="8"/>
      <c r="N720" s="8"/>
    </row>
    <row r="721" customFormat="false" ht="14.4" hidden="false" customHeight="false" outlineLevel="0" collapsed="false">
      <c r="C721" s="11"/>
      <c r="D721" s="11"/>
      <c r="E721" s="9"/>
      <c r="J721" s="8"/>
      <c r="N721" s="8"/>
    </row>
    <row r="722" customFormat="false" ht="14.4" hidden="false" customHeight="false" outlineLevel="0" collapsed="false">
      <c r="C722" s="11"/>
      <c r="D722" s="11"/>
      <c r="E722" s="9"/>
      <c r="J722" s="8"/>
      <c r="N722" s="8"/>
    </row>
    <row r="723" customFormat="false" ht="14.4" hidden="false" customHeight="false" outlineLevel="0" collapsed="false">
      <c r="C723" s="11"/>
      <c r="D723" s="11"/>
      <c r="E723" s="9"/>
      <c r="J723" s="8"/>
      <c r="N723" s="8"/>
    </row>
    <row r="724" customFormat="false" ht="14.4" hidden="false" customHeight="false" outlineLevel="0" collapsed="false">
      <c r="C724" s="11"/>
      <c r="D724" s="11"/>
      <c r="E724" s="9"/>
      <c r="J724" s="8"/>
      <c r="N724" s="8"/>
    </row>
    <row r="725" customFormat="false" ht="14.4" hidden="false" customHeight="false" outlineLevel="0" collapsed="false">
      <c r="C725" s="11"/>
      <c r="D725" s="11"/>
      <c r="E725" s="9"/>
      <c r="J725" s="8"/>
      <c r="N725" s="8"/>
    </row>
    <row r="726" customFormat="false" ht="14.4" hidden="false" customHeight="false" outlineLevel="0" collapsed="false">
      <c r="C726" s="11"/>
      <c r="D726" s="11"/>
      <c r="E726" s="9"/>
      <c r="J726" s="8"/>
      <c r="N726" s="8"/>
    </row>
    <row r="727" customFormat="false" ht="14.4" hidden="false" customHeight="false" outlineLevel="0" collapsed="false">
      <c r="C727" s="11"/>
      <c r="D727" s="11"/>
      <c r="E727" s="9"/>
      <c r="J727" s="8"/>
      <c r="N727" s="8"/>
    </row>
    <row r="728" customFormat="false" ht="14.4" hidden="false" customHeight="false" outlineLevel="0" collapsed="false">
      <c r="C728" s="11"/>
      <c r="D728" s="11"/>
      <c r="E728" s="9"/>
      <c r="J728" s="8"/>
      <c r="N728" s="8"/>
    </row>
    <row r="729" customFormat="false" ht="14.4" hidden="false" customHeight="false" outlineLevel="0" collapsed="false">
      <c r="C729" s="11"/>
      <c r="D729" s="11"/>
      <c r="E729" s="9"/>
      <c r="J729" s="8"/>
      <c r="N729" s="8"/>
    </row>
    <row r="730" customFormat="false" ht="14.4" hidden="false" customHeight="false" outlineLevel="0" collapsed="false">
      <c r="C730" s="11"/>
      <c r="D730" s="11"/>
      <c r="E730" s="9"/>
      <c r="J730" s="8"/>
      <c r="N730" s="8"/>
    </row>
    <row r="731" customFormat="false" ht="14.4" hidden="false" customHeight="false" outlineLevel="0" collapsed="false">
      <c r="C731" s="11"/>
      <c r="D731" s="11"/>
      <c r="E731" s="9"/>
      <c r="J731" s="8"/>
      <c r="N731" s="8"/>
    </row>
    <row r="732" customFormat="false" ht="14.4" hidden="false" customHeight="false" outlineLevel="0" collapsed="false">
      <c r="C732" s="11"/>
      <c r="D732" s="11"/>
      <c r="E732" s="9"/>
      <c r="J732" s="8"/>
      <c r="N732" s="8"/>
    </row>
    <row r="733" customFormat="false" ht="14.4" hidden="false" customHeight="false" outlineLevel="0" collapsed="false">
      <c r="C733" s="11"/>
      <c r="D733" s="11"/>
      <c r="E733" s="9"/>
      <c r="J733" s="8"/>
      <c r="N733" s="8"/>
    </row>
    <row r="734" customFormat="false" ht="14.4" hidden="false" customHeight="false" outlineLevel="0" collapsed="false">
      <c r="C734" s="11"/>
      <c r="D734" s="11"/>
      <c r="E734" s="9"/>
      <c r="J734" s="8"/>
      <c r="N734" s="8"/>
    </row>
    <row r="735" customFormat="false" ht="14.4" hidden="false" customHeight="false" outlineLevel="0" collapsed="false">
      <c r="C735" s="11"/>
      <c r="D735" s="11"/>
      <c r="E735" s="9"/>
      <c r="J735" s="8"/>
      <c r="N735" s="8"/>
    </row>
    <row r="736" customFormat="false" ht="14.4" hidden="false" customHeight="false" outlineLevel="0" collapsed="false">
      <c r="C736" s="11"/>
      <c r="D736" s="11"/>
      <c r="E736" s="9"/>
      <c r="J736" s="8"/>
      <c r="N736" s="8"/>
    </row>
    <row r="737" customFormat="false" ht="14.4" hidden="false" customHeight="false" outlineLevel="0" collapsed="false">
      <c r="C737" s="11"/>
      <c r="D737" s="11"/>
      <c r="E737" s="9"/>
      <c r="J737" s="8"/>
      <c r="N737" s="8"/>
    </row>
    <row r="738" customFormat="false" ht="14.4" hidden="false" customHeight="false" outlineLevel="0" collapsed="false">
      <c r="C738" s="11"/>
      <c r="D738" s="11"/>
      <c r="E738" s="9"/>
      <c r="J738" s="8"/>
      <c r="N738" s="8"/>
    </row>
    <row r="739" customFormat="false" ht="14.4" hidden="false" customHeight="false" outlineLevel="0" collapsed="false">
      <c r="C739" s="11"/>
      <c r="D739" s="11"/>
      <c r="E739" s="9"/>
      <c r="J739" s="8"/>
      <c r="N739" s="8"/>
    </row>
    <row r="740" customFormat="false" ht="14.4" hidden="false" customHeight="false" outlineLevel="0" collapsed="false">
      <c r="C740" s="11"/>
      <c r="D740" s="11"/>
      <c r="E740" s="9"/>
      <c r="J740" s="8"/>
      <c r="N740" s="8"/>
    </row>
    <row r="741" customFormat="false" ht="14.4" hidden="false" customHeight="false" outlineLevel="0" collapsed="false">
      <c r="C741" s="11"/>
      <c r="D741" s="11"/>
      <c r="E741" s="9"/>
      <c r="J741" s="8"/>
      <c r="N741" s="8"/>
    </row>
    <row r="742" customFormat="false" ht="14.4" hidden="false" customHeight="false" outlineLevel="0" collapsed="false">
      <c r="C742" s="11"/>
      <c r="D742" s="11"/>
      <c r="E742" s="9"/>
      <c r="J742" s="8"/>
      <c r="N742" s="8"/>
    </row>
    <row r="743" customFormat="false" ht="14.4" hidden="false" customHeight="false" outlineLevel="0" collapsed="false">
      <c r="C743" s="11"/>
      <c r="D743" s="11"/>
      <c r="E743" s="9"/>
      <c r="J743" s="8"/>
      <c r="N743" s="8"/>
    </row>
    <row r="744" customFormat="false" ht="14.4" hidden="false" customHeight="false" outlineLevel="0" collapsed="false">
      <c r="C744" s="11"/>
      <c r="D744" s="11"/>
      <c r="E744" s="9"/>
      <c r="J744" s="8"/>
      <c r="N744" s="8"/>
    </row>
    <row r="745" customFormat="false" ht="14.4" hidden="false" customHeight="false" outlineLevel="0" collapsed="false">
      <c r="C745" s="11"/>
      <c r="D745" s="11"/>
      <c r="E745" s="9"/>
      <c r="J745" s="8"/>
      <c r="N745" s="8"/>
    </row>
    <row r="746" customFormat="false" ht="14.4" hidden="false" customHeight="false" outlineLevel="0" collapsed="false">
      <c r="C746" s="11"/>
      <c r="D746" s="11"/>
      <c r="E746" s="9"/>
      <c r="J746" s="8"/>
      <c r="N746" s="8"/>
    </row>
    <row r="747" customFormat="false" ht="14.4" hidden="false" customHeight="false" outlineLevel="0" collapsed="false">
      <c r="C747" s="11"/>
      <c r="D747" s="11"/>
      <c r="E747" s="9"/>
      <c r="J747" s="8"/>
      <c r="N747" s="8"/>
    </row>
    <row r="748" customFormat="false" ht="14.4" hidden="false" customHeight="false" outlineLevel="0" collapsed="false">
      <c r="C748" s="11"/>
      <c r="D748" s="11"/>
      <c r="E748" s="9"/>
      <c r="J748" s="8"/>
      <c r="N748" s="8"/>
    </row>
    <row r="749" customFormat="false" ht="14.4" hidden="false" customHeight="false" outlineLevel="0" collapsed="false">
      <c r="C749" s="11"/>
      <c r="D749" s="11"/>
      <c r="E749" s="9"/>
      <c r="J749" s="8"/>
      <c r="N749" s="8"/>
    </row>
    <row r="750" customFormat="false" ht="14.4" hidden="false" customHeight="false" outlineLevel="0" collapsed="false">
      <c r="C750" s="11"/>
      <c r="D750" s="11"/>
      <c r="E750" s="9"/>
      <c r="J750" s="8"/>
      <c r="N750" s="8"/>
    </row>
    <row r="751" customFormat="false" ht="14.4" hidden="false" customHeight="false" outlineLevel="0" collapsed="false">
      <c r="C751" s="11"/>
      <c r="D751" s="11"/>
      <c r="E751" s="9"/>
      <c r="J751" s="8"/>
      <c r="N751" s="8"/>
    </row>
    <row r="752" customFormat="false" ht="14.4" hidden="false" customHeight="false" outlineLevel="0" collapsed="false">
      <c r="C752" s="11"/>
      <c r="D752" s="11"/>
      <c r="E752" s="9"/>
      <c r="J752" s="8"/>
      <c r="N752" s="8"/>
    </row>
    <row r="753" customFormat="false" ht="14.4" hidden="false" customHeight="false" outlineLevel="0" collapsed="false">
      <c r="C753" s="11"/>
      <c r="D753" s="11"/>
      <c r="E753" s="9"/>
      <c r="J753" s="8"/>
      <c r="N753" s="8"/>
    </row>
    <row r="754" customFormat="false" ht="14.4" hidden="false" customHeight="false" outlineLevel="0" collapsed="false">
      <c r="C754" s="11"/>
      <c r="D754" s="11"/>
      <c r="E754" s="9"/>
      <c r="J754" s="8"/>
      <c r="N754" s="8"/>
    </row>
    <row r="755" customFormat="false" ht="14.4" hidden="false" customHeight="false" outlineLevel="0" collapsed="false">
      <c r="C755" s="11"/>
      <c r="D755" s="11"/>
      <c r="E755" s="9"/>
      <c r="J755" s="8"/>
      <c r="N755" s="8"/>
    </row>
    <row r="756" customFormat="false" ht="14.4" hidden="false" customHeight="false" outlineLevel="0" collapsed="false">
      <c r="C756" s="11"/>
      <c r="D756" s="11"/>
      <c r="E756" s="9"/>
      <c r="J756" s="8"/>
      <c r="N756" s="8"/>
    </row>
    <row r="757" customFormat="false" ht="14.4" hidden="false" customHeight="false" outlineLevel="0" collapsed="false">
      <c r="C757" s="11"/>
      <c r="D757" s="11"/>
      <c r="E757" s="9"/>
      <c r="J757" s="8"/>
      <c r="N757" s="8"/>
    </row>
    <row r="758" customFormat="false" ht="14.4" hidden="false" customHeight="false" outlineLevel="0" collapsed="false">
      <c r="C758" s="11"/>
      <c r="D758" s="11"/>
      <c r="E758" s="9"/>
      <c r="J758" s="8"/>
      <c r="N758" s="8"/>
    </row>
    <row r="759" customFormat="false" ht="14.4" hidden="false" customHeight="false" outlineLevel="0" collapsed="false">
      <c r="C759" s="11"/>
      <c r="D759" s="11"/>
      <c r="E759" s="9"/>
      <c r="J759" s="8"/>
      <c r="N759" s="8"/>
    </row>
    <row r="760" customFormat="false" ht="14.4" hidden="false" customHeight="false" outlineLevel="0" collapsed="false">
      <c r="C760" s="11"/>
      <c r="D760" s="11"/>
      <c r="E760" s="9"/>
      <c r="J760" s="8"/>
      <c r="N760" s="8"/>
    </row>
    <row r="761" customFormat="false" ht="14.4" hidden="false" customHeight="false" outlineLevel="0" collapsed="false">
      <c r="C761" s="11"/>
      <c r="D761" s="11"/>
      <c r="E761" s="9"/>
      <c r="J761" s="8"/>
      <c r="N761" s="8"/>
    </row>
    <row r="762" customFormat="false" ht="14.4" hidden="false" customHeight="false" outlineLevel="0" collapsed="false">
      <c r="C762" s="11"/>
      <c r="D762" s="11"/>
      <c r="E762" s="9"/>
      <c r="J762" s="8"/>
      <c r="N762" s="8"/>
    </row>
    <row r="763" customFormat="false" ht="14.4" hidden="false" customHeight="false" outlineLevel="0" collapsed="false">
      <c r="C763" s="11"/>
      <c r="D763" s="11"/>
      <c r="E763" s="9"/>
      <c r="J763" s="8"/>
      <c r="N763" s="8"/>
    </row>
    <row r="764" customFormat="false" ht="14.4" hidden="false" customHeight="false" outlineLevel="0" collapsed="false">
      <c r="C764" s="11"/>
      <c r="D764" s="11"/>
      <c r="E764" s="9"/>
      <c r="J764" s="8"/>
      <c r="N764" s="8"/>
    </row>
    <row r="765" customFormat="false" ht="14.4" hidden="false" customHeight="false" outlineLevel="0" collapsed="false">
      <c r="C765" s="11"/>
      <c r="D765" s="11"/>
      <c r="E765" s="9"/>
      <c r="J765" s="8"/>
      <c r="N765" s="8"/>
    </row>
    <row r="766" customFormat="false" ht="14.4" hidden="false" customHeight="false" outlineLevel="0" collapsed="false">
      <c r="C766" s="11"/>
      <c r="D766" s="11"/>
      <c r="E766" s="9"/>
      <c r="J766" s="8"/>
      <c r="N766" s="8"/>
    </row>
    <row r="767" customFormat="false" ht="14.4" hidden="false" customHeight="false" outlineLevel="0" collapsed="false">
      <c r="C767" s="11"/>
      <c r="D767" s="11"/>
      <c r="E767" s="9"/>
      <c r="J767" s="8"/>
      <c r="N767" s="8"/>
    </row>
    <row r="768" customFormat="false" ht="14.4" hidden="false" customHeight="false" outlineLevel="0" collapsed="false">
      <c r="C768" s="11"/>
      <c r="D768" s="11"/>
      <c r="E768" s="9"/>
      <c r="J768" s="8"/>
      <c r="N768" s="8"/>
    </row>
    <row r="769" customFormat="false" ht="14.4" hidden="false" customHeight="false" outlineLevel="0" collapsed="false">
      <c r="C769" s="11"/>
      <c r="D769" s="11"/>
      <c r="E769" s="9"/>
      <c r="J769" s="8"/>
      <c r="N769" s="8"/>
    </row>
    <row r="770" customFormat="false" ht="14.4" hidden="false" customHeight="false" outlineLevel="0" collapsed="false">
      <c r="C770" s="11"/>
      <c r="D770" s="11"/>
      <c r="E770" s="9"/>
      <c r="J770" s="8"/>
      <c r="N770" s="8"/>
    </row>
    <row r="771" customFormat="false" ht="14.4" hidden="false" customHeight="false" outlineLevel="0" collapsed="false">
      <c r="C771" s="11"/>
      <c r="D771" s="11"/>
      <c r="E771" s="9"/>
      <c r="J771" s="8"/>
      <c r="N771" s="8"/>
    </row>
    <row r="772" customFormat="false" ht="14.4" hidden="false" customHeight="false" outlineLevel="0" collapsed="false">
      <c r="C772" s="11"/>
      <c r="D772" s="11"/>
      <c r="E772" s="9"/>
      <c r="J772" s="8"/>
      <c r="N772" s="8"/>
    </row>
    <row r="773" customFormat="false" ht="14.4" hidden="false" customHeight="false" outlineLevel="0" collapsed="false">
      <c r="C773" s="11"/>
      <c r="D773" s="11"/>
      <c r="E773" s="9"/>
      <c r="J773" s="8"/>
      <c r="N773" s="8"/>
    </row>
    <row r="774" customFormat="false" ht="14.4" hidden="false" customHeight="false" outlineLevel="0" collapsed="false">
      <c r="C774" s="11"/>
      <c r="D774" s="11"/>
      <c r="E774" s="9"/>
      <c r="J774" s="8"/>
      <c r="N774" s="8"/>
    </row>
    <row r="775" customFormat="false" ht="14.4" hidden="false" customHeight="false" outlineLevel="0" collapsed="false">
      <c r="C775" s="11"/>
      <c r="D775" s="11"/>
      <c r="E775" s="9"/>
      <c r="J775" s="8"/>
      <c r="N775" s="8"/>
    </row>
    <row r="776" customFormat="false" ht="14.4" hidden="false" customHeight="false" outlineLevel="0" collapsed="false">
      <c r="C776" s="11"/>
      <c r="D776" s="11"/>
      <c r="E776" s="9"/>
      <c r="J776" s="8"/>
      <c r="N776" s="8"/>
    </row>
    <row r="777" customFormat="false" ht="14.4" hidden="false" customHeight="false" outlineLevel="0" collapsed="false">
      <c r="C777" s="11"/>
      <c r="D777" s="11"/>
      <c r="E777" s="9"/>
      <c r="J777" s="8"/>
      <c r="N777" s="8"/>
    </row>
    <row r="778" customFormat="false" ht="14.4" hidden="false" customHeight="false" outlineLevel="0" collapsed="false">
      <c r="C778" s="11"/>
      <c r="D778" s="11"/>
      <c r="E778" s="9"/>
      <c r="J778" s="8"/>
      <c r="N778" s="8"/>
    </row>
    <row r="779" customFormat="false" ht="14.4" hidden="false" customHeight="false" outlineLevel="0" collapsed="false">
      <c r="C779" s="11"/>
      <c r="D779" s="11"/>
      <c r="E779" s="9"/>
      <c r="J779" s="8"/>
      <c r="N779" s="8"/>
    </row>
    <row r="780" customFormat="false" ht="14.4" hidden="false" customHeight="false" outlineLevel="0" collapsed="false">
      <c r="C780" s="11"/>
      <c r="D780" s="11"/>
      <c r="E780" s="9"/>
      <c r="J780" s="8"/>
      <c r="N780" s="8"/>
    </row>
    <row r="781" customFormat="false" ht="14.4" hidden="false" customHeight="false" outlineLevel="0" collapsed="false">
      <c r="C781" s="11"/>
      <c r="D781" s="11"/>
      <c r="E781" s="9"/>
      <c r="J781" s="8"/>
      <c r="N781" s="8"/>
    </row>
    <row r="782" customFormat="false" ht="14.4" hidden="false" customHeight="false" outlineLevel="0" collapsed="false">
      <c r="C782" s="11"/>
      <c r="D782" s="11"/>
      <c r="E782" s="9"/>
      <c r="J782" s="8"/>
      <c r="N782" s="8"/>
    </row>
    <row r="783" customFormat="false" ht="14.4" hidden="false" customHeight="false" outlineLevel="0" collapsed="false">
      <c r="C783" s="11"/>
      <c r="D783" s="11"/>
      <c r="E783" s="9"/>
      <c r="J783" s="8"/>
      <c r="N783" s="8"/>
    </row>
    <row r="784" customFormat="false" ht="14.4" hidden="false" customHeight="false" outlineLevel="0" collapsed="false">
      <c r="C784" s="11"/>
      <c r="D784" s="11"/>
      <c r="E784" s="9"/>
      <c r="J784" s="8"/>
      <c r="N784" s="8"/>
    </row>
    <row r="785" customFormat="false" ht="14.4" hidden="false" customHeight="false" outlineLevel="0" collapsed="false">
      <c r="C785" s="11"/>
      <c r="D785" s="11"/>
      <c r="E785" s="9"/>
      <c r="J785" s="8"/>
      <c r="N785" s="8"/>
    </row>
    <row r="786" customFormat="false" ht="14.4" hidden="false" customHeight="false" outlineLevel="0" collapsed="false">
      <c r="C786" s="11"/>
      <c r="D786" s="11"/>
      <c r="E786" s="9"/>
      <c r="J786" s="8"/>
      <c r="N786" s="8"/>
    </row>
    <row r="787" customFormat="false" ht="14.4" hidden="false" customHeight="false" outlineLevel="0" collapsed="false">
      <c r="C787" s="11"/>
      <c r="D787" s="11"/>
      <c r="E787" s="9"/>
      <c r="J787" s="8"/>
      <c r="N787" s="8"/>
    </row>
    <row r="788" customFormat="false" ht="14.4" hidden="false" customHeight="false" outlineLevel="0" collapsed="false">
      <c r="C788" s="11"/>
      <c r="D788" s="11"/>
      <c r="E788" s="9"/>
      <c r="J788" s="8"/>
      <c r="N788" s="8"/>
    </row>
    <row r="789" customFormat="false" ht="14.4" hidden="false" customHeight="false" outlineLevel="0" collapsed="false">
      <c r="C789" s="11"/>
      <c r="D789" s="11"/>
      <c r="E789" s="9"/>
      <c r="J789" s="8"/>
      <c r="N789" s="8"/>
    </row>
    <row r="790" customFormat="false" ht="14.4" hidden="false" customHeight="false" outlineLevel="0" collapsed="false">
      <c r="C790" s="11"/>
      <c r="D790" s="11"/>
      <c r="E790" s="9"/>
      <c r="J790" s="8"/>
      <c r="N790" s="8"/>
    </row>
    <row r="791" customFormat="false" ht="14.4" hidden="false" customHeight="false" outlineLevel="0" collapsed="false">
      <c r="C791" s="11"/>
      <c r="D791" s="11"/>
      <c r="E791" s="9"/>
      <c r="J791" s="8"/>
      <c r="N791" s="8"/>
    </row>
    <row r="792" customFormat="false" ht="14.4" hidden="false" customHeight="false" outlineLevel="0" collapsed="false">
      <c r="C792" s="11"/>
      <c r="D792" s="11"/>
      <c r="E792" s="9"/>
      <c r="J792" s="8"/>
      <c r="N792" s="8"/>
    </row>
    <row r="793" customFormat="false" ht="14.4" hidden="false" customHeight="false" outlineLevel="0" collapsed="false">
      <c r="C793" s="11"/>
      <c r="D793" s="11"/>
      <c r="E793" s="9"/>
      <c r="J793" s="8"/>
      <c r="N793" s="8"/>
    </row>
    <row r="794" customFormat="false" ht="14.4" hidden="false" customHeight="false" outlineLevel="0" collapsed="false">
      <c r="C794" s="11"/>
      <c r="D794" s="11"/>
      <c r="E794" s="9"/>
      <c r="J794" s="8"/>
      <c r="N794" s="8"/>
    </row>
    <row r="795" customFormat="false" ht="14.4" hidden="false" customHeight="false" outlineLevel="0" collapsed="false">
      <c r="C795" s="11"/>
      <c r="D795" s="11"/>
      <c r="E795" s="9"/>
      <c r="J795" s="8"/>
      <c r="N795" s="8"/>
    </row>
    <row r="796" customFormat="false" ht="14.4" hidden="false" customHeight="false" outlineLevel="0" collapsed="false">
      <c r="C796" s="11"/>
      <c r="D796" s="11"/>
      <c r="E796" s="9"/>
      <c r="J796" s="8"/>
      <c r="N796" s="8"/>
    </row>
    <row r="797" customFormat="false" ht="14.4" hidden="false" customHeight="false" outlineLevel="0" collapsed="false">
      <c r="C797" s="11"/>
      <c r="D797" s="11"/>
      <c r="E797" s="9"/>
      <c r="J797" s="8"/>
      <c r="N797" s="8"/>
    </row>
    <row r="798" customFormat="false" ht="14.4" hidden="false" customHeight="false" outlineLevel="0" collapsed="false">
      <c r="C798" s="11"/>
      <c r="D798" s="11"/>
      <c r="E798" s="9"/>
      <c r="J798" s="8"/>
      <c r="N798" s="8"/>
    </row>
    <row r="799" customFormat="false" ht="14.4" hidden="false" customHeight="false" outlineLevel="0" collapsed="false">
      <c r="C799" s="11"/>
      <c r="D799" s="11"/>
      <c r="E799" s="9"/>
      <c r="J799" s="8"/>
      <c r="N799" s="8"/>
    </row>
    <row r="800" customFormat="false" ht="14.4" hidden="false" customHeight="false" outlineLevel="0" collapsed="false">
      <c r="C800" s="11"/>
      <c r="D800" s="11"/>
      <c r="E800" s="9"/>
      <c r="J800" s="8"/>
      <c r="N800" s="8"/>
    </row>
    <row r="801" customFormat="false" ht="14.4" hidden="false" customHeight="false" outlineLevel="0" collapsed="false">
      <c r="C801" s="11"/>
      <c r="D801" s="11"/>
      <c r="E801" s="9"/>
      <c r="J801" s="8"/>
      <c r="N801" s="8"/>
    </row>
    <row r="802" customFormat="false" ht="14.4" hidden="false" customHeight="false" outlineLevel="0" collapsed="false">
      <c r="C802" s="11"/>
      <c r="D802" s="11"/>
      <c r="E802" s="9"/>
      <c r="J802" s="8"/>
      <c r="N802" s="8"/>
    </row>
    <row r="803" customFormat="false" ht="14.4" hidden="false" customHeight="false" outlineLevel="0" collapsed="false">
      <c r="C803" s="11"/>
      <c r="D803" s="11"/>
      <c r="E803" s="9"/>
      <c r="J803" s="8"/>
      <c r="N803" s="8"/>
    </row>
    <row r="804" customFormat="false" ht="14.4" hidden="false" customHeight="false" outlineLevel="0" collapsed="false">
      <c r="C804" s="11"/>
      <c r="D804" s="11"/>
      <c r="E804" s="9"/>
      <c r="J804" s="8"/>
      <c r="N804" s="8"/>
    </row>
    <row r="805" customFormat="false" ht="14.4" hidden="false" customHeight="false" outlineLevel="0" collapsed="false">
      <c r="C805" s="11"/>
      <c r="D805" s="11"/>
      <c r="E805" s="9"/>
      <c r="J805" s="8"/>
      <c r="N805" s="8"/>
    </row>
    <row r="806" customFormat="false" ht="14.4" hidden="false" customHeight="false" outlineLevel="0" collapsed="false">
      <c r="C806" s="11"/>
      <c r="D806" s="11"/>
      <c r="E806" s="9"/>
      <c r="J806" s="8"/>
      <c r="N806" s="8"/>
    </row>
    <row r="807" customFormat="false" ht="14.4" hidden="false" customHeight="false" outlineLevel="0" collapsed="false">
      <c r="C807" s="11"/>
      <c r="D807" s="11"/>
      <c r="E807" s="9"/>
      <c r="J807" s="8"/>
      <c r="N807" s="8"/>
    </row>
    <row r="808" customFormat="false" ht="14.4" hidden="false" customHeight="false" outlineLevel="0" collapsed="false">
      <c r="C808" s="11"/>
      <c r="D808" s="11"/>
      <c r="E808" s="9"/>
      <c r="J808" s="8"/>
      <c r="N808" s="8"/>
    </row>
    <row r="809" customFormat="false" ht="14.4" hidden="false" customHeight="false" outlineLevel="0" collapsed="false">
      <c r="C809" s="11"/>
      <c r="D809" s="11"/>
      <c r="E809" s="9"/>
      <c r="J809" s="8"/>
      <c r="N809" s="8"/>
    </row>
    <row r="810" customFormat="false" ht="14.4" hidden="false" customHeight="false" outlineLevel="0" collapsed="false">
      <c r="C810" s="11"/>
      <c r="D810" s="11"/>
      <c r="E810" s="9"/>
      <c r="J810" s="8"/>
      <c r="N810" s="8"/>
    </row>
    <row r="811" customFormat="false" ht="14.4" hidden="false" customHeight="false" outlineLevel="0" collapsed="false">
      <c r="C811" s="11"/>
      <c r="D811" s="11"/>
      <c r="E811" s="9"/>
      <c r="J811" s="8"/>
      <c r="N811" s="8"/>
    </row>
    <row r="812" customFormat="false" ht="14.4" hidden="false" customHeight="false" outlineLevel="0" collapsed="false">
      <c r="C812" s="11"/>
      <c r="D812" s="11"/>
      <c r="E812" s="9"/>
      <c r="J812" s="8"/>
      <c r="N812" s="8"/>
    </row>
    <row r="813" customFormat="false" ht="14.4" hidden="false" customHeight="false" outlineLevel="0" collapsed="false">
      <c r="C813" s="11"/>
      <c r="D813" s="11"/>
      <c r="E813" s="9"/>
      <c r="J813" s="8"/>
      <c r="N813" s="8"/>
    </row>
    <row r="814" customFormat="false" ht="14.4" hidden="false" customHeight="false" outlineLevel="0" collapsed="false">
      <c r="C814" s="11"/>
      <c r="D814" s="11"/>
      <c r="E814" s="9"/>
      <c r="J814" s="8"/>
      <c r="N814" s="8"/>
    </row>
    <row r="815" customFormat="false" ht="14.4" hidden="false" customHeight="false" outlineLevel="0" collapsed="false">
      <c r="C815" s="11"/>
      <c r="D815" s="11"/>
      <c r="E815" s="9"/>
      <c r="J815" s="8"/>
      <c r="N815" s="8"/>
    </row>
    <row r="816" customFormat="false" ht="14.4" hidden="false" customHeight="false" outlineLevel="0" collapsed="false">
      <c r="C816" s="11"/>
      <c r="D816" s="11"/>
      <c r="E816" s="9"/>
      <c r="J816" s="8"/>
      <c r="N816" s="8"/>
    </row>
    <row r="817" customFormat="false" ht="14.4" hidden="false" customHeight="false" outlineLevel="0" collapsed="false">
      <c r="C817" s="11"/>
      <c r="D817" s="11"/>
      <c r="E817" s="9"/>
      <c r="J817" s="8"/>
      <c r="N817" s="8"/>
    </row>
    <row r="818" customFormat="false" ht="14.4" hidden="false" customHeight="false" outlineLevel="0" collapsed="false">
      <c r="C818" s="11"/>
      <c r="D818" s="11"/>
      <c r="E818" s="9"/>
      <c r="J818" s="8"/>
      <c r="N818" s="8"/>
    </row>
    <row r="819" customFormat="false" ht="14.4" hidden="false" customHeight="false" outlineLevel="0" collapsed="false">
      <c r="C819" s="11"/>
      <c r="D819" s="11"/>
      <c r="E819" s="9"/>
      <c r="J819" s="8"/>
      <c r="N819" s="8"/>
    </row>
    <row r="820" customFormat="false" ht="14.4" hidden="false" customHeight="false" outlineLevel="0" collapsed="false">
      <c r="C820" s="11"/>
      <c r="D820" s="11"/>
      <c r="E820" s="9"/>
      <c r="J820" s="8"/>
      <c r="N820" s="8"/>
    </row>
    <row r="821" customFormat="false" ht="14.4" hidden="false" customHeight="false" outlineLevel="0" collapsed="false">
      <c r="C821" s="11"/>
      <c r="D821" s="11"/>
      <c r="E821" s="9"/>
      <c r="J821" s="8"/>
      <c r="N821" s="8"/>
    </row>
    <row r="822" customFormat="false" ht="14.4" hidden="false" customHeight="false" outlineLevel="0" collapsed="false">
      <c r="C822" s="11"/>
      <c r="D822" s="11"/>
      <c r="E822" s="9"/>
      <c r="J822" s="8"/>
      <c r="N822" s="8"/>
    </row>
    <row r="823" customFormat="false" ht="14.4" hidden="false" customHeight="false" outlineLevel="0" collapsed="false">
      <c r="C823" s="11"/>
      <c r="D823" s="11"/>
      <c r="E823" s="9"/>
      <c r="J823" s="8"/>
      <c r="N823" s="8"/>
    </row>
    <row r="824" customFormat="false" ht="14.4" hidden="false" customHeight="false" outlineLevel="0" collapsed="false">
      <c r="C824" s="11"/>
      <c r="D824" s="11"/>
      <c r="E824" s="9"/>
      <c r="J824" s="8"/>
      <c r="N824" s="8"/>
    </row>
    <row r="825" customFormat="false" ht="14.4" hidden="false" customHeight="false" outlineLevel="0" collapsed="false">
      <c r="C825" s="11"/>
      <c r="D825" s="11"/>
      <c r="E825" s="9"/>
      <c r="J825" s="8"/>
      <c r="N825" s="8"/>
    </row>
    <row r="826" customFormat="false" ht="14.4" hidden="false" customHeight="false" outlineLevel="0" collapsed="false">
      <c r="C826" s="11"/>
      <c r="D826" s="11"/>
      <c r="E826" s="9"/>
      <c r="J826" s="8"/>
      <c r="N826" s="8"/>
    </row>
    <row r="827" customFormat="false" ht="14.4" hidden="false" customHeight="false" outlineLevel="0" collapsed="false">
      <c r="C827" s="11"/>
      <c r="D827" s="11"/>
      <c r="E827" s="9"/>
      <c r="J827" s="8"/>
      <c r="N827" s="8"/>
    </row>
    <row r="828" customFormat="false" ht="14.4" hidden="false" customHeight="false" outlineLevel="0" collapsed="false">
      <c r="C828" s="11"/>
      <c r="D828" s="11"/>
      <c r="E828" s="9"/>
      <c r="J828" s="8"/>
      <c r="N828" s="8"/>
    </row>
    <row r="829" customFormat="false" ht="14.4" hidden="false" customHeight="false" outlineLevel="0" collapsed="false">
      <c r="C829" s="11"/>
      <c r="D829" s="11"/>
      <c r="E829" s="9"/>
      <c r="J829" s="8"/>
      <c r="N829" s="8"/>
    </row>
    <row r="830" customFormat="false" ht="14.4" hidden="false" customHeight="false" outlineLevel="0" collapsed="false">
      <c r="C830" s="11"/>
      <c r="D830" s="11"/>
      <c r="E830" s="9"/>
      <c r="J830" s="8"/>
      <c r="N830" s="8"/>
    </row>
    <row r="831" customFormat="false" ht="14.4" hidden="false" customHeight="false" outlineLevel="0" collapsed="false">
      <c r="C831" s="11"/>
      <c r="D831" s="11"/>
      <c r="E831" s="9"/>
      <c r="J831" s="8"/>
      <c r="N831" s="8"/>
    </row>
    <row r="832" customFormat="false" ht="14.4" hidden="false" customHeight="false" outlineLevel="0" collapsed="false">
      <c r="C832" s="11"/>
      <c r="D832" s="11"/>
      <c r="E832" s="9"/>
      <c r="J832" s="8"/>
      <c r="N832" s="8"/>
    </row>
    <row r="833" customFormat="false" ht="14.4" hidden="false" customHeight="false" outlineLevel="0" collapsed="false">
      <c r="C833" s="11"/>
      <c r="D833" s="11"/>
      <c r="E833" s="9"/>
      <c r="J833" s="8"/>
      <c r="N833" s="8"/>
    </row>
    <row r="834" customFormat="false" ht="14.4" hidden="false" customHeight="false" outlineLevel="0" collapsed="false">
      <c r="C834" s="11"/>
      <c r="D834" s="11"/>
      <c r="E834" s="9"/>
      <c r="J834" s="8"/>
      <c r="N834" s="8"/>
    </row>
    <row r="835" customFormat="false" ht="14.4" hidden="false" customHeight="false" outlineLevel="0" collapsed="false">
      <c r="C835" s="11"/>
      <c r="D835" s="11"/>
      <c r="E835" s="9"/>
      <c r="J835" s="8"/>
      <c r="N835" s="8"/>
    </row>
    <row r="836" customFormat="false" ht="14.4" hidden="false" customHeight="false" outlineLevel="0" collapsed="false">
      <c r="C836" s="11"/>
      <c r="D836" s="11"/>
      <c r="E836" s="9"/>
      <c r="J836" s="8"/>
      <c r="N836" s="8"/>
    </row>
    <row r="837" customFormat="false" ht="14.4" hidden="false" customHeight="false" outlineLevel="0" collapsed="false">
      <c r="C837" s="11"/>
      <c r="D837" s="11"/>
      <c r="E837" s="9"/>
      <c r="J837" s="8"/>
      <c r="N837" s="8"/>
    </row>
    <row r="838" customFormat="false" ht="14.4" hidden="false" customHeight="false" outlineLevel="0" collapsed="false">
      <c r="C838" s="11"/>
      <c r="D838" s="11"/>
      <c r="E838" s="9"/>
      <c r="J838" s="8"/>
      <c r="N838" s="8"/>
    </row>
    <row r="839" customFormat="false" ht="14.4" hidden="false" customHeight="false" outlineLevel="0" collapsed="false">
      <c r="C839" s="11"/>
      <c r="D839" s="11"/>
      <c r="E839" s="9"/>
      <c r="J839" s="8"/>
      <c r="N839" s="8"/>
    </row>
    <row r="840" customFormat="false" ht="14.4" hidden="false" customHeight="false" outlineLevel="0" collapsed="false">
      <c r="C840" s="11"/>
      <c r="D840" s="11"/>
      <c r="E840" s="9"/>
      <c r="J840" s="8"/>
      <c r="N840" s="8"/>
    </row>
    <row r="841" customFormat="false" ht="14.4" hidden="false" customHeight="false" outlineLevel="0" collapsed="false">
      <c r="C841" s="11"/>
      <c r="D841" s="11"/>
      <c r="E841" s="9"/>
      <c r="J841" s="8"/>
      <c r="N841" s="8"/>
    </row>
    <row r="842" customFormat="false" ht="14.4" hidden="false" customHeight="false" outlineLevel="0" collapsed="false">
      <c r="C842" s="11"/>
      <c r="D842" s="11"/>
      <c r="E842" s="9"/>
      <c r="J842" s="8"/>
      <c r="N842" s="8"/>
    </row>
    <row r="843" customFormat="false" ht="14.4" hidden="false" customHeight="false" outlineLevel="0" collapsed="false">
      <c r="C843" s="11"/>
      <c r="D843" s="11"/>
      <c r="E843" s="9"/>
      <c r="J843" s="8"/>
      <c r="N843" s="8"/>
    </row>
    <row r="844" customFormat="false" ht="14.4" hidden="false" customHeight="false" outlineLevel="0" collapsed="false">
      <c r="C844" s="11"/>
      <c r="D844" s="11"/>
      <c r="E844" s="9"/>
      <c r="J844" s="8"/>
      <c r="N844" s="8"/>
    </row>
    <row r="845" customFormat="false" ht="14.4" hidden="false" customHeight="false" outlineLevel="0" collapsed="false">
      <c r="C845" s="11"/>
      <c r="D845" s="11"/>
      <c r="E845" s="9"/>
      <c r="J845" s="8"/>
      <c r="N845" s="8"/>
    </row>
    <row r="846" customFormat="false" ht="14.4" hidden="false" customHeight="false" outlineLevel="0" collapsed="false">
      <c r="C846" s="11"/>
      <c r="D846" s="11"/>
      <c r="E846" s="9"/>
      <c r="J846" s="8"/>
      <c r="N846" s="8"/>
    </row>
    <row r="847" customFormat="false" ht="14.4" hidden="false" customHeight="false" outlineLevel="0" collapsed="false">
      <c r="C847" s="11"/>
      <c r="D847" s="11"/>
      <c r="E847" s="9"/>
      <c r="J847" s="8"/>
      <c r="N847" s="8"/>
    </row>
    <row r="848" customFormat="false" ht="14.4" hidden="false" customHeight="false" outlineLevel="0" collapsed="false">
      <c r="C848" s="11"/>
      <c r="D848" s="11"/>
      <c r="E848" s="9"/>
      <c r="J848" s="8"/>
      <c r="N848" s="8"/>
    </row>
    <row r="849" customFormat="false" ht="14.4" hidden="false" customHeight="false" outlineLevel="0" collapsed="false">
      <c r="C849" s="11"/>
      <c r="D849" s="11"/>
      <c r="E849" s="9"/>
      <c r="J849" s="8"/>
      <c r="N849" s="8"/>
    </row>
    <row r="850" customFormat="false" ht="14.4" hidden="false" customHeight="false" outlineLevel="0" collapsed="false">
      <c r="C850" s="11"/>
      <c r="D850" s="11"/>
      <c r="E850" s="9"/>
      <c r="J850" s="8"/>
      <c r="N850" s="8"/>
    </row>
    <row r="851" customFormat="false" ht="14.4" hidden="false" customHeight="false" outlineLevel="0" collapsed="false">
      <c r="C851" s="11"/>
      <c r="D851" s="11"/>
      <c r="E851" s="9"/>
      <c r="J851" s="8"/>
      <c r="N851" s="8"/>
    </row>
    <row r="852" customFormat="false" ht="14.4" hidden="false" customHeight="false" outlineLevel="0" collapsed="false">
      <c r="C852" s="11"/>
      <c r="D852" s="11"/>
      <c r="E852" s="9"/>
      <c r="J852" s="8"/>
      <c r="N852" s="8"/>
    </row>
    <row r="853" customFormat="false" ht="14.4" hidden="false" customHeight="false" outlineLevel="0" collapsed="false">
      <c r="C853" s="11"/>
      <c r="D853" s="11"/>
      <c r="E853" s="9"/>
      <c r="J853" s="8"/>
      <c r="N853" s="8"/>
    </row>
    <row r="854" customFormat="false" ht="14.4" hidden="false" customHeight="false" outlineLevel="0" collapsed="false">
      <c r="C854" s="11"/>
      <c r="D854" s="11"/>
      <c r="E854" s="9"/>
      <c r="J854" s="8"/>
      <c r="N854" s="8"/>
    </row>
    <row r="855" customFormat="false" ht="14.4" hidden="false" customHeight="false" outlineLevel="0" collapsed="false">
      <c r="C855" s="11"/>
      <c r="D855" s="11"/>
      <c r="E855" s="9"/>
      <c r="J855" s="8"/>
      <c r="N855" s="8"/>
    </row>
    <row r="856" customFormat="false" ht="14.4" hidden="false" customHeight="false" outlineLevel="0" collapsed="false">
      <c r="C856" s="11"/>
      <c r="D856" s="11"/>
      <c r="E856" s="9"/>
      <c r="J856" s="8"/>
      <c r="N856" s="8"/>
    </row>
    <row r="857" customFormat="false" ht="14.4" hidden="false" customHeight="false" outlineLevel="0" collapsed="false">
      <c r="C857" s="11"/>
      <c r="D857" s="11"/>
      <c r="E857" s="9"/>
      <c r="J857" s="8"/>
      <c r="N857" s="8"/>
    </row>
    <row r="858" customFormat="false" ht="14.4" hidden="false" customHeight="false" outlineLevel="0" collapsed="false">
      <c r="C858" s="11"/>
      <c r="D858" s="11"/>
      <c r="E858" s="9"/>
      <c r="J858" s="8"/>
      <c r="N858" s="8"/>
    </row>
    <row r="859" customFormat="false" ht="14.4" hidden="false" customHeight="false" outlineLevel="0" collapsed="false">
      <c r="C859" s="11"/>
      <c r="D859" s="11"/>
      <c r="E859" s="9"/>
      <c r="J859" s="8"/>
      <c r="N859" s="8"/>
    </row>
    <row r="860" customFormat="false" ht="14.4" hidden="false" customHeight="false" outlineLevel="0" collapsed="false">
      <c r="C860" s="11"/>
      <c r="D860" s="11"/>
      <c r="E860" s="9"/>
      <c r="J860" s="8"/>
      <c r="N860" s="8"/>
    </row>
    <row r="861" customFormat="false" ht="14.4" hidden="false" customHeight="false" outlineLevel="0" collapsed="false">
      <c r="C861" s="11"/>
      <c r="D861" s="11"/>
      <c r="E861" s="9"/>
      <c r="J861" s="8"/>
      <c r="N861" s="8"/>
    </row>
    <row r="862" customFormat="false" ht="14.4" hidden="false" customHeight="false" outlineLevel="0" collapsed="false">
      <c r="C862" s="11"/>
      <c r="D862" s="11"/>
      <c r="E862" s="9"/>
      <c r="J862" s="8"/>
      <c r="N862" s="8"/>
    </row>
    <row r="863" customFormat="false" ht="14.4" hidden="false" customHeight="false" outlineLevel="0" collapsed="false">
      <c r="C863" s="11"/>
      <c r="D863" s="11"/>
      <c r="E863" s="9"/>
      <c r="J863" s="8"/>
      <c r="N863" s="8"/>
    </row>
    <row r="864" customFormat="false" ht="14.4" hidden="false" customHeight="false" outlineLevel="0" collapsed="false">
      <c r="C864" s="11"/>
      <c r="D864" s="11"/>
      <c r="E864" s="9"/>
      <c r="J864" s="8"/>
      <c r="N864" s="8"/>
    </row>
    <row r="865" customFormat="false" ht="14.4" hidden="false" customHeight="false" outlineLevel="0" collapsed="false">
      <c r="C865" s="11"/>
      <c r="D865" s="11"/>
      <c r="E865" s="9"/>
      <c r="J865" s="8"/>
      <c r="N865" s="8"/>
    </row>
    <row r="866" customFormat="false" ht="14.4" hidden="false" customHeight="false" outlineLevel="0" collapsed="false">
      <c r="C866" s="11"/>
      <c r="D866" s="11"/>
      <c r="E866" s="9"/>
      <c r="J866" s="8"/>
      <c r="N866" s="8"/>
    </row>
    <row r="867" customFormat="false" ht="14.4" hidden="false" customHeight="false" outlineLevel="0" collapsed="false">
      <c r="C867" s="11"/>
      <c r="D867" s="11"/>
      <c r="E867" s="9"/>
      <c r="J867" s="8"/>
      <c r="N867" s="8"/>
    </row>
    <row r="868" customFormat="false" ht="14.4" hidden="false" customHeight="false" outlineLevel="0" collapsed="false">
      <c r="C868" s="11"/>
      <c r="D868" s="11"/>
      <c r="E868" s="9"/>
      <c r="J868" s="8"/>
      <c r="N868" s="8"/>
    </row>
    <row r="869" customFormat="false" ht="14.4" hidden="false" customHeight="false" outlineLevel="0" collapsed="false">
      <c r="C869" s="11"/>
      <c r="D869" s="11"/>
      <c r="E869" s="9"/>
      <c r="J869" s="8"/>
      <c r="N869" s="8"/>
    </row>
    <row r="870" customFormat="false" ht="14.4" hidden="false" customHeight="false" outlineLevel="0" collapsed="false">
      <c r="C870" s="11"/>
      <c r="D870" s="11"/>
      <c r="E870" s="9"/>
      <c r="J870" s="8"/>
      <c r="N870" s="8"/>
    </row>
    <row r="871" customFormat="false" ht="14.4" hidden="false" customHeight="false" outlineLevel="0" collapsed="false">
      <c r="C871" s="11"/>
      <c r="D871" s="11"/>
      <c r="E871" s="9"/>
      <c r="J871" s="8"/>
      <c r="N871" s="8"/>
    </row>
    <row r="872" customFormat="false" ht="14.4" hidden="false" customHeight="false" outlineLevel="0" collapsed="false">
      <c r="C872" s="11"/>
      <c r="D872" s="11"/>
      <c r="E872" s="9"/>
      <c r="J872" s="8"/>
      <c r="N872" s="8"/>
    </row>
    <row r="873" customFormat="false" ht="14.4" hidden="false" customHeight="false" outlineLevel="0" collapsed="false">
      <c r="C873" s="11"/>
      <c r="D873" s="11"/>
      <c r="E873" s="9"/>
      <c r="J873" s="8"/>
      <c r="N873" s="8"/>
    </row>
    <row r="874" customFormat="false" ht="14.4" hidden="false" customHeight="false" outlineLevel="0" collapsed="false">
      <c r="C874" s="11"/>
      <c r="D874" s="11"/>
      <c r="E874" s="9"/>
      <c r="J874" s="8"/>
      <c r="N874" s="8"/>
    </row>
    <row r="875" customFormat="false" ht="14.4" hidden="false" customHeight="false" outlineLevel="0" collapsed="false">
      <c r="C875" s="11"/>
      <c r="D875" s="11"/>
      <c r="E875" s="9"/>
      <c r="J875" s="8"/>
      <c r="N875" s="8"/>
    </row>
    <row r="876" customFormat="false" ht="14.4" hidden="false" customHeight="false" outlineLevel="0" collapsed="false">
      <c r="C876" s="11"/>
      <c r="D876" s="11"/>
      <c r="E876" s="9"/>
      <c r="J876" s="8"/>
      <c r="N876" s="8"/>
    </row>
    <row r="877" customFormat="false" ht="14.4" hidden="false" customHeight="false" outlineLevel="0" collapsed="false">
      <c r="C877" s="11"/>
      <c r="D877" s="11"/>
      <c r="E877" s="9"/>
      <c r="J877" s="8"/>
      <c r="N877" s="8"/>
    </row>
    <row r="878" customFormat="false" ht="14.4" hidden="false" customHeight="false" outlineLevel="0" collapsed="false">
      <c r="C878" s="11"/>
      <c r="D878" s="11"/>
      <c r="E878" s="9"/>
      <c r="J878" s="8"/>
      <c r="N878" s="8"/>
    </row>
    <row r="879" customFormat="false" ht="14.4" hidden="false" customHeight="false" outlineLevel="0" collapsed="false">
      <c r="C879" s="11"/>
      <c r="D879" s="11"/>
      <c r="E879" s="9"/>
      <c r="J879" s="8"/>
      <c r="N879" s="8"/>
    </row>
    <row r="880" customFormat="false" ht="14.4" hidden="false" customHeight="false" outlineLevel="0" collapsed="false">
      <c r="C880" s="11"/>
      <c r="D880" s="11"/>
      <c r="E880" s="9"/>
      <c r="J880" s="8"/>
      <c r="N880" s="8"/>
    </row>
    <row r="881" customFormat="false" ht="14.4" hidden="false" customHeight="false" outlineLevel="0" collapsed="false">
      <c r="C881" s="11"/>
      <c r="D881" s="11"/>
      <c r="E881" s="9"/>
      <c r="J881" s="8"/>
      <c r="N881" s="8"/>
    </row>
    <row r="882" customFormat="false" ht="14.4" hidden="false" customHeight="false" outlineLevel="0" collapsed="false">
      <c r="C882" s="11"/>
      <c r="D882" s="11"/>
      <c r="E882" s="9"/>
      <c r="J882" s="8"/>
      <c r="N882" s="8"/>
    </row>
    <row r="883" customFormat="false" ht="14.4" hidden="false" customHeight="false" outlineLevel="0" collapsed="false">
      <c r="C883" s="11"/>
      <c r="D883" s="11"/>
      <c r="E883" s="9"/>
      <c r="J883" s="8"/>
      <c r="N883" s="8"/>
    </row>
    <row r="884" customFormat="false" ht="14.4" hidden="false" customHeight="false" outlineLevel="0" collapsed="false">
      <c r="C884" s="11"/>
      <c r="D884" s="11"/>
      <c r="E884" s="9"/>
      <c r="J884" s="8"/>
      <c r="N884" s="8"/>
    </row>
    <row r="885" customFormat="false" ht="14.4" hidden="false" customHeight="false" outlineLevel="0" collapsed="false">
      <c r="C885" s="11"/>
      <c r="D885" s="11"/>
      <c r="E885" s="9"/>
      <c r="J885" s="8"/>
      <c r="N885" s="8"/>
    </row>
    <row r="886" customFormat="false" ht="14.4" hidden="false" customHeight="false" outlineLevel="0" collapsed="false">
      <c r="C886" s="11"/>
      <c r="D886" s="11"/>
      <c r="E886" s="9"/>
      <c r="J886" s="8"/>
      <c r="N886" s="8"/>
    </row>
    <row r="887" customFormat="false" ht="14.4" hidden="false" customHeight="false" outlineLevel="0" collapsed="false">
      <c r="C887" s="11"/>
      <c r="D887" s="11"/>
      <c r="E887" s="9"/>
      <c r="J887" s="8"/>
      <c r="N887" s="8"/>
    </row>
    <row r="888" customFormat="false" ht="14.4" hidden="false" customHeight="false" outlineLevel="0" collapsed="false">
      <c r="C888" s="11"/>
      <c r="D888" s="11"/>
      <c r="E888" s="9"/>
      <c r="J888" s="8"/>
      <c r="N888" s="8"/>
    </row>
    <row r="889" customFormat="false" ht="14.4" hidden="false" customHeight="false" outlineLevel="0" collapsed="false">
      <c r="C889" s="11"/>
      <c r="D889" s="11"/>
      <c r="E889" s="9"/>
      <c r="J889" s="8"/>
      <c r="N889" s="8"/>
    </row>
    <row r="890" customFormat="false" ht="14.4" hidden="false" customHeight="false" outlineLevel="0" collapsed="false">
      <c r="C890" s="11"/>
      <c r="D890" s="11"/>
      <c r="E890" s="9"/>
      <c r="J890" s="8"/>
      <c r="N890" s="8"/>
    </row>
    <row r="891" customFormat="false" ht="14.4" hidden="false" customHeight="false" outlineLevel="0" collapsed="false">
      <c r="C891" s="11"/>
      <c r="D891" s="11"/>
      <c r="E891" s="9"/>
      <c r="J891" s="8"/>
      <c r="N891" s="8"/>
    </row>
    <row r="892" customFormat="false" ht="14.4" hidden="false" customHeight="false" outlineLevel="0" collapsed="false">
      <c r="C892" s="11"/>
      <c r="D892" s="11"/>
      <c r="E892" s="9"/>
      <c r="J892" s="8"/>
      <c r="N892" s="8"/>
    </row>
    <row r="893" customFormat="false" ht="14.4" hidden="false" customHeight="false" outlineLevel="0" collapsed="false">
      <c r="C893" s="11"/>
      <c r="D893" s="11"/>
      <c r="E893" s="9"/>
      <c r="J893" s="8"/>
      <c r="N893" s="8"/>
    </row>
    <row r="894" customFormat="false" ht="14.4" hidden="false" customHeight="false" outlineLevel="0" collapsed="false">
      <c r="C894" s="11"/>
      <c r="D894" s="11"/>
      <c r="E894" s="9"/>
      <c r="J894" s="8"/>
      <c r="N894" s="8"/>
    </row>
    <row r="895" customFormat="false" ht="14.4" hidden="false" customHeight="false" outlineLevel="0" collapsed="false">
      <c r="C895" s="11"/>
      <c r="D895" s="11"/>
      <c r="E895" s="9"/>
      <c r="J895" s="8"/>
      <c r="N895" s="8"/>
    </row>
    <row r="896" customFormat="false" ht="14.4" hidden="false" customHeight="false" outlineLevel="0" collapsed="false">
      <c r="C896" s="11"/>
      <c r="D896" s="11"/>
      <c r="E896" s="9"/>
      <c r="J896" s="8"/>
      <c r="N896" s="8"/>
    </row>
    <row r="897" customFormat="false" ht="14.4" hidden="false" customHeight="false" outlineLevel="0" collapsed="false">
      <c r="C897" s="11"/>
      <c r="D897" s="11"/>
      <c r="E897" s="9"/>
      <c r="J897" s="8"/>
      <c r="N897" s="8"/>
    </row>
    <row r="898" customFormat="false" ht="14.4" hidden="false" customHeight="false" outlineLevel="0" collapsed="false">
      <c r="C898" s="11"/>
      <c r="D898" s="11"/>
      <c r="E898" s="9"/>
      <c r="J898" s="8"/>
      <c r="N898" s="8"/>
    </row>
    <row r="899" customFormat="false" ht="14.4" hidden="false" customHeight="false" outlineLevel="0" collapsed="false">
      <c r="C899" s="11"/>
      <c r="D899" s="11"/>
      <c r="E899" s="9"/>
      <c r="J899" s="8"/>
      <c r="N899" s="8"/>
    </row>
    <row r="900" customFormat="false" ht="14.4" hidden="false" customHeight="false" outlineLevel="0" collapsed="false">
      <c r="C900" s="11"/>
      <c r="D900" s="11"/>
      <c r="E900" s="9"/>
      <c r="J900" s="8"/>
      <c r="N900" s="8"/>
    </row>
    <row r="901" customFormat="false" ht="14.4" hidden="false" customHeight="false" outlineLevel="0" collapsed="false">
      <c r="C901" s="11"/>
      <c r="D901" s="11"/>
      <c r="E901" s="9"/>
      <c r="J901" s="8"/>
      <c r="N901" s="8"/>
    </row>
    <row r="902" customFormat="false" ht="14.4" hidden="false" customHeight="false" outlineLevel="0" collapsed="false">
      <c r="C902" s="11"/>
      <c r="D902" s="11"/>
      <c r="E902" s="9"/>
      <c r="J902" s="8"/>
      <c r="N902" s="8"/>
    </row>
    <row r="903" customFormat="false" ht="14.4" hidden="false" customHeight="false" outlineLevel="0" collapsed="false">
      <c r="C903" s="11"/>
      <c r="D903" s="11"/>
      <c r="E903" s="9"/>
      <c r="J903" s="8"/>
      <c r="N903" s="8"/>
    </row>
    <row r="904" customFormat="false" ht="14.4" hidden="false" customHeight="false" outlineLevel="0" collapsed="false">
      <c r="C904" s="11"/>
      <c r="D904" s="11"/>
      <c r="E904" s="9"/>
      <c r="J904" s="8"/>
      <c r="N904" s="8"/>
    </row>
    <row r="905" customFormat="false" ht="14.4" hidden="false" customHeight="false" outlineLevel="0" collapsed="false">
      <c r="C905" s="11"/>
      <c r="D905" s="11"/>
      <c r="E905" s="9"/>
      <c r="J905" s="8"/>
      <c r="N905" s="8"/>
    </row>
    <row r="906" customFormat="false" ht="14.4" hidden="false" customHeight="false" outlineLevel="0" collapsed="false">
      <c r="C906" s="11"/>
      <c r="D906" s="11"/>
      <c r="E906" s="9"/>
      <c r="J906" s="8"/>
      <c r="N906" s="8"/>
    </row>
    <row r="907" customFormat="false" ht="14.4" hidden="false" customHeight="false" outlineLevel="0" collapsed="false">
      <c r="C907" s="11"/>
      <c r="D907" s="11"/>
      <c r="E907" s="9"/>
      <c r="J907" s="8"/>
      <c r="N907" s="8"/>
    </row>
    <row r="908" customFormat="false" ht="14.4" hidden="false" customHeight="false" outlineLevel="0" collapsed="false">
      <c r="C908" s="11"/>
      <c r="D908" s="11"/>
      <c r="E908" s="9"/>
      <c r="J908" s="8"/>
      <c r="N908" s="8"/>
    </row>
    <row r="909" customFormat="false" ht="14.4" hidden="false" customHeight="false" outlineLevel="0" collapsed="false">
      <c r="C909" s="11"/>
      <c r="D909" s="11"/>
      <c r="E909" s="9"/>
      <c r="J909" s="8"/>
      <c r="N909" s="8"/>
    </row>
    <row r="910" customFormat="false" ht="14.4" hidden="false" customHeight="false" outlineLevel="0" collapsed="false">
      <c r="C910" s="11"/>
      <c r="D910" s="11"/>
      <c r="E910" s="9"/>
      <c r="J910" s="8"/>
      <c r="N910" s="8"/>
    </row>
    <row r="911" customFormat="false" ht="14.4" hidden="false" customHeight="false" outlineLevel="0" collapsed="false">
      <c r="C911" s="11"/>
      <c r="D911" s="11"/>
      <c r="E911" s="9"/>
      <c r="J911" s="8"/>
      <c r="N911" s="8"/>
    </row>
    <row r="912" customFormat="false" ht="14.4" hidden="false" customHeight="false" outlineLevel="0" collapsed="false">
      <c r="C912" s="11"/>
      <c r="D912" s="11"/>
      <c r="E912" s="9"/>
      <c r="J912" s="8"/>
      <c r="N912" s="8"/>
    </row>
    <row r="913" customFormat="false" ht="14.4" hidden="false" customHeight="false" outlineLevel="0" collapsed="false">
      <c r="C913" s="11"/>
      <c r="D913" s="11"/>
      <c r="E913" s="9"/>
      <c r="J913" s="8"/>
      <c r="N913" s="8"/>
    </row>
    <row r="914" customFormat="false" ht="14.4" hidden="false" customHeight="false" outlineLevel="0" collapsed="false">
      <c r="C914" s="11"/>
      <c r="D914" s="11"/>
      <c r="E914" s="9"/>
      <c r="J914" s="8"/>
      <c r="N914" s="8"/>
    </row>
    <row r="915" customFormat="false" ht="14.4" hidden="false" customHeight="false" outlineLevel="0" collapsed="false">
      <c r="C915" s="11"/>
      <c r="D915" s="11"/>
      <c r="E915" s="9"/>
      <c r="J915" s="8"/>
      <c r="N915" s="8"/>
    </row>
    <row r="916" customFormat="false" ht="14.4" hidden="false" customHeight="false" outlineLevel="0" collapsed="false">
      <c r="C916" s="11"/>
      <c r="D916" s="11"/>
      <c r="E916" s="9"/>
      <c r="J916" s="8"/>
      <c r="N916" s="8"/>
    </row>
    <row r="917" customFormat="false" ht="14.4" hidden="false" customHeight="false" outlineLevel="0" collapsed="false">
      <c r="C917" s="11"/>
      <c r="D917" s="11"/>
      <c r="E917" s="9"/>
      <c r="J917" s="8"/>
      <c r="N917" s="8"/>
    </row>
    <row r="918" customFormat="false" ht="14.4" hidden="false" customHeight="false" outlineLevel="0" collapsed="false">
      <c r="C918" s="11"/>
      <c r="D918" s="11"/>
      <c r="E918" s="9"/>
      <c r="J918" s="8"/>
      <c r="N918" s="8"/>
    </row>
    <row r="919" customFormat="false" ht="14.4" hidden="false" customHeight="false" outlineLevel="0" collapsed="false">
      <c r="C919" s="11"/>
      <c r="D919" s="11"/>
      <c r="E919" s="9"/>
      <c r="J919" s="8"/>
      <c r="N919" s="8"/>
    </row>
    <row r="920" customFormat="false" ht="14.4" hidden="false" customHeight="false" outlineLevel="0" collapsed="false">
      <c r="C920" s="11"/>
      <c r="D920" s="11"/>
      <c r="E920" s="9"/>
      <c r="J920" s="8"/>
      <c r="N920" s="8"/>
    </row>
    <row r="921" customFormat="false" ht="14.4" hidden="false" customHeight="false" outlineLevel="0" collapsed="false">
      <c r="C921" s="11"/>
      <c r="D921" s="11"/>
      <c r="E921" s="9"/>
      <c r="J921" s="8"/>
      <c r="N921" s="8"/>
    </row>
    <row r="922" customFormat="false" ht="14.4" hidden="false" customHeight="false" outlineLevel="0" collapsed="false">
      <c r="C922" s="11"/>
      <c r="D922" s="11"/>
      <c r="E922" s="9"/>
      <c r="J922" s="8"/>
      <c r="N922" s="8"/>
    </row>
    <row r="923" customFormat="false" ht="14.4" hidden="false" customHeight="false" outlineLevel="0" collapsed="false">
      <c r="C923" s="11"/>
      <c r="D923" s="11"/>
      <c r="E923" s="9"/>
      <c r="J923" s="8"/>
      <c r="N923" s="8"/>
    </row>
    <row r="924" customFormat="false" ht="14.4" hidden="false" customHeight="false" outlineLevel="0" collapsed="false">
      <c r="C924" s="11"/>
      <c r="D924" s="11"/>
      <c r="E924" s="9"/>
      <c r="J924" s="8"/>
      <c r="N924" s="8"/>
    </row>
    <row r="925" customFormat="false" ht="14.4" hidden="false" customHeight="false" outlineLevel="0" collapsed="false">
      <c r="C925" s="11"/>
      <c r="D925" s="11"/>
      <c r="E925" s="9"/>
      <c r="J925" s="8"/>
      <c r="N925" s="8"/>
    </row>
    <row r="926" customFormat="false" ht="14.4" hidden="false" customHeight="false" outlineLevel="0" collapsed="false">
      <c r="C926" s="11"/>
      <c r="D926" s="11"/>
      <c r="E926" s="9"/>
      <c r="J926" s="8"/>
      <c r="N926" s="8"/>
    </row>
    <row r="927" customFormat="false" ht="14.4" hidden="false" customHeight="false" outlineLevel="0" collapsed="false">
      <c r="C927" s="11"/>
      <c r="D927" s="11"/>
      <c r="E927" s="9"/>
      <c r="J927" s="8"/>
      <c r="N927" s="8"/>
    </row>
    <row r="928" customFormat="false" ht="14.4" hidden="false" customHeight="false" outlineLevel="0" collapsed="false">
      <c r="C928" s="11"/>
      <c r="D928" s="11"/>
      <c r="E928" s="9"/>
      <c r="J928" s="8"/>
      <c r="N928" s="8"/>
    </row>
    <row r="929" customFormat="false" ht="14.4" hidden="false" customHeight="false" outlineLevel="0" collapsed="false">
      <c r="C929" s="11"/>
      <c r="D929" s="11"/>
      <c r="E929" s="9"/>
      <c r="J929" s="8"/>
      <c r="N929" s="8"/>
    </row>
    <row r="930" customFormat="false" ht="14.4" hidden="false" customHeight="false" outlineLevel="0" collapsed="false">
      <c r="C930" s="11"/>
      <c r="D930" s="11"/>
      <c r="E930" s="9"/>
      <c r="J930" s="8"/>
      <c r="N930" s="8"/>
    </row>
    <row r="931" customFormat="false" ht="14.4" hidden="false" customHeight="false" outlineLevel="0" collapsed="false">
      <c r="C931" s="11"/>
      <c r="D931" s="11"/>
      <c r="E931" s="9"/>
      <c r="J931" s="8"/>
      <c r="N931" s="8"/>
    </row>
    <row r="932" customFormat="false" ht="14.4" hidden="false" customHeight="false" outlineLevel="0" collapsed="false">
      <c r="C932" s="11"/>
      <c r="D932" s="11"/>
      <c r="E932" s="9"/>
      <c r="J932" s="8"/>
      <c r="N932" s="8"/>
    </row>
    <row r="933" customFormat="false" ht="14.4" hidden="false" customHeight="false" outlineLevel="0" collapsed="false">
      <c r="C933" s="11"/>
      <c r="D933" s="11"/>
      <c r="E933" s="9"/>
      <c r="J933" s="8"/>
      <c r="N933" s="8"/>
    </row>
    <row r="934" customFormat="false" ht="14.4" hidden="false" customHeight="false" outlineLevel="0" collapsed="false">
      <c r="C934" s="11"/>
      <c r="D934" s="11"/>
      <c r="E934" s="9"/>
      <c r="J934" s="8"/>
      <c r="N934" s="8"/>
    </row>
    <row r="935" customFormat="false" ht="14.4" hidden="false" customHeight="false" outlineLevel="0" collapsed="false">
      <c r="C935" s="11"/>
      <c r="D935" s="11"/>
      <c r="E935" s="9"/>
      <c r="J935" s="8"/>
      <c r="N935" s="8"/>
    </row>
    <row r="936" customFormat="false" ht="14.4" hidden="false" customHeight="false" outlineLevel="0" collapsed="false">
      <c r="C936" s="11"/>
      <c r="D936" s="11"/>
      <c r="E936" s="9"/>
      <c r="J936" s="8"/>
      <c r="N936" s="8"/>
    </row>
    <row r="937" customFormat="false" ht="14.4" hidden="false" customHeight="false" outlineLevel="0" collapsed="false">
      <c r="C937" s="11"/>
      <c r="D937" s="11"/>
      <c r="E937" s="9"/>
      <c r="J937" s="8"/>
      <c r="N937" s="8"/>
    </row>
    <row r="938" customFormat="false" ht="14.4" hidden="false" customHeight="false" outlineLevel="0" collapsed="false">
      <c r="C938" s="11"/>
      <c r="D938" s="11"/>
      <c r="E938" s="9"/>
      <c r="J938" s="8"/>
      <c r="N938" s="8"/>
    </row>
    <row r="939" customFormat="false" ht="14.4" hidden="false" customHeight="false" outlineLevel="0" collapsed="false">
      <c r="C939" s="11"/>
      <c r="D939" s="11"/>
      <c r="E939" s="9"/>
      <c r="J939" s="8"/>
      <c r="N939" s="8"/>
    </row>
    <row r="940" customFormat="false" ht="14.4" hidden="false" customHeight="false" outlineLevel="0" collapsed="false">
      <c r="C940" s="11"/>
      <c r="D940" s="11"/>
      <c r="E940" s="9"/>
      <c r="J940" s="8"/>
      <c r="N940" s="8"/>
    </row>
    <row r="941" customFormat="false" ht="14.4" hidden="false" customHeight="false" outlineLevel="0" collapsed="false">
      <c r="C941" s="11"/>
      <c r="D941" s="11"/>
      <c r="E941" s="9"/>
      <c r="J941" s="8"/>
      <c r="N941" s="8"/>
    </row>
    <row r="942" customFormat="false" ht="14.4" hidden="false" customHeight="false" outlineLevel="0" collapsed="false">
      <c r="C942" s="11"/>
      <c r="D942" s="11"/>
      <c r="E942" s="9"/>
      <c r="J942" s="8"/>
      <c r="N942" s="8"/>
    </row>
    <row r="943" customFormat="false" ht="14.4" hidden="false" customHeight="false" outlineLevel="0" collapsed="false">
      <c r="C943" s="11"/>
      <c r="D943" s="11"/>
      <c r="E943" s="9"/>
      <c r="J943" s="8"/>
      <c r="N943" s="8"/>
    </row>
    <row r="944" customFormat="false" ht="14.4" hidden="false" customHeight="false" outlineLevel="0" collapsed="false">
      <c r="C944" s="11"/>
      <c r="D944" s="11"/>
      <c r="E944" s="9"/>
      <c r="J944" s="8"/>
      <c r="N944" s="8"/>
    </row>
    <row r="945" customFormat="false" ht="14.4" hidden="false" customHeight="false" outlineLevel="0" collapsed="false">
      <c r="C945" s="11"/>
      <c r="D945" s="11"/>
      <c r="E945" s="9"/>
      <c r="J945" s="8"/>
      <c r="N945" s="8"/>
    </row>
    <row r="946" customFormat="false" ht="14.4" hidden="false" customHeight="false" outlineLevel="0" collapsed="false">
      <c r="C946" s="11"/>
      <c r="D946" s="11"/>
      <c r="E946" s="9"/>
      <c r="J946" s="8"/>
      <c r="N946" s="8"/>
    </row>
    <row r="947" customFormat="false" ht="14.4" hidden="false" customHeight="false" outlineLevel="0" collapsed="false">
      <c r="C947" s="11"/>
      <c r="D947" s="11"/>
      <c r="E947" s="9"/>
      <c r="J947" s="8"/>
      <c r="N947" s="8"/>
    </row>
    <row r="948" customFormat="false" ht="14.4" hidden="false" customHeight="false" outlineLevel="0" collapsed="false">
      <c r="C948" s="11"/>
      <c r="D948" s="11"/>
      <c r="E948" s="9"/>
      <c r="J948" s="8"/>
      <c r="N948" s="8"/>
    </row>
    <row r="949" customFormat="false" ht="14.4" hidden="false" customHeight="false" outlineLevel="0" collapsed="false">
      <c r="C949" s="11"/>
      <c r="D949" s="11"/>
      <c r="E949" s="9"/>
      <c r="J949" s="8"/>
      <c r="N949" s="8"/>
    </row>
    <row r="950" customFormat="false" ht="14.4" hidden="false" customHeight="false" outlineLevel="0" collapsed="false">
      <c r="C950" s="11"/>
      <c r="D950" s="11"/>
      <c r="E950" s="9"/>
      <c r="J950" s="8"/>
      <c r="N950" s="8"/>
    </row>
    <row r="951" customFormat="false" ht="14.4" hidden="false" customHeight="false" outlineLevel="0" collapsed="false">
      <c r="C951" s="11"/>
      <c r="D951" s="11"/>
      <c r="E951" s="9"/>
      <c r="J951" s="8"/>
      <c r="N951" s="8"/>
    </row>
    <row r="952" customFormat="false" ht="14.4" hidden="false" customHeight="false" outlineLevel="0" collapsed="false">
      <c r="C952" s="11"/>
      <c r="D952" s="11"/>
      <c r="E952" s="9"/>
      <c r="J952" s="8"/>
      <c r="N952" s="8"/>
    </row>
    <row r="953" customFormat="false" ht="14.4" hidden="false" customHeight="false" outlineLevel="0" collapsed="false">
      <c r="C953" s="11"/>
      <c r="D953" s="11"/>
      <c r="E953" s="9"/>
      <c r="J953" s="8"/>
      <c r="N953" s="8"/>
    </row>
    <row r="954" customFormat="false" ht="14.4" hidden="false" customHeight="false" outlineLevel="0" collapsed="false">
      <c r="C954" s="11"/>
      <c r="D954" s="11"/>
      <c r="E954" s="9"/>
      <c r="J954" s="8"/>
      <c r="N954" s="8"/>
    </row>
    <row r="955" customFormat="false" ht="14.4" hidden="false" customHeight="false" outlineLevel="0" collapsed="false">
      <c r="C955" s="11"/>
      <c r="D955" s="11"/>
      <c r="E955" s="9"/>
      <c r="J955" s="8"/>
      <c r="N955" s="8"/>
    </row>
    <row r="956" customFormat="false" ht="14.4" hidden="false" customHeight="false" outlineLevel="0" collapsed="false">
      <c r="C956" s="11"/>
      <c r="D956" s="11"/>
      <c r="E956" s="9"/>
      <c r="J956" s="8"/>
      <c r="N956" s="8"/>
    </row>
    <row r="957" customFormat="false" ht="14.4" hidden="false" customHeight="false" outlineLevel="0" collapsed="false">
      <c r="C957" s="11"/>
      <c r="D957" s="11"/>
      <c r="E957" s="9"/>
      <c r="J957" s="8"/>
      <c r="N957" s="8"/>
    </row>
    <row r="958" customFormat="false" ht="14.4" hidden="false" customHeight="false" outlineLevel="0" collapsed="false">
      <c r="C958" s="11"/>
      <c r="D958" s="11"/>
      <c r="E958" s="9"/>
      <c r="J958" s="8"/>
      <c r="N958" s="8"/>
    </row>
    <row r="959" customFormat="false" ht="14.4" hidden="false" customHeight="false" outlineLevel="0" collapsed="false">
      <c r="C959" s="11"/>
      <c r="D959" s="11"/>
      <c r="E959" s="9"/>
      <c r="J959" s="8"/>
      <c r="N959" s="8"/>
    </row>
    <row r="960" customFormat="false" ht="14.4" hidden="false" customHeight="false" outlineLevel="0" collapsed="false">
      <c r="C960" s="11"/>
      <c r="D960" s="11"/>
      <c r="E960" s="9"/>
      <c r="J960" s="8"/>
      <c r="N960" s="8"/>
    </row>
    <row r="961" customFormat="false" ht="14.4" hidden="false" customHeight="false" outlineLevel="0" collapsed="false">
      <c r="C961" s="11"/>
      <c r="D961" s="11"/>
      <c r="E961" s="9"/>
      <c r="J961" s="8"/>
      <c r="N961" s="8"/>
    </row>
    <row r="962" customFormat="false" ht="14.4" hidden="false" customHeight="false" outlineLevel="0" collapsed="false">
      <c r="C962" s="11"/>
      <c r="D962" s="11"/>
      <c r="E962" s="9"/>
      <c r="J962" s="8"/>
      <c r="N962" s="8"/>
    </row>
    <row r="963" customFormat="false" ht="14.4" hidden="false" customHeight="false" outlineLevel="0" collapsed="false">
      <c r="C963" s="11"/>
      <c r="D963" s="11"/>
      <c r="E963" s="9"/>
      <c r="J963" s="8"/>
      <c r="N963" s="8"/>
    </row>
    <row r="964" customFormat="false" ht="14.4" hidden="false" customHeight="false" outlineLevel="0" collapsed="false">
      <c r="C964" s="11"/>
      <c r="D964" s="11"/>
      <c r="E964" s="9"/>
      <c r="J964" s="8"/>
      <c r="N964" s="8"/>
    </row>
    <row r="965" customFormat="false" ht="14.4" hidden="false" customHeight="false" outlineLevel="0" collapsed="false">
      <c r="C965" s="11"/>
      <c r="D965" s="11"/>
      <c r="E965" s="9"/>
      <c r="J965" s="8"/>
      <c r="N965" s="8"/>
    </row>
    <row r="966" customFormat="false" ht="14.4" hidden="false" customHeight="false" outlineLevel="0" collapsed="false">
      <c r="C966" s="11"/>
      <c r="D966" s="11"/>
      <c r="E966" s="9"/>
      <c r="J966" s="8"/>
      <c r="N966" s="8"/>
    </row>
    <row r="967" customFormat="false" ht="14.4" hidden="false" customHeight="false" outlineLevel="0" collapsed="false">
      <c r="C967" s="11"/>
      <c r="D967" s="11"/>
      <c r="E967" s="9"/>
      <c r="J967" s="8"/>
      <c r="N967" s="8"/>
    </row>
    <row r="968" customFormat="false" ht="14.4" hidden="false" customHeight="false" outlineLevel="0" collapsed="false">
      <c r="C968" s="11"/>
      <c r="D968" s="11"/>
      <c r="E968" s="9"/>
      <c r="J968" s="8"/>
      <c r="N968" s="8"/>
    </row>
    <row r="969" customFormat="false" ht="14.4" hidden="false" customHeight="false" outlineLevel="0" collapsed="false">
      <c r="C969" s="11"/>
      <c r="D969" s="11"/>
      <c r="E969" s="9"/>
      <c r="J969" s="8"/>
      <c r="N969" s="8"/>
    </row>
    <row r="970" customFormat="false" ht="14.4" hidden="false" customHeight="false" outlineLevel="0" collapsed="false">
      <c r="C970" s="11"/>
      <c r="D970" s="11"/>
      <c r="E970" s="9"/>
      <c r="J970" s="8"/>
      <c r="N970" s="8"/>
    </row>
    <row r="971" customFormat="false" ht="14.4" hidden="false" customHeight="false" outlineLevel="0" collapsed="false">
      <c r="C971" s="11"/>
      <c r="D971" s="11"/>
      <c r="E971" s="9"/>
      <c r="J971" s="8"/>
      <c r="N971" s="8"/>
    </row>
    <row r="972" customFormat="false" ht="14.4" hidden="false" customHeight="false" outlineLevel="0" collapsed="false">
      <c r="C972" s="11"/>
      <c r="D972" s="11"/>
      <c r="E972" s="9"/>
      <c r="J972" s="8"/>
      <c r="N972" s="8"/>
    </row>
    <row r="973" customFormat="false" ht="14.4" hidden="false" customHeight="false" outlineLevel="0" collapsed="false">
      <c r="C973" s="11"/>
      <c r="D973" s="11"/>
      <c r="E973" s="9"/>
      <c r="J973" s="8"/>
      <c r="N973" s="8"/>
    </row>
    <row r="974" customFormat="false" ht="14.4" hidden="false" customHeight="false" outlineLevel="0" collapsed="false">
      <c r="C974" s="11"/>
      <c r="D974" s="11"/>
      <c r="E974" s="9"/>
      <c r="J974" s="8"/>
      <c r="N974" s="8"/>
    </row>
    <row r="975" customFormat="false" ht="14.4" hidden="false" customHeight="false" outlineLevel="0" collapsed="false">
      <c r="C975" s="11"/>
      <c r="D975" s="11"/>
      <c r="E975" s="9"/>
      <c r="J975" s="8"/>
      <c r="N975" s="8"/>
    </row>
    <row r="976" customFormat="false" ht="14.4" hidden="false" customHeight="false" outlineLevel="0" collapsed="false">
      <c r="C976" s="11"/>
      <c r="D976" s="11"/>
      <c r="E976" s="9"/>
      <c r="J976" s="8"/>
      <c r="N976" s="8"/>
    </row>
    <row r="977" customFormat="false" ht="14.4" hidden="false" customHeight="false" outlineLevel="0" collapsed="false">
      <c r="C977" s="11"/>
      <c r="D977" s="11"/>
      <c r="E977" s="9"/>
      <c r="J977" s="8"/>
      <c r="N977" s="8"/>
    </row>
    <row r="978" customFormat="false" ht="14.4" hidden="false" customHeight="false" outlineLevel="0" collapsed="false">
      <c r="C978" s="11"/>
      <c r="D978" s="11"/>
      <c r="E978" s="9"/>
      <c r="J978" s="8"/>
      <c r="N978" s="8"/>
    </row>
    <row r="979" customFormat="false" ht="14.4" hidden="false" customHeight="false" outlineLevel="0" collapsed="false">
      <c r="C979" s="11"/>
      <c r="D979" s="11"/>
      <c r="E979" s="9"/>
      <c r="J979" s="8"/>
      <c r="N979" s="8"/>
    </row>
    <row r="980" customFormat="false" ht="14.4" hidden="false" customHeight="false" outlineLevel="0" collapsed="false">
      <c r="C980" s="11"/>
      <c r="D980" s="11"/>
      <c r="E980" s="9"/>
      <c r="J980" s="8"/>
      <c r="N980" s="8"/>
    </row>
    <row r="981" customFormat="false" ht="14.4" hidden="false" customHeight="false" outlineLevel="0" collapsed="false">
      <c r="C981" s="11"/>
      <c r="D981" s="11"/>
      <c r="E981" s="9"/>
      <c r="J981" s="8"/>
      <c r="N981" s="8"/>
    </row>
    <row r="982" customFormat="false" ht="14.4" hidden="false" customHeight="false" outlineLevel="0" collapsed="false">
      <c r="C982" s="11"/>
      <c r="D982" s="11"/>
      <c r="E982" s="9"/>
      <c r="J982" s="8"/>
      <c r="N982" s="8"/>
    </row>
    <row r="983" customFormat="false" ht="14.4" hidden="false" customHeight="false" outlineLevel="0" collapsed="false">
      <c r="C983" s="11"/>
      <c r="D983" s="11"/>
      <c r="E983" s="9"/>
      <c r="J983" s="8"/>
      <c r="N983" s="8"/>
    </row>
    <row r="984" customFormat="false" ht="14.4" hidden="false" customHeight="false" outlineLevel="0" collapsed="false">
      <c r="C984" s="11"/>
      <c r="D984" s="11"/>
      <c r="E984" s="9"/>
      <c r="J984" s="8"/>
      <c r="N984" s="8"/>
    </row>
    <row r="985" customFormat="false" ht="14.4" hidden="false" customHeight="false" outlineLevel="0" collapsed="false">
      <c r="C985" s="11"/>
      <c r="D985" s="11"/>
      <c r="E985" s="9"/>
      <c r="J985" s="8"/>
      <c r="N985" s="8"/>
    </row>
    <row r="986" customFormat="false" ht="14.4" hidden="false" customHeight="false" outlineLevel="0" collapsed="false">
      <c r="C986" s="11"/>
      <c r="D986" s="11"/>
      <c r="E986" s="9"/>
      <c r="J986" s="8"/>
      <c r="N986" s="8"/>
    </row>
    <row r="987" customFormat="false" ht="14.4" hidden="false" customHeight="false" outlineLevel="0" collapsed="false">
      <c r="C987" s="11"/>
      <c r="D987" s="11"/>
      <c r="E987" s="9"/>
      <c r="J987" s="8"/>
      <c r="N987" s="8"/>
    </row>
    <row r="988" customFormat="false" ht="14.4" hidden="false" customHeight="false" outlineLevel="0" collapsed="false">
      <c r="C988" s="11"/>
      <c r="D988" s="11"/>
      <c r="E988" s="9"/>
      <c r="J988" s="8"/>
      <c r="N988" s="8"/>
    </row>
    <row r="989" customFormat="false" ht="14.4" hidden="false" customHeight="false" outlineLevel="0" collapsed="false">
      <c r="C989" s="11"/>
      <c r="D989" s="11"/>
      <c r="E989" s="9"/>
      <c r="J989" s="8"/>
      <c r="N989" s="8"/>
    </row>
    <row r="990" customFormat="false" ht="14.4" hidden="false" customHeight="false" outlineLevel="0" collapsed="false">
      <c r="C990" s="11"/>
      <c r="D990" s="11"/>
      <c r="E990" s="9"/>
      <c r="J990" s="8"/>
      <c r="N990" s="8"/>
    </row>
    <row r="991" customFormat="false" ht="14.4" hidden="false" customHeight="false" outlineLevel="0" collapsed="false">
      <c r="C991" s="11"/>
      <c r="D991" s="11"/>
      <c r="E991" s="9"/>
      <c r="J991" s="8"/>
      <c r="N991" s="8"/>
    </row>
    <row r="992" customFormat="false" ht="14.4" hidden="false" customHeight="false" outlineLevel="0" collapsed="false">
      <c r="C992" s="11"/>
      <c r="D992" s="11"/>
      <c r="E992" s="9"/>
      <c r="J992" s="8"/>
      <c r="N992" s="8"/>
    </row>
    <row r="993" customFormat="false" ht="14.4" hidden="false" customHeight="false" outlineLevel="0" collapsed="false">
      <c r="C993" s="11"/>
      <c r="D993" s="11"/>
      <c r="E993" s="9"/>
      <c r="J993" s="8"/>
      <c r="N993" s="8"/>
    </row>
    <row r="994" customFormat="false" ht="14.4" hidden="false" customHeight="false" outlineLevel="0" collapsed="false">
      <c r="C994" s="11"/>
      <c r="D994" s="11"/>
      <c r="E994" s="9"/>
      <c r="J994" s="8"/>
      <c r="N994" s="8"/>
    </row>
    <row r="995" customFormat="false" ht="14.4" hidden="false" customHeight="false" outlineLevel="0" collapsed="false">
      <c r="C995" s="11"/>
      <c r="D995" s="11"/>
      <c r="E995" s="9"/>
      <c r="J995" s="8"/>
      <c r="N995" s="8"/>
    </row>
    <row r="996" customFormat="false" ht="14.4" hidden="false" customHeight="false" outlineLevel="0" collapsed="false">
      <c r="C996" s="11"/>
      <c r="D996" s="11"/>
      <c r="E996" s="9"/>
      <c r="J996" s="8"/>
      <c r="N996" s="8"/>
    </row>
    <row r="997" customFormat="false" ht="14.4" hidden="false" customHeight="false" outlineLevel="0" collapsed="false">
      <c r="C997" s="11"/>
      <c r="D997" s="11"/>
      <c r="E997" s="9"/>
      <c r="J997" s="8"/>
      <c r="N997" s="8"/>
    </row>
    <row r="998" customFormat="false" ht="14.4" hidden="false" customHeight="false" outlineLevel="0" collapsed="false">
      <c r="C998" s="11"/>
      <c r="D998" s="11"/>
      <c r="E998" s="9"/>
      <c r="J998" s="8"/>
      <c r="N998" s="8"/>
    </row>
    <row r="999" customFormat="false" ht="14.4" hidden="false" customHeight="false" outlineLevel="0" collapsed="false">
      <c r="C999" s="11"/>
      <c r="D999" s="11"/>
      <c r="E999" s="9"/>
      <c r="J999" s="8"/>
      <c r="N999" s="8"/>
    </row>
    <row r="1000" customFormat="false" ht="14.4" hidden="false" customHeight="false" outlineLevel="0" collapsed="false">
      <c r="C1000" s="11"/>
      <c r="D1000" s="11"/>
      <c r="E1000" s="9"/>
      <c r="J1000" s="8"/>
      <c r="N1000" s="8"/>
    </row>
    <row r="1001" customFormat="false" ht="14.4" hidden="false" customHeight="false" outlineLevel="0" collapsed="false">
      <c r="C1001" s="11"/>
      <c r="D1001" s="11"/>
      <c r="E1001" s="9"/>
      <c r="J1001" s="8"/>
      <c r="N1001" s="8"/>
    </row>
    <row r="1002" customFormat="false" ht="14.4" hidden="false" customHeight="false" outlineLevel="0" collapsed="false">
      <c r="C1002" s="11"/>
      <c r="D1002" s="11"/>
      <c r="E1002" s="9"/>
      <c r="J1002" s="8"/>
      <c r="N1002" s="8"/>
    </row>
    <row r="1003" customFormat="false" ht="14.4" hidden="false" customHeight="false" outlineLevel="0" collapsed="false">
      <c r="C1003" s="11"/>
      <c r="D1003" s="11"/>
      <c r="E1003" s="9"/>
      <c r="J1003" s="8"/>
      <c r="N1003" s="8"/>
    </row>
    <row r="1004" customFormat="false" ht="14.4" hidden="false" customHeight="false" outlineLevel="0" collapsed="false">
      <c r="C1004" s="11"/>
      <c r="D1004" s="11"/>
      <c r="E1004" s="9"/>
      <c r="J1004" s="8"/>
      <c r="N1004" s="8"/>
    </row>
    <row r="1005" customFormat="false" ht="14.4" hidden="false" customHeight="false" outlineLevel="0" collapsed="false">
      <c r="C1005" s="11"/>
      <c r="D1005" s="11"/>
      <c r="E1005" s="9"/>
      <c r="J1005" s="8"/>
      <c r="N1005" s="8"/>
    </row>
    <row r="1006" customFormat="false" ht="14.4" hidden="false" customHeight="false" outlineLevel="0" collapsed="false">
      <c r="C1006" s="11"/>
      <c r="D1006" s="11"/>
      <c r="E1006" s="9"/>
      <c r="J1006" s="8"/>
      <c r="N1006" s="8"/>
    </row>
    <row r="1007" customFormat="false" ht="14.4" hidden="false" customHeight="false" outlineLevel="0" collapsed="false">
      <c r="C1007" s="11"/>
      <c r="D1007" s="11"/>
      <c r="E1007" s="9"/>
      <c r="J1007" s="8"/>
      <c r="N1007" s="8"/>
    </row>
    <row r="1008" customFormat="false" ht="14.4" hidden="false" customHeight="false" outlineLevel="0" collapsed="false">
      <c r="C1008" s="11"/>
      <c r="D1008" s="11"/>
      <c r="E1008" s="9"/>
      <c r="J1008" s="8"/>
      <c r="N1008" s="8"/>
    </row>
    <row r="1009" customFormat="false" ht="14.4" hidden="false" customHeight="false" outlineLevel="0" collapsed="false">
      <c r="C1009" s="11"/>
      <c r="D1009" s="11"/>
      <c r="E1009" s="9"/>
      <c r="J1009" s="8"/>
      <c r="N1009" s="8"/>
    </row>
    <row r="1010" customFormat="false" ht="14.4" hidden="false" customHeight="false" outlineLevel="0" collapsed="false">
      <c r="C1010" s="11"/>
      <c r="D1010" s="11"/>
      <c r="E1010" s="9"/>
      <c r="J1010" s="8"/>
      <c r="N1010" s="8"/>
    </row>
    <row r="1011" customFormat="false" ht="14.4" hidden="false" customHeight="false" outlineLevel="0" collapsed="false">
      <c r="C1011" s="11"/>
      <c r="D1011" s="11"/>
      <c r="E1011" s="9"/>
      <c r="J1011" s="8"/>
      <c r="N1011" s="8"/>
    </row>
    <row r="1012" customFormat="false" ht="14.4" hidden="false" customHeight="false" outlineLevel="0" collapsed="false">
      <c r="C1012" s="11"/>
      <c r="D1012" s="11"/>
      <c r="E1012" s="9"/>
      <c r="J1012" s="8"/>
      <c r="N1012" s="8"/>
    </row>
    <row r="1013" customFormat="false" ht="14.4" hidden="false" customHeight="false" outlineLevel="0" collapsed="false">
      <c r="C1013" s="11"/>
      <c r="D1013" s="11"/>
      <c r="E1013" s="9"/>
      <c r="J1013" s="8"/>
      <c r="N1013" s="8"/>
    </row>
    <row r="1014" customFormat="false" ht="14.4" hidden="false" customHeight="false" outlineLevel="0" collapsed="false">
      <c r="C1014" s="11"/>
      <c r="D1014" s="11"/>
      <c r="E1014" s="9"/>
      <c r="J1014" s="8"/>
      <c r="N1014" s="8"/>
    </row>
    <row r="1015" customFormat="false" ht="14.4" hidden="false" customHeight="false" outlineLevel="0" collapsed="false">
      <c r="C1015" s="11"/>
      <c r="D1015" s="11"/>
      <c r="E1015" s="9"/>
      <c r="J1015" s="8"/>
      <c r="N1015" s="8"/>
    </row>
    <row r="1016" customFormat="false" ht="14.4" hidden="false" customHeight="false" outlineLevel="0" collapsed="false">
      <c r="C1016" s="11"/>
      <c r="D1016" s="11"/>
      <c r="E1016" s="9"/>
      <c r="J1016" s="8"/>
      <c r="N1016" s="8"/>
    </row>
    <row r="1017" customFormat="false" ht="14.4" hidden="false" customHeight="false" outlineLevel="0" collapsed="false">
      <c r="C1017" s="11"/>
      <c r="D1017" s="11"/>
      <c r="E1017" s="9"/>
      <c r="J1017" s="8"/>
      <c r="N1017" s="8"/>
    </row>
    <row r="1018" customFormat="false" ht="14.4" hidden="false" customHeight="false" outlineLevel="0" collapsed="false">
      <c r="C1018" s="11"/>
      <c r="D1018" s="11"/>
      <c r="E1018" s="9"/>
      <c r="J1018" s="8"/>
      <c r="N1018" s="8"/>
    </row>
    <row r="1019" customFormat="false" ht="14.4" hidden="false" customHeight="false" outlineLevel="0" collapsed="false">
      <c r="C1019" s="11"/>
      <c r="D1019" s="11"/>
      <c r="E1019" s="9"/>
      <c r="J1019" s="8"/>
      <c r="N1019" s="8"/>
    </row>
    <row r="1020" customFormat="false" ht="14.4" hidden="false" customHeight="false" outlineLevel="0" collapsed="false">
      <c r="C1020" s="11"/>
      <c r="D1020" s="11"/>
      <c r="E1020" s="9"/>
      <c r="J1020" s="8"/>
      <c r="N1020" s="8"/>
    </row>
    <row r="1021" customFormat="false" ht="14.4" hidden="false" customHeight="false" outlineLevel="0" collapsed="false">
      <c r="C1021" s="11"/>
      <c r="D1021" s="11"/>
      <c r="E1021" s="9"/>
      <c r="J1021" s="8"/>
      <c r="N1021" s="8"/>
    </row>
    <row r="1022" customFormat="false" ht="14.4" hidden="false" customHeight="false" outlineLevel="0" collapsed="false">
      <c r="C1022" s="11"/>
      <c r="D1022" s="11"/>
      <c r="E1022" s="9"/>
      <c r="J1022" s="8"/>
      <c r="N1022" s="8"/>
    </row>
    <row r="1023" customFormat="false" ht="14.4" hidden="false" customHeight="false" outlineLevel="0" collapsed="false">
      <c r="C1023" s="11"/>
      <c r="D1023" s="11"/>
      <c r="E1023" s="9"/>
      <c r="J1023" s="8"/>
      <c r="N1023" s="8"/>
    </row>
    <row r="1024" customFormat="false" ht="14.4" hidden="false" customHeight="false" outlineLevel="0" collapsed="false">
      <c r="C1024" s="11"/>
      <c r="D1024" s="11"/>
      <c r="E1024" s="9"/>
      <c r="J1024" s="8"/>
      <c r="N1024" s="8"/>
    </row>
    <row r="1025" customFormat="false" ht="14.4" hidden="false" customHeight="false" outlineLevel="0" collapsed="false">
      <c r="C1025" s="11"/>
      <c r="D1025" s="11"/>
      <c r="E1025" s="9"/>
      <c r="J1025" s="8"/>
      <c r="N1025" s="8"/>
    </row>
    <row r="1026" customFormat="false" ht="14.4" hidden="false" customHeight="false" outlineLevel="0" collapsed="false">
      <c r="C1026" s="11"/>
      <c r="D1026" s="11"/>
      <c r="E1026" s="9"/>
      <c r="J1026" s="8"/>
      <c r="N1026" s="8"/>
    </row>
    <row r="1027" customFormat="false" ht="14.4" hidden="false" customHeight="false" outlineLevel="0" collapsed="false">
      <c r="C1027" s="11"/>
      <c r="D1027" s="11"/>
      <c r="E1027" s="9"/>
      <c r="J1027" s="8"/>
      <c r="N1027" s="8"/>
    </row>
    <row r="1028" customFormat="false" ht="14.4" hidden="false" customHeight="false" outlineLevel="0" collapsed="false">
      <c r="C1028" s="11"/>
      <c r="D1028" s="11"/>
      <c r="E1028" s="9"/>
      <c r="J1028" s="8"/>
      <c r="N1028" s="8"/>
    </row>
    <row r="1029" customFormat="false" ht="14.4" hidden="false" customHeight="false" outlineLevel="0" collapsed="false">
      <c r="C1029" s="11"/>
      <c r="D1029" s="11"/>
      <c r="E1029" s="9"/>
      <c r="J1029" s="8"/>
      <c r="N1029" s="8"/>
    </row>
    <row r="1030" customFormat="false" ht="14.4" hidden="false" customHeight="false" outlineLevel="0" collapsed="false">
      <c r="C1030" s="11"/>
      <c r="D1030" s="11"/>
      <c r="E1030" s="9"/>
      <c r="J1030" s="8"/>
      <c r="N1030" s="8"/>
    </row>
    <row r="1031" customFormat="false" ht="14.4" hidden="false" customHeight="false" outlineLevel="0" collapsed="false">
      <c r="C1031" s="11"/>
      <c r="D1031" s="11"/>
      <c r="E1031" s="9"/>
      <c r="J1031" s="8"/>
      <c r="N1031" s="8"/>
    </row>
    <row r="1032" customFormat="false" ht="14.4" hidden="false" customHeight="false" outlineLevel="0" collapsed="false">
      <c r="C1032" s="11"/>
      <c r="D1032" s="11"/>
      <c r="E1032" s="9"/>
      <c r="J1032" s="8"/>
      <c r="N1032" s="8"/>
    </row>
    <row r="1033" customFormat="false" ht="14.4" hidden="false" customHeight="false" outlineLevel="0" collapsed="false">
      <c r="C1033" s="11"/>
      <c r="D1033" s="11"/>
      <c r="E1033" s="9"/>
      <c r="J1033" s="8"/>
      <c r="N1033" s="8"/>
    </row>
    <row r="1034" customFormat="false" ht="14.4" hidden="false" customHeight="false" outlineLevel="0" collapsed="false">
      <c r="C1034" s="11"/>
      <c r="D1034" s="11"/>
      <c r="E1034" s="9"/>
      <c r="J1034" s="8"/>
      <c r="N1034" s="8"/>
    </row>
    <row r="1035" customFormat="false" ht="14.4" hidden="false" customHeight="false" outlineLevel="0" collapsed="false">
      <c r="C1035" s="11"/>
      <c r="D1035" s="11"/>
      <c r="E1035" s="9"/>
      <c r="J1035" s="8"/>
      <c r="N1035" s="8"/>
    </row>
    <row r="1036" customFormat="false" ht="14.4" hidden="false" customHeight="false" outlineLevel="0" collapsed="false">
      <c r="C1036" s="11"/>
      <c r="D1036" s="11"/>
      <c r="E1036" s="9"/>
      <c r="J1036" s="8"/>
      <c r="N1036" s="8"/>
    </row>
    <row r="1037" customFormat="false" ht="14.4" hidden="false" customHeight="false" outlineLevel="0" collapsed="false">
      <c r="C1037" s="11"/>
      <c r="D1037" s="11"/>
      <c r="E1037" s="9"/>
      <c r="J1037" s="8"/>
      <c r="N1037" s="8"/>
    </row>
    <row r="1038" customFormat="false" ht="14.4" hidden="false" customHeight="false" outlineLevel="0" collapsed="false">
      <c r="C1038" s="11"/>
      <c r="D1038" s="11"/>
      <c r="E1038" s="9"/>
      <c r="J1038" s="8"/>
      <c r="N1038" s="8"/>
    </row>
    <row r="1039" customFormat="false" ht="14.4" hidden="false" customHeight="false" outlineLevel="0" collapsed="false">
      <c r="C1039" s="11"/>
      <c r="D1039" s="11"/>
      <c r="E1039" s="9"/>
      <c r="J1039" s="8"/>
      <c r="N1039" s="8"/>
    </row>
    <row r="1040" customFormat="false" ht="14.4" hidden="false" customHeight="false" outlineLevel="0" collapsed="false">
      <c r="C1040" s="11"/>
      <c r="D1040" s="11"/>
      <c r="E1040" s="9"/>
      <c r="J1040" s="8"/>
      <c r="N1040" s="8"/>
    </row>
    <row r="1041" customFormat="false" ht="14.4" hidden="false" customHeight="false" outlineLevel="0" collapsed="false">
      <c r="C1041" s="11"/>
      <c r="D1041" s="11"/>
      <c r="E1041" s="9"/>
      <c r="J1041" s="8"/>
      <c r="N1041" s="8"/>
    </row>
    <row r="1042" customFormat="false" ht="14.4" hidden="false" customHeight="false" outlineLevel="0" collapsed="false">
      <c r="C1042" s="11"/>
      <c r="D1042" s="11"/>
      <c r="E1042" s="9"/>
      <c r="J1042" s="8"/>
      <c r="N1042" s="8"/>
    </row>
    <row r="1043" customFormat="false" ht="14.4" hidden="false" customHeight="false" outlineLevel="0" collapsed="false">
      <c r="C1043" s="11"/>
      <c r="D1043" s="11"/>
      <c r="E1043" s="9"/>
      <c r="J1043" s="8"/>
      <c r="N1043" s="8"/>
    </row>
    <row r="1044" customFormat="false" ht="14.4" hidden="false" customHeight="false" outlineLevel="0" collapsed="false">
      <c r="C1044" s="11"/>
      <c r="D1044" s="11"/>
      <c r="E1044" s="9"/>
      <c r="J1044" s="8"/>
      <c r="N1044" s="8"/>
    </row>
    <row r="1045" customFormat="false" ht="14.4" hidden="false" customHeight="false" outlineLevel="0" collapsed="false">
      <c r="C1045" s="11"/>
      <c r="D1045" s="11"/>
      <c r="E1045" s="9"/>
      <c r="J1045" s="8"/>
      <c r="N1045" s="8"/>
    </row>
    <row r="1046" customFormat="false" ht="14.4" hidden="false" customHeight="false" outlineLevel="0" collapsed="false">
      <c r="C1046" s="11"/>
      <c r="D1046" s="11"/>
      <c r="E1046" s="9"/>
      <c r="J1046" s="8"/>
      <c r="N1046" s="8"/>
    </row>
    <row r="1047" customFormat="false" ht="14.4" hidden="false" customHeight="false" outlineLevel="0" collapsed="false">
      <c r="C1047" s="11"/>
      <c r="D1047" s="11"/>
      <c r="E1047" s="9"/>
      <c r="J1047" s="8"/>
      <c r="N1047" s="8"/>
    </row>
    <row r="1048" customFormat="false" ht="14.4" hidden="false" customHeight="false" outlineLevel="0" collapsed="false">
      <c r="C1048" s="11"/>
      <c r="D1048" s="11"/>
      <c r="E1048" s="9"/>
      <c r="J1048" s="8"/>
      <c r="N1048" s="8"/>
    </row>
    <row r="1049" customFormat="false" ht="14.4" hidden="false" customHeight="false" outlineLevel="0" collapsed="false">
      <c r="C1049" s="11"/>
      <c r="D1049" s="11"/>
      <c r="E1049" s="9"/>
      <c r="J1049" s="8"/>
      <c r="N1049" s="8"/>
    </row>
    <row r="1050" customFormat="false" ht="14.4" hidden="false" customHeight="false" outlineLevel="0" collapsed="false">
      <c r="C1050" s="11"/>
      <c r="D1050" s="11"/>
      <c r="E1050" s="9"/>
      <c r="J1050" s="8"/>
      <c r="N1050" s="8"/>
    </row>
    <row r="1051" customFormat="false" ht="14.4" hidden="false" customHeight="false" outlineLevel="0" collapsed="false">
      <c r="C1051" s="11"/>
      <c r="D1051" s="11"/>
      <c r="E1051" s="9"/>
      <c r="J1051" s="8"/>
      <c r="N1051" s="8"/>
    </row>
    <row r="1052" customFormat="false" ht="14.4" hidden="false" customHeight="false" outlineLevel="0" collapsed="false">
      <c r="C1052" s="11"/>
      <c r="D1052" s="11"/>
      <c r="E1052" s="9"/>
      <c r="J1052" s="8"/>
      <c r="N1052" s="8"/>
    </row>
    <row r="1053" customFormat="false" ht="14.4" hidden="false" customHeight="false" outlineLevel="0" collapsed="false">
      <c r="C1053" s="11"/>
      <c r="D1053" s="11"/>
      <c r="E1053" s="9"/>
      <c r="J1053" s="8"/>
      <c r="N1053" s="8"/>
    </row>
    <row r="1054" customFormat="false" ht="14.4" hidden="false" customHeight="false" outlineLevel="0" collapsed="false">
      <c r="C1054" s="11"/>
      <c r="D1054" s="11"/>
      <c r="E1054" s="9"/>
      <c r="J1054" s="8"/>
      <c r="N1054" s="8"/>
    </row>
    <row r="1055" customFormat="false" ht="14.4" hidden="false" customHeight="false" outlineLevel="0" collapsed="false">
      <c r="C1055" s="11"/>
      <c r="D1055" s="11"/>
      <c r="E1055" s="9"/>
      <c r="J1055" s="8"/>
      <c r="N1055" s="8"/>
    </row>
    <row r="1056" customFormat="false" ht="14.4" hidden="false" customHeight="false" outlineLevel="0" collapsed="false">
      <c r="C1056" s="11"/>
      <c r="D1056" s="11"/>
      <c r="E1056" s="9"/>
      <c r="J1056" s="8"/>
      <c r="N1056" s="8"/>
    </row>
    <row r="1057" customFormat="false" ht="14.4" hidden="false" customHeight="false" outlineLevel="0" collapsed="false">
      <c r="C1057" s="11"/>
      <c r="D1057" s="11"/>
      <c r="E1057" s="9"/>
      <c r="J1057" s="8"/>
      <c r="N1057" s="8"/>
    </row>
    <row r="1058" customFormat="false" ht="14.4" hidden="false" customHeight="false" outlineLevel="0" collapsed="false">
      <c r="C1058" s="11"/>
      <c r="D1058" s="11"/>
      <c r="E1058" s="9"/>
      <c r="J1058" s="8"/>
      <c r="N1058" s="8"/>
    </row>
    <row r="1059" customFormat="false" ht="14.4" hidden="false" customHeight="false" outlineLevel="0" collapsed="false">
      <c r="C1059" s="11"/>
      <c r="D1059" s="11"/>
      <c r="E1059" s="9"/>
      <c r="J1059" s="8"/>
      <c r="N1059" s="8"/>
    </row>
    <row r="1060" customFormat="false" ht="14.4" hidden="false" customHeight="false" outlineLevel="0" collapsed="false">
      <c r="C1060" s="11"/>
      <c r="D1060" s="11"/>
      <c r="E1060" s="9"/>
      <c r="J1060" s="8"/>
      <c r="N1060" s="8"/>
    </row>
    <row r="1061" customFormat="false" ht="14.4" hidden="false" customHeight="false" outlineLevel="0" collapsed="false">
      <c r="C1061" s="11"/>
      <c r="D1061" s="11"/>
      <c r="E1061" s="9"/>
      <c r="J1061" s="8"/>
      <c r="N1061" s="8"/>
    </row>
    <row r="1062" customFormat="false" ht="14.4" hidden="false" customHeight="false" outlineLevel="0" collapsed="false">
      <c r="C1062" s="11"/>
      <c r="D1062" s="11"/>
      <c r="E1062" s="9"/>
      <c r="J1062" s="8"/>
      <c r="N1062" s="8"/>
    </row>
    <row r="1063" customFormat="false" ht="14.4" hidden="false" customHeight="false" outlineLevel="0" collapsed="false">
      <c r="C1063" s="11"/>
      <c r="D1063" s="11"/>
      <c r="E1063" s="9"/>
      <c r="J1063" s="8"/>
      <c r="N1063" s="8"/>
    </row>
    <row r="1064" customFormat="false" ht="14.4" hidden="false" customHeight="false" outlineLevel="0" collapsed="false">
      <c r="C1064" s="11"/>
      <c r="D1064" s="11"/>
      <c r="E1064" s="9"/>
      <c r="J1064" s="8"/>
      <c r="N1064" s="8"/>
    </row>
    <row r="1065" customFormat="false" ht="14.4" hidden="false" customHeight="false" outlineLevel="0" collapsed="false">
      <c r="C1065" s="11"/>
      <c r="D1065" s="11"/>
      <c r="E1065" s="9"/>
      <c r="J1065" s="8"/>
      <c r="N1065" s="8"/>
    </row>
    <row r="1066" customFormat="false" ht="14.4" hidden="false" customHeight="false" outlineLevel="0" collapsed="false">
      <c r="C1066" s="11"/>
      <c r="D1066" s="11"/>
      <c r="E1066" s="9"/>
      <c r="J1066" s="8"/>
      <c r="N1066" s="8"/>
    </row>
    <row r="1067" customFormat="false" ht="14.4" hidden="false" customHeight="false" outlineLevel="0" collapsed="false">
      <c r="C1067" s="11"/>
      <c r="D1067" s="11"/>
      <c r="E1067" s="9"/>
      <c r="J1067" s="8"/>
      <c r="N1067" s="8"/>
    </row>
    <row r="1068" customFormat="false" ht="14.4" hidden="false" customHeight="false" outlineLevel="0" collapsed="false">
      <c r="C1068" s="11"/>
      <c r="D1068" s="11"/>
      <c r="E1068" s="9"/>
      <c r="J1068" s="8"/>
      <c r="N1068" s="8"/>
    </row>
    <row r="1069" customFormat="false" ht="14.4" hidden="false" customHeight="false" outlineLevel="0" collapsed="false">
      <c r="C1069" s="11"/>
      <c r="D1069" s="11"/>
      <c r="E1069" s="9"/>
      <c r="J1069" s="8"/>
      <c r="N1069" s="8"/>
    </row>
    <row r="1070" customFormat="false" ht="14.4" hidden="false" customHeight="false" outlineLevel="0" collapsed="false">
      <c r="C1070" s="11"/>
      <c r="D1070" s="11"/>
      <c r="E1070" s="9"/>
      <c r="J1070" s="8"/>
      <c r="N1070" s="8"/>
    </row>
    <row r="1071" customFormat="false" ht="14.4" hidden="false" customHeight="false" outlineLevel="0" collapsed="false">
      <c r="C1071" s="11"/>
      <c r="D1071" s="11"/>
      <c r="E1071" s="9"/>
      <c r="J1071" s="8"/>
      <c r="N1071" s="8"/>
    </row>
    <row r="1072" customFormat="false" ht="14.4" hidden="false" customHeight="false" outlineLevel="0" collapsed="false">
      <c r="C1072" s="11"/>
      <c r="D1072" s="11"/>
      <c r="E1072" s="9"/>
      <c r="J1072" s="8"/>
      <c r="N1072" s="8"/>
    </row>
    <row r="1073" customFormat="false" ht="14.4" hidden="false" customHeight="false" outlineLevel="0" collapsed="false">
      <c r="C1073" s="11"/>
      <c r="D1073" s="11"/>
      <c r="E1073" s="9"/>
      <c r="J1073" s="8"/>
      <c r="N1073" s="8"/>
    </row>
    <row r="1074" customFormat="false" ht="14.4" hidden="false" customHeight="false" outlineLevel="0" collapsed="false">
      <c r="C1074" s="11"/>
      <c r="D1074" s="11"/>
      <c r="E1074" s="9"/>
      <c r="J1074" s="8"/>
      <c r="N1074" s="8"/>
    </row>
    <row r="1075" customFormat="false" ht="14.4" hidden="false" customHeight="false" outlineLevel="0" collapsed="false">
      <c r="C1075" s="11"/>
      <c r="D1075" s="11"/>
      <c r="E1075" s="9"/>
      <c r="J1075" s="8"/>
      <c r="N1075" s="8"/>
    </row>
    <row r="1076" customFormat="false" ht="14.4" hidden="false" customHeight="false" outlineLevel="0" collapsed="false">
      <c r="C1076" s="11"/>
      <c r="D1076" s="11"/>
      <c r="E1076" s="9"/>
      <c r="J1076" s="8"/>
      <c r="N1076" s="8"/>
    </row>
    <row r="1077" customFormat="false" ht="14.4" hidden="false" customHeight="false" outlineLevel="0" collapsed="false">
      <c r="C1077" s="11"/>
      <c r="D1077" s="11"/>
      <c r="E1077" s="9"/>
      <c r="J1077" s="8"/>
      <c r="N1077" s="8"/>
    </row>
    <row r="1078" customFormat="false" ht="14.4" hidden="false" customHeight="false" outlineLevel="0" collapsed="false">
      <c r="C1078" s="11"/>
      <c r="D1078" s="11"/>
      <c r="E1078" s="9"/>
      <c r="J1078" s="8"/>
      <c r="N1078" s="8"/>
    </row>
    <row r="1079" customFormat="false" ht="14.4" hidden="false" customHeight="false" outlineLevel="0" collapsed="false">
      <c r="C1079" s="11"/>
      <c r="D1079" s="11"/>
      <c r="E1079" s="9"/>
      <c r="J1079" s="8"/>
      <c r="N1079" s="8"/>
    </row>
    <row r="1080" customFormat="false" ht="14.4" hidden="false" customHeight="false" outlineLevel="0" collapsed="false">
      <c r="C1080" s="11"/>
      <c r="D1080" s="11"/>
      <c r="E1080" s="9"/>
      <c r="J1080" s="8"/>
      <c r="N1080" s="8"/>
    </row>
    <row r="1081" customFormat="false" ht="14.4" hidden="false" customHeight="false" outlineLevel="0" collapsed="false">
      <c r="C1081" s="11"/>
      <c r="D1081" s="11"/>
      <c r="E1081" s="9"/>
      <c r="J1081" s="8"/>
      <c r="N1081" s="8"/>
    </row>
    <row r="1082" customFormat="false" ht="14.4" hidden="false" customHeight="false" outlineLevel="0" collapsed="false">
      <c r="C1082" s="11"/>
      <c r="D1082" s="11"/>
      <c r="E1082" s="9"/>
      <c r="J1082" s="8"/>
      <c r="N1082" s="8"/>
    </row>
    <row r="1083" customFormat="false" ht="14.4" hidden="false" customHeight="false" outlineLevel="0" collapsed="false">
      <c r="C1083" s="11"/>
      <c r="D1083" s="11"/>
      <c r="E1083" s="9"/>
      <c r="J1083" s="8"/>
      <c r="N1083" s="8"/>
    </row>
    <row r="1084" customFormat="false" ht="14.4" hidden="false" customHeight="false" outlineLevel="0" collapsed="false">
      <c r="C1084" s="11"/>
      <c r="D1084" s="11"/>
      <c r="E1084" s="9"/>
      <c r="J1084" s="8"/>
      <c r="N1084" s="8"/>
    </row>
    <row r="1085" customFormat="false" ht="14.4" hidden="false" customHeight="false" outlineLevel="0" collapsed="false">
      <c r="C1085" s="11"/>
      <c r="D1085" s="11"/>
      <c r="E1085" s="9"/>
      <c r="J1085" s="8"/>
      <c r="N1085" s="8"/>
    </row>
    <row r="1086" customFormat="false" ht="14.4" hidden="false" customHeight="false" outlineLevel="0" collapsed="false">
      <c r="C1086" s="11"/>
      <c r="D1086" s="11"/>
      <c r="E1086" s="9"/>
      <c r="J1086" s="8"/>
      <c r="N1086" s="8"/>
    </row>
    <row r="1087" customFormat="false" ht="14.4" hidden="false" customHeight="false" outlineLevel="0" collapsed="false">
      <c r="C1087" s="11"/>
      <c r="D1087" s="11"/>
      <c r="E1087" s="9"/>
      <c r="J1087" s="8"/>
      <c r="N1087" s="8"/>
    </row>
    <row r="1088" customFormat="false" ht="14.4" hidden="false" customHeight="false" outlineLevel="0" collapsed="false">
      <c r="C1088" s="11"/>
      <c r="D1088" s="11"/>
      <c r="E1088" s="9"/>
      <c r="J1088" s="8"/>
      <c r="N1088" s="8"/>
    </row>
    <row r="1089" customFormat="false" ht="14.4" hidden="false" customHeight="false" outlineLevel="0" collapsed="false">
      <c r="C1089" s="11"/>
      <c r="D1089" s="11"/>
      <c r="E1089" s="9"/>
      <c r="J1089" s="8"/>
      <c r="N1089" s="8"/>
    </row>
    <row r="1090" customFormat="false" ht="14.4" hidden="false" customHeight="false" outlineLevel="0" collapsed="false">
      <c r="C1090" s="11"/>
      <c r="D1090" s="11"/>
      <c r="E1090" s="9"/>
      <c r="J1090" s="8"/>
      <c r="N1090" s="8"/>
    </row>
    <row r="1091" customFormat="false" ht="14.4" hidden="false" customHeight="false" outlineLevel="0" collapsed="false">
      <c r="C1091" s="11"/>
      <c r="D1091" s="11"/>
      <c r="E1091" s="9"/>
      <c r="J1091" s="8"/>
      <c r="N1091" s="8"/>
    </row>
    <row r="1092" customFormat="false" ht="14.4" hidden="false" customHeight="false" outlineLevel="0" collapsed="false">
      <c r="C1092" s="11"/>
      <c r="D1092" s="11"/>
      <c r="E1092" s="9"/>
      <c r="J1092" s="8"/>
      <c r="N1092" s="8"/>
    </row>
    <row r="1093" customFormat="false" ht="14.4" hidden="false" customHeight="false" outlineLevel="0" collapsed="false">
      <c r="C1093" s="11"/>
      <c r="D1093" s="11"/>
      <c r="E1093" s="9"/>
      <c r="J1093" s="8"/>
      <c r="N1093" s="8"/>
    </row>
    <row r="1094" customFormat="false" ht="14.4" hidden="false" customHeight="false" outlineLevel="0" collapsed="false">
      <c r="C1094" s="11"/>
      <c r="D1094" s="11"/>
      <c r="E1094" s="9"/>
      <c r="J1094" s="8"/>
      <c r="N1094" s="8"/>
    </row>
    <row r="1095" customFormat="false" ht="14.4" hidden="false" customHeight="false" outlineLevel="0" collapsed="false">
      <c r="C1095" s="11"/>
      <c r="D1095" s="11"/>
      <c r="E1095" s="9"/>
      <c r="J1095" s="8"/>
      <c r="N1095" s="8"/>
    </row>
    <row r="1096" customFormat="false" ht="14.4" hidden="false" customHeight="false" outlineLevel="0" collapsed="false">
      <c r="C1096" s="11"/>
      <c r="D1096" s="11"/>
      <c r="E1096" s="9"/>
      <c r="J1096" s="8"/>
      <c r="N1096" s="8"/>
    </row>
    <row r="1097" customFormat="false" ht="14.4" hidden="false" customHeight="false" outlineLevel="0" collapsed="false">
      <c r="C1097" s="11"/>
      <c r="D1097" s="11"/>
      <c r="E1097" s="9"/>
      <c r="J1097" s="8"/>
      <c r="N1097" s="8"/>
    </row>
    <row r="1098" customFormat="false" ht="14.4" hidden="false" customHeight="false" outlineLevel="0" collapsed="false">
      <c r="C1098" s="11"/>
      <c r="D1098" s="11"/>
      <c r="E1098" s="9"/>
      <c r="J1098" s="8"/>
      <c r="N1098" s="8"/>
    </row>
    <row r="1099" customFormat="false" ht="14.4" hidden="false" customHeight="false" outlineLevel="0" collapsed="false">
      <c r="C1099" s="11"/>
      <c r="D1099" s="11"/>
      <c r="E1099" s="9"/>
      <c r="J1099" s="8"/>
      <c r="N1099" s="8"/>
    </row>
    <row r="1100" customFormat="false" ht="14.4" hidden="false" customHeight="false" outlineLevel="0" collapsed="false">
      <c r="C1100" s="11"/>
      <c r="D1100" s="11"/>
      <c r="E1100" s="9"/>
      <c r="J1100" s="8"/>
      <c r="N1100" s="8"/>
    </row>
    <row r="1101" customFormat="false" ht="14.4" hidden="false" customHeight="false" outlineLevel="0" collapsed="false">
      <c r="C1101" s="11"/>
      <c r="D1101" s="11"/>
      <c r="E1101" s="9"/>
      <c r="J1101" s="8"/>
      <c r="N1101" s="8"/>
    </row>
    <row r="1102" customFormat="false" ht="14.4" hidden="false" customHeight="false" outlineLevel="0" collapsed="false">
      <c r="C1102" s="11"/>
      <c r="D1102" s="11"/>
      <c r="E1102" s="9"/>
      <c r="J1102" s="8"/>
      <c r="N1102" s="8"/>
    </row>
    <row r="1103" customFormat="false" ht="14.4" hidden="false" customHeight="false" outlineLevel="0" collapsed="false">
      <c r="C1103" s="11"/>
      <c r="D1103" s="11"/>
      <c r="E1103" s="9"/>
      <c r="J1103" s="8"/>
      <c r="N1103" s="8"/>
    </row>
    <row r="1104" customFormat="false" ht="14.4" hidden="false" customHeight="false" outlineLevel="0" collapsed="false">
      <c r="C1104" s="11"/>
      <c r="D1104" s="11"/>
      <c r="E1104" s="9"/>
      <c r="J1104" s="8"/>
      <c r="N1104" s="8"/>
    </row>
    <row r="1105" customFormat="false" ht="14.4" hidden="false" customHeight="false" outlineLevel="0" collapsed="false">
      <c r="C1105" s="11"/>
      <c r="D1105" s="11"/>
      <c r="E1105" s="9"/>
      <c r="J1105" s="8"/>
      <c r="N1105" s="8"/>
    </row>
    <row r="1106" customFormat="false" ht="14.4" hidden="false" customHeight="false" outlineLevel="0" collapsed="false">
      <c r="C1106" s="11"/>
      <c r="D1106" s="11"/>
      <c r="E1106" s="9"/>
      <c r="J1106" s="8"/>
      <c r="N1106" s="8"/>
    </row>
    <row r="1107" customFormat="false" ht="14.4" hidden="false" customHeight="false" outlineLevel="0" collapsed="false">
      <c r="C1107" s="11"/>
      <c r="D1107" s="11"/>
      <c r="E1107" s="9"/>
      <c r="J1107" s="8"/>
      <c r="N1107" s="8"/>
    </row>
    <row r="1108" customFormat="false" ht="14.4" hidden="false" customHeight="false" outlineLevel="0" collapsed="false">
      <c r="C1108" s="11"/>
      <c r="D1108" s="11"/>
      <c r="E1108" s="9"/>
      <c r="J1108" s="8"/>
      <c r="N1108" s="8"/>
    </row>
    <row r="1109" customFormat="false" ht="14.4" hidden="false" customHeight="false" outlineLevel="0" collapsed="false">
      <c r="C1109" s="11"/>
      <c r="D1109" s="11"/>
      <c r="E1109" s="9"/>
      <c r="J1109" s="8"/>
      <c r="N1109" s="8"/>
    </row>
    <row r="1110" customFormat="false" ht="14.4" hidden="false" customHeight="false" outlineLevel="0" collapsed="false">
      <c r="C1110" s="11"/>
      <c r="D1110" s="11"/>
      <c r="E1110" s="9"/>
      <c r="J1110" s="8"/>
      <c r="N1110" s="8"/>
    </row>
    <row r="1111" customFormat="false" ht="14.4" hidden="false" customHeight="false" outlineLevel="0" collapsed="false">
      <c r="C1111" s="11"/>
      <c r="D1111" s="11"/>
      <c r="E1111" s="9"/>
      <c r="J1111" s="8"/>
      <c r="N1111" s="8"/>
    </row>
    <row r="1112" customFormat="false" ht="14.4" hidden="false" customHeight="false" outlineLevel="0" collapsed="false">
      <c r="C1112" s="11"/>
      <c r="D1112" s="11"/>
      <c r="E1112" s="9"/>
      <c r="J1112" s="8"/>
      <c r="N1112" s="8"/>
    </row>
    <row r="1113" customFormat="false" ht="14.4" hidden="false" customHeight="false" outlineLevel="0" collapsed="false">
      <c r="C1113" s="11"/>
      <c r="D1113" s="11"/>
      <c r="E1113" s="9"/>
      <c r="J1113" s="8"/>
      <c r="N1113" s="8"/>
    </row>
    <row r="1114" customFormat="false" ht="14.4" hidden="false" customHeight="false" outlineLevel="0" collapsed="false">
      <c r="C1114" s="11"/>
      <c r="D1114" s="11"/>
      <c r="E1114" s="9"/>
      <c r="J1114" s="8"/>
      <c r="N1114" s="8"/>
    </row>
    <row r="1115" customFormat="false" ht="14.4" hidden="false" customHeight="false" outlineLevel="0" collapsed="false">
      <c r="C1115" s="11"/>
      <c r="D1115" s="11"/>
      <c r="E1115" s="9"/>
      <c r="J1115" s="8"/>
      <c r="N1115" s="8"/>
    </row>
    <row r="1116" customFormat="false" ht="14.4" hidden="false" customHeight="false" outlineLevel="0" collapsed="false">
      <c r="C1116" s="11"/>
      <c r="D1116" s="11"/>
      <c r="E1116" s="9"/>
      <c r="J1116" s="8"/>
      <c r="N1116" s="8"/>
    </row>
    <row r="1117" customFormat="false" ht="14.4" hidden="false" customHeight="false" outlineLevel="0" collapsed="false">
      <c r="C1117" s="11"/>
      <c r="D1117" s="11"/>
      <c r="E1117" s="9"/>
      <c r="J1117" s="8"/>
      <c r="N1117" s="8"/>
    </row>
    <row r="1118" customFormat="false" ht="14.4" hidden="false" customHeight="false" outlineLevel="0" collapsed="false">
      <c r="C1118" s="11"/>
      <c r="D1118" s="11"/>
      <c r="E1118" s="9"/>
      <c r="J1118" s="8"/>
      <c r="N1118" s="8"/>
    </row>
    <row r="1119" customFormat="false" ht="14.4" hidden="false" customHeight="false" outlineLevel="0" collapsed="false">
      <c r="C1119" s="11"/>
      <c r="D1119" s="11"/>
      <c r="E1119" s="9"/>
      <c r="J1119" s="8"/>
      <c r="N1119" s="8"/>
    </row>
    <row r="1120" customFormat="false" ht="14.4" hidden="false" customHeight="false" outlineLevel="0" collapsed="false">
      <c r="C1120" s="11"/>
      <c r="D1120" s="11"/>
      <c r="E1120" s="9"/>
      <c r="J1120" s="8"/>
      <c r="N1120" s="8"/>
    </row>
    <row r="1121" customFormat="false" ht="14.4" hidden="false" customHeight="false" outlineLevel="0" collapsed="false">
      <c r="C1121" s="11"/>
      <c r="D1121" s="11"/>
      <c r="E1121" s="9"/>
      <c r="J1121" s="8"/>
      <c r="N1121" s="8"/>
    </row>
    <row r="1122" customFormat="false" ht="14.4" hidden="false" customHeight="false" outlineLevel="0" collapsed="false">
      <c r="C1122" s="11"/>
      <c r="D1122" s="11"/>
      <c r="E1122" s="9"/>
      <c r="J1122" s="8"/>
      <c r="N1122" s="8"/>
    </row>
    <row r="1123" customFormat="false" ht="14.4" hidden="false" customHeight="false" outlineLevel="0" collapsed="false">
      <c r="C1123" s="11"/>
      <c r="D1123" s="11"/>
      <c r="E1123" s="9"/>
      <c r="J1123" s="8"/>
      <c r="N1123" s="8"/>
    </row>
    <row r="1124" customFormat="false" ht="14.4" hidden="false" customHeight="false" outlineLevel="0" collapsed="false">
      <c r="C1124" s="11"/>
      <c r="D1124" s="11"/>
      <c r="E1124" s="9"/>
      <c r="J1124" s="8"/>
      <c r="N1124" s="8"/>
    </row>
    <row r="1125" customFormat="false" ht="14.4" hidden="false" customHeight="false" outlineLevel="0" collapsed="false">
      <c r="C1125" s="11"/>
      <c r="D1125" s="11"/>
      <c r="E1125" s="9"/>
      <c r="J1125" s="8"/>
      <c r="N1125" s="8"/>
    </row>
    <row r="1126" customFormat="false" ht="14.4" hidden="false" customHeight="false" outlineLevel="0" collapsed="false">
      <c r="C1126" s="11"/>
      <c r="D1126" s="11"/>
      <c r="E1126" s="9"/>
      <c r="J1126" s="8"/>
      <c r="N1126" s="8"/>
    </row>
    <row r="1127" customFormat="false" ht="14.4" hidden="false" customHeight="false" outlineLevel="0" collapsed="false">
      <c r="C1127" s="11"/>
      <c r="D1127" s="11"/>
      <c r="E1127" s="9"/>
      <c r="J1127" s="8"/>
      <c r="N1127" s="8"/>
    </row>
    <row r="1128" customFormat="false" ht="14.4" hidden="false" customHeight="false" outlineLevel="0" collapsed="false">
      <c r="C1128" s="11"/>
      <c r="D1128" s="11"/>
      <c r="E1128" s="9"/>
      <c r="J1128" s="8"/>
      <c r="N1128" s="8"/>
    </row>
    <row r="1129" customFormat="false" ht="14.4" hidden="false" customHeight="false" outlineLevel="0" collapsed="false">
      <c r="C1129" s="11"/>
      <c r="D1129" s="11"/>
      <c r="E1129" s="9"/>
      <c r="J1129" s="8"/>
      <c r="N1129" s="8"/>
    </row>
    <row r="1130" customFormat="false" ht="14.4" hidden="false" customHeight="false" outlineLevel="0" collapsed="false">
      <c r="C1130" s="11"/>
      <c r="D1130" s="11"/>
      <c r="E1130" s="9"/>
      <c r="J1130" s="8"/>
      <c r="N1130" s="8"/>
    </row>
    <row r="1131" customFormat="false" ht="14.4" hidden="false" customHeight="false" outlineLevel="0" collapsed="false">
      <c r="C1131" s="11"/>
      <c r="D1131" s="11"/>
      <c r="E1131" s="9"/>
      <c r="J1131" s="8"/>
      <c r="N1131" s="8"/>
    </row>
    <row r="1132" customFormat="false" ht="14.4" hidden="false" customHeight="false" outlineLevel="0" collapsed="false">
      <c r="C1132" s="11"/>
      <c r="D1132" s="11"/>
      <c r="E1132" s="9"/>
      <c r="J1132" s="8"/>
      <c r="N1132" s="8"/>
    </row>
    <row r="1133" customFormat="false" ht="14.4" hidden="false" customHeight="false" outlineLevel="0" collapsed="false">
      <c r="C1133" s="11"/>
      <c r="D1133" s="11"/>
      <c r="E1133" s="9"/>
      <c r="J1133" s="8"/>
      <c r="N1133" s="8"/>
    </row>
    <row r="1134" customFormat="false" ht="14.4" hidden="false" customHeight="false" outlineLevel="0" collapsed="false">
      <c r="C1134" s="11"/>
      <c r="D1134" s="11"/>
      <c r="E1134" s="9"/>
      <c r="J1134" s="8"/>
      <c r="N1134" s="8"/>
    </row>
    <row r="1135" customFormat="false" ht="14.4" hidden="false" customHeight="false" outlineLevel="0" collapsed="false">
      <c r="C1135" s="11"/>
      <c r="D1135" s="11"/>
      <c r="E1135" s="9"/>
      <c r="J1135" s="8"/>
      <c r="N1135" s="8"/>
    </row>
    <row r="1136" customFormat="false" ht="14.4" hidden="false" customHeight="false" outlineLevel="0" collapsed="false">
      <c r="C1136" s="11"/>
      <c r="D1136" s="11"/>
      <c r="E1136" s="9"/>
      <c r="J1136" s="8"/>
      <c r="N1136" s="8"/>
    </row>
    <row r="1137" customFormat="false" ht="14.4" hidden="false" customHeight="false" outlineLevel="0" collapsed="false">
      <c r="C1137" s="11"/>
      <c r="D1137" s="11"/>
      <c r="E1137" s="9"/>
      <c r="J1137" s="8"/>
      <c r="N1137" s="8"/>
    </row>
    <row r="1138" customFormat="false" ht="14.4" hidden="false" customHeight="false" outlineLevel="0" collapsed="false">
      <c r="C1138" s="11"/>
      <c r="D1138" s="11"/>
      <c r="E1138" s="9"/>
      <c r="J1138" s="8"/>
      <c r="N1138" s="8"/>
    </row>
    <row r="1139" customFormat="false" ht="14.4" hidden="false" customHeight="false" outlineLevel="0" collapsed="false">
      <c r="C1139" s="11"/>
      <c r="D1139" s="11"/>
      <c r="E1139" s="9"/>
      <c r="J1139" s="8"/>
      <c r="N1139" s="8"/>
    </row>
    <row r="1140" customFormat="false" ht="14.4" hidden="false" customHeight="false" outlineLevel="0" collapsed="false">
      <c r="C1140" s="11"/>
      <c r="D1140" s="11"/>
      <c r="E1140" s="9"/>
      <c r="J1140" s="8"/>
      <c r="N1140" s="8"/>
    </row>
    <row r="1141" customFormat="false" ht="14.4" hidden="false" customHeight="false" outlineLevel="0" collapsed="false">
      <c r="C1141" s="11"/>
      <c r="D1141" s="11"/>
      <c r="E1141" s="9"/>
      <c r="J1141" s="8"/>
      <c r="N1141" s="8"/>
    </row>
    <row r="1142" customFormat="false" ht="14.4" hidden="false" customHeight="false" outlineLevel="0" collapsed="false">
      <c r="C1142" s="11"/>
      <c r="D1142" s="11"/>
      <c r="E1142" s="9"/>
      <c r="J1142" s="8"/>
      <c r="N1142" s="8"/>
    </row>
    <row r="1143" customFormat="false" ht="14.4" hidden="false" customHeight="false" outlineLevel="0" collapsed="false">
      <c r="C1143" s="11"/>
      <c r="D1143" s="11"/>
      <c r="E1143" s="9"/>
      <c r="J1143" s="8"/>
      <c r="N1143" s="8"/>
    </row>
    <row r="1144" customFormat="false" ht="14.4" hidden="false" customHeight="false" outlineLevel="0" collapsed="false">
      <c r="C1144" s="11"/>
      <c r="D1144" s="11"/>
      <c r="E1144" s="9"/>
      <c r="J1144" s="8"/>
      <c r="N1144" s="8"/>
    </row>
    <row r="1145" customFormat="false" ht="14.4" hidden="false" customHeight="false" outlineLevel="0" collapsed="false">
      <c r="C1145" s="11"/>
      <c r="D1145" s="11"/>
      <c r="E1145" s="9"/>
      <c r="J1145" s="8"/>
      <c r="N1145" s="8"/>
    </row>
    <row r="1146" customFormat="false" ht="14.4" hidden="false" customHeight="false" outlineLevel="0" collapsed="false">
      <c r="C1146" s="11"/>
      <c r="D1146" s="11"/>
      <c r="E1146" s="9"/>
      <c r="J1146" s="8"/>
      <c r="N1146" s="8"/>
    </row>
    <row r="1147" customFormat="false" ht="14.4" hidden="false" customHeight="false" outlineLevel="0" collapsed="false">
      <c r="C1147" s="11"/>
      <c r="D1147" s="11"/>
      <c r="E1147" s="9"/>
      <c r="J1147" s="8"/>
      <c r="N1147" s="8"/>
    </row>
    <row r="1148" customFormat="false" ht="14.4" hidden="false" customHeight="false" outlineLevel="0" collapsed="false">
      <c r="C1148" s="11"/>
      <c r="D1148" s="11"/>
      <c r="E1148" s="9"/>
      <c r="J1148" s="8"/>
      <c r="N1148" s="8"/>
    </row>
    <row r="1149" customFormat="false" ht="14.4" hidden="false" customHeight="false" outlineLevel="0" collapsed="false">
      <c r="C1149" s="11"/>
      <c r="D1149" s="11"/>
      <c r="E1149" s="9"/>
      <c r="J1149" s="8"/>
      <c r="N1149" s="8"/>
    </row>
    <row r="1150" customFormat="false" ht="14.4" hidden="false" customHeight="false" outlineLevel="0" collapsed="false">
      <c r="C1150" s="11"/>
      <c r="D1150" s="11"/>
      <c r="E1150" s="9"/>
      <c r="J1150" s="8"/>
      <c r="N1150" s="8"/>
    </row>
    <row r="1151" customFormat="false" ht="14.4" hidden="false" customHeight="false" outlineLevel="0" collapsed="false">
      <c r="C1151" s="11"/>
      <c r="D1151" s="11"/>
      <c r="E1151" s="9"/>
      <c r="J1151" s="8"/>
      <c r="N1151" s="8"/>
    </row>
    <row r="1152" customFormat="false" ht="14.4" hidden="false" customHeight="false" outlineLevel="0" collapsed="false">
      <c r="C1152" s="11"/>
      <c r="D1152" s="11"/>
      <c r="E1152" s="9"/>
      <c r="J1152" s="8"/>
      <c r="N1152" s="8"/>
    </row>
    <row r="1153" customFormat="false" ht="14.4" hidden="false" customHeight="false" outlineLevel="0" collapsed="false">
      <c r="C1153" s="11"/>
      <c r="D1153" s="11"/>
      <c r="E1153" s="9"/>
      <c r="J1153" s="8"/>
      <c r="N1153" s="8"/>
    </row>
    <row r="1154" customFormat="false" ht="14.4" hidden="false" customHeight="false" outlineLevel="0" collapsed="false">
      <c r="C1154" s="11"/>
      <c r="D1154" s="11"/>
      <c r="E1154" s="9"/>
      <c r="J1154" s="8"/>
      <c r="N1154" s="8"/>
    </row>
    <row r="1155" customFormat="false" ht="14.4" hidden="false" customHeight="false" outlineLevel="0" collapsed="false">
      <c r="C1155" s="11"/>
      <c r="D1155" s="11"/>
      <c r="E1155" s="9"/>
      <c r="J1155" s="8"/>
      <c r="N1155" s="8"/>
    </row>
    <row r="1156" customFormat="false" ht="14.4" hidden="false" customHeight="false" outlineLevel="0" collapsed="false">
      <c r="C1156" s="11"/>
      <c r="D1156" s="11"/>
      <c r="E1156" s="9"/>
      <c r="J1156" s="8"/>
      <c r="N1156" s="8"/>
    </row>
    <row r="1157" customFormat="false" ht="14.4" hidden="false" customHeight="false" outlineLevel="0" collapsed="false">
      <c r="C1157" s="11"/>
      <c r="D1157" s="11"/>
      <c r="E1157" s="9"/>
      <c r="J1157" s="8"/>
      <c r="N1157" s="8"/>
    </row>
    <row r="1158" customFormat="false" ht="14.4" hidden="false" customHeight="false" outlineLevel="0" collapsed="false">
      <c r="C1158" s="11"/>
      <c r="D1158" s="11"/>
      <c r="E1158" s="9"/>
      <c r="J1158" s="8"/>
      <c r="N1158" s="8"/>
    </row>
    <row r="1159" customFormat="false" ht="14.4" hidden="false" customHeight="false" outlineLevel="0" collapsed="false">
      <c r="C1159" s="11"/>
      <c r="D1159" s="11"/>
      <c r="E1159" s="9"/>
      <c r="J1159" s="8"/>
      <c r="N1159" s="8"/>
    </row>
    <row r="1160" customFormat="false" ht="14.4" hidden="false" customHeight="false" outlineLevel="0" collapsed="false">
      <c r="C1160" s="11"/>
      <c r="D1160" s="11"/>
      <c r="E1160" s="9"/>
      <c r="J1160" s="8"/>
      <c r="N1160" s="8"/>
    </row>
    <row r="1161" customFormat="false" ht="14.4" hidden="false" customHeight="false" outlineLevel="0" collapsed="false">
      <c r="C1161" s="11"/>
      <c r="D1161" s="11"/>
      <c r="E1161" s="9"/>
      <c r="J1161" s="8"/>
      <c r="N1161" s="8"/>
    </row>
    <row r="1162" customFormat="false" ht="14.4" hidden="false" customHeight="false" outlineLevel="0" collapsed="false">
      <c r="C1162" s="11"/>
      <c r="D1162" s="11"/>
      <c r="E1162" s="9"/>
      <c r="J1162" s="8"/>
      <c r="N1162" s="8"/>
    </row>
    <row r="1163" customFormat="false" ht="14.4" hidden="false" customHeight="false" outlineLevel="0" collapsed="false">
      <c r="C1163" s="11"/>
      <c r="D1163" s="11"/>
      <c r="E1163" s="9"/>
      <c r="J1163" s="8"/>
      <c r="N1163" s="8"/>
    </row>
    <row r="1164" customFormat="false" ht="14.4" hidden="false" customHeight="false" outlineLevel="0" collapsed="false">
      <c r="C1164" s="11"/>
      <c r="D1164" s="11"/>
      <c r="E1164" s="9"/>
      <c r="J1164" s="8"/>
      <c r="N1164" s="8"/>
    </row>
    <row r="1165" customFormat="false" ht="14.4" hidden="false" customHeight="false" outlineLevel="0" collapsed="false">
      <c r="C1165" s="11"/>
      <c r="D1165" s="11"/>
      <c r="E1165" s="9"/>
      <c r="J1165" s="8"/>
      <c r="N1165" s="8"/>
    </row>
    <row r="1166" customFormat="false" ht="14.4" hidden="false" customHeight="false" outlineLevel="0" collapsed="false">
      <c r="C1166" s="11"/>
      <c r="D1166" s="11"/>
      <c r="E1166" s="9"/>
      <c r="J1166" s="8"/>
      <c r="N1166" s="8"/>
    </row>
    <row r="1167" customFormat="false" ht="14.4" hidden="false" customHeight="false" outlineLevel="0" collapsed="false">
      <c r="C1167" s="11"/>
      <c r="D1167" s="11"/>
      <c r="E1167" s="9"/>
      <c r="J1167" s="8"/>
      <c r="N1167" s="8"/>
    </row>
    <row r="1168" customFormat="false" ht="14.4" hidden="false" customHeight="false" outlineLevel="0" collapsed="false">
      <c r="C1168" s="11"/>
      <c r="D1168" s="11"/>
      <c r="E1168" s="9"/>
      <c r="J1168" s="8"/>
      <c r="N1168" s="8"/>
    </row>
    <row r="1169" customFormat="false" ht="14.4" hidden="false" customHeight="false" outlineLevel="0" collapsed="false">
      <c r="C1169" s="11"/>
      <c r="D1169" s="11"/>
      <c r="E1169" s="9"/>
      <c r="J1169" s="8"/>
      <c r="N1169" s="8"/>
    </row>
    <row r="1170" customFormat="false" ht="14.4" hidden="false" customHeight="false" outlineLevel="0" collapsed="false">
      <c r="C1170" s="11"/>
      <c r="D1170" s="11"/>
      <c r="E1170" s="9"/>
      <c r="J1170" s="8"/>
      <c r="N1170" s="8"/>
    </row>
    <row r="1171" customFormat="false" ht="14.4" hidden="false" customHeight="false" outlineLevel="0" collapsed="false">
      <c r="C1171" s="11"/>
      <c r="D1171" s="11"/>
      <c r="E1171" s="9"/>
      <c r="J1171" s="8"/>
      <c r="N1171" s="8"/>
    </row>
    <row r="1172" customFormat="false" ht="14.4" hidden="false" customHeight="false" outlineLevel="0" collapsed="false">
      <c r="C1172" s="11"/>
      <c r="D1172" s="11"/>
      <c r="E1172" s="9"/>
      <c r="J1172" s="8"/>
      <c r="N1172" s="8"/>
    </row>
    <row r="1173" customFormat="false" ht="14.4" hidden="false" customHeight="false" outlineLevel="0" collapsed="false">
      <c r="C1173" s="11"/>
      <c r="D1173" s="11"/>
      <c r="E1173" s="9"/>
      <c r="J1173" s="8"/>
      <c r="N1173" s="8"/>
    </row>
    <row r="1174" customFormat="false" ht="14.4" hidden="false" customHeight="false" outlineLevel="0" collapsed="false">
      <c r="C1174" s="11"/>
      <c r="D1174" s="11"/>
      <c r="E1174" s="9"/>
      <c r="J1174" s="8"/>
      <c r="N1174" s="8"/>
    </row>
    <row r="1175" customFormat="false" ht="14.4" hidden="false" customHeight="false" outlineLevel="0" collapsed="false">
      <c r="C1175" s="11"/>
      <c r="D1175" s="11"/>
      <c r="E1175" s="9"/>
      <c r="J1175" s="8"/>
      <c r="N1175" s="8"/>
    </row>
    <row r="1176" customFormat="false" ht="14.4" hidden="false" customHeight="false" outlineLevel="0" collapsed="false">
      <c r="C1176" s="11"/>
      <c r="D1176" s="11"/>
      <c r="E1176" s="9"/>
      <c r="J1176" s="8"/>
      <c r="N1176" s="8"/>
    </row>
    <row r="1177" customFormat="false" ht="14.4" hidden="false" customHeight="false" outlineLevel="0" collapsed="false">
      <c r="C1177" s="11"/>
      <c r="D1177" s="11"/>
      <c r="E1177" s="9"/>
      <c r="J1177" s="8"/>
      <c r="N1177" s="8"/>
    </row>
    <row r="1178" customFormat="false" ht="14.4" hidden="false" customHeight="false" outlineLevel="0" collapsed="false">
      <c r="C1178" s="11"/>
      <c r="D1178" s="11"/>
      <c r="E1178" s="9"/>
      <c r="J1178" s="8"/>
      <c r="N1178" s="8"/>
    </row>
    <row r="1179" customFormat="false" ht="14.4" hidden="false" customHeight="false" outlineLevel="0" collapsed="false">
      <c r="C1179" s="11"/>
      <c r="D1179" s="11"/>
      <c r="E1179" s="9"/>
      <c r="J1179" s="8"/>
      <c r="N1179" s="8"/>
    </row>
    <row r="1180" customFormat="false" ht="14.4" hidden="false" customHeight="false" outlineLevel="0" collapsed="false">
      <c r="C1180" s="11"/>
      <c r="D1180" s="11"/>
      <c r="E1180" s="9"/>
      <c r="J1180" s="8"/>
      <c r="N1180" s="8"/>
    </row>
    <row r="1181" customFormat="false" ht="14.4" hidden="false" customHeight="false" outlineLevel="0" collapsed="false">
      <c r="C1181" s="11"/>
      <c r="D1181" s="11"/>
      <c r="E1181" s="9"/>
      <c r="J1181" s="8"/>
      <c r="N1181" s="8"/>
    </row>
    <row r="1182" customFormat="false" ht="14.4" hidden="false" customHeight="false" outlineLevel="0" collapsed="false">
      <c r="C1182" s="11"/>
      <c r="D1182" s="11"/>
      <c r="E1182" s="9"/>
      <c r="J1182" s="8"/>
      <c r="N1182" s="8"/>
    </row>
    <row r="1183" customFormat="false" ht="14.4" hidden="false" customHeight="false" outlineLevel="0" collapsed="false">
      <c r="C1183" s="11"/>
      <c r="D1183" s="11"/>
      <c r="E1183" s="9"/>
      <c r="J1183" s="8"/>
      <c r="N1183" s="8"/>
    </row>
    <row r="1184" customFormat="false" ht="14.4" hidden="false" customHeight="false" outlineLevel="0" collapsed="false">
      <c r="C1184" s="11"/>
      <c r="D1184" s="11"/>
      <c r="E1184" s="9"/>
      <c r="J1184" s="8"/>
      <c r="N1184" s="8"/>
    </row>
    <row r="1185" customFormat="false" ht="14.4" hidden="false" customHeight="false" outlineLevel="0" collapsed="false">
      <c r="C1185" s="11"/>
      <c r="D1185" s="11"/>
      <c r="E1185" s="9"/>
      <c r="J1185" s="8"/>
      <c r="N1185" s="8"/>
    </row>
    <row r="1186" customFormat="false" ht="14.4" hidden="false" customHeight="false" outlineLevel="0" collapsed="false">
      <c r="C1186" s="11"/>
      <c r="D1186" s="11"/>
      <c r="E1186" s="9"/>
      <c r="J1186" s="8"/>
      <c r="N1186" s="8"/>
    </row>
    <row r="1187" customFormat="false" ht="14.4" hidden="false" customHeight="false" outlineLevel="0" collapsed="false">
      <c r="C1187" s="11"/>
      <c r="D1187" s="11"/>
      <c r="E1187" s="9"/>
      <c r="J1187" s="8"/>
      <c r="N1187" s="8"/>
    </row>
    <row r="1188" customFormat="false" ht="14.4" hidden="false" customHeight="false" outlineLevel="0" collapsed="false">
      <c r="C1188" s="11"/>
      <c r="D1188" s="11"/>
      <c r="E1188" s="9"/>
      <c r="J1188" s="8"/>
      <c r="N1188" s="8"/>
    </row>
    <row r="1189" customFormat="false" ht="14.4" hidden="false" customHeight="false" outlineLevel="0" collapsed="false">
      <c r="C1189" s="11"/>
      <c r="D1189" s="11"/>
      <c r="E1189" s="9"/>
      <c r="J1189" s="8"/>
      <c r="N1189" s="8"/>
    </row>
    <row r="1190" customFormat="false" ht="14.4" hidden="false" customHeight="false" outlineLevel="0" collapsed="false">
      <c r="C1190" s="11"/>
      <c r="D1190" s="11"/>
      <c r="E1190" s="9"/>
      <c r="J1190" s="8"/>
      <c r="N1190" s="8"/>
    </row>
    <row r="1191" customFormat="false" ht="14.4" hidden="false" customHeight="false" outlineLevel="0" collapsed="false">
      <c r="C1191" s="11"/>
      <c r="D1191" s="11"/>
      <c r="E1191" s="9"/>
      <c r="J1191" s="8"/>
      <c r="N1191" s="8"/>
    </row>
    <row r="1192" customFormat="false" ht="14.4" hidden="false" customHeight="false" outlineLevel="0" collapsed="false">
      <c r="C1192" s="11"/>
      <c r="D1192" s="11"/>
      <c r="E1192" s="9"/>
      <c r="J1192" s="8"/>
      <c r="N1192" s="8"/>
    </row>
    <row r="1193" customFormat="false" ht="14.4" hidden="false" customHeight="false" outlineLevel="0" collapsed="false">
      <c r="C1193" s="11"/>
      <c r="D1193" s="11"/>
      <c r="E1193" s="9"/>
      <c r="J1193" s="8"/>
      <c r="N1193" s="8"/>
    </row>
    <row r="1194" customFormat="false" ht="14.4" hidden="false" customHeight="false" outlineLevel="0" collapsed="false">
      <c r="C1194" s="11"/>
      <c r="D1194" s="11"/>
      <c r="E1194" s="9"/>
      <c r="J1194" s="8"/>
      <c r="N1194" s="8"/>
    </row>
    <row r="1195" customFormat="false" ht="14.4" hidden="false" customHeight="false" outlineLevel="0" collapsed="false">
      <c r="C1195" s="11"/>
      <c r="D1195" s="11"/>
      <c r="E1195" s="9"/>
      <c r="J1195" s="8"/>
      <c r="N1195" s="8"/>
    </row>
    <row r="1196" customFormat="false" ht="14.4" hidden="false" customHeight="false" outlineLevel="0" collapsed="false">
      <c r="C1196" s="11"/>
      <c r="D1196" s="11"/>
      <c r="E1196" s="9"/>
      <c r="J1196" s="8"/>
      <c r="N1196" s="8"/>
    </row>
    <row r="1197" customFormat="false" ht="14.4" hidden="false" customHeight="false" outlineLevel="0" collapsed="false">
      <c r="C1197" s="11"/>
      <c r="D1197" s="11"/>
      <c r="E1197" s="9"/>
      <c r="J1197" s="8"/>
      <c r="N1197" s="8"/>
    </row>
    <row r="1198" customFormat="false" ht="14.4" hidden="false" customHeight="false" outlineLevel="0" collapsed="false">
      <c r="C1198" s="11"/>
      <c r="D1198" s="11"/>
      <c r="E1198" s="9"/>
      <c r="J1198" s="8"/>
      <c r="N1198" s="8"/>
    </row>
    <row r="1199" customFormat="false" ht="14.4" hidden="false" customHeight="false" outlineLevel="0" collapsed="false">
      <c r="C1199" s="11"/>
      <c r="D1199" s="11"/>
      <c r="E1199" s="9"/>
      <c r="J1199" s="8"/>
      <c r="N1199" s="8"/>
    </row>
    <row r="1200" customFormat="false" ht="14.4" hidden="false" customHeight="false" outlineLevel="0" collapsed="false">
      <c r="C1200" s="11"/>
      <c r="D1200" s="11"/>
      <c r="E1200" s="9"/>
      <c r="J1200" s="8"/>
      <c r="N1200" s="8"/>
    </row>
    <row r="1201" customFormat="false" ht="14.4" hidden="false" customHeight="false" outlineLevel="0" collapsed="false">
      <c r="C1201" s="11"/>
      <c r="D1201" s="11"/>
      <c r="E1201" s="9"/>
      <c r="J1201" s="8"/>
      <c r="N1201" s="8"/>
    </row>
    <row r="1202" customFormat="false" ht="14.4" hidden="false" customHeight="false" outlineLevel="0" collapsed="false">
      <c r="C1202" s="11"/>
      <c r="D1202" s="11"/>
      <c r="E1202" s="9"/>
      <c r="J1202" s="8"/>
      <c r="N1202" s="8"/>
    </row>
    <row r="1203" customFormat="false" ht="14.4" hidden="false" customHeight="false" outlineLevel="0" collapsed="false">
      <c r="C1203" s="11"/>
      <c r="D1203" s="11"/>
      <c r="E1203" s="9"/>
      <c r="J1203" s="8"/>
      <c r="N1203" s="8"/>
    </row>
    <row r="1204" customFormat="false" ht="14.4" hidden="false" customHeight="false" outlineLevel="0" collapsed="false">
      <c r="C1204" s="11"/>
      <c r="D1204" s="11"/>
      <c r="E1204" s="9"/>
      <c r="J1204" s="8"/>
      <c r="N1204" s="8"/>
    </row>
    <row r="1205" customFormat="false" ht="14.4" hidden="false" customHeight="false" outlineLevel="0" collapsed="false">
      <c r="C1205" s="11"/>
      <c r="D1205" s="11"/>
      <c r="E1205" s="9"/>
      <c r="J1205" s="8"/>
      <c r="N1205" s="8"/>
    </row>
    <row r="1206" customFormat="false" ht="14.4" hidden="false" customHeight="false" outlineLevel="0" collapsed="false">
      <c r="C1206" s="11"/>
      <c r="D1206" s="11"/>
      <c r="E1206" s="9"/>
      <c r="J1206" s="8"/>
      <c r="N1206" s="8"/>
    </row>
    <row r="1207" customFormat="false" ht="14.4" hidden="false" customHeight="false" outlineLevel="0" collapsed="false">
      <c r="C1207" s="11"/>
      <c r="D1207" s="11"/>
      <c r="E1207" s="9"/>
      <c r="J1207" s="8"/>
      <c r="N1207" s="8"/>
    </row>
    <row r="1208" customFormat="false" ht="14.4" hidden="false" customHeight="false" outlineLevel="0" collapsed="false">
      <c r="C1208" s="11"/>
      <c r="D1208" s="11"/>
      <c r="E1208" s="9"/>
      <c r="J1208" s="8"/>
      <c r="N1208" s="8"/>
    </row>
    <row r="1209" customFormat="false" ht="14.4" hidden="false" customHeight="false" outlineLevel="0" collapsed="false">
      <c r="C1209" s="11"/>
      <c r="D1209" s="11"/>
      <c r="E1209" s="9"/>
      <c r="J1209" s="8"/>
      <c r="N1209" s="8"/>
    </row>
    <row r="1210" customFormat="false" ht="14.4" hidden="false" customHeight="false" outlineLevel="0" collapsed="false">
      <c r="C1210" s="11"/>
      <c r="D1210" s="11"/>
      <c r="E1210" s="9"/>
      <c r="J1210" s="8"/>
      <c r="N1210" s="8"/>
    </row>
    <row r="1211" customFormat="false" ht="14.4" hidden="false" customHeight="false" outlineLevel="0" collapsed="false">
      <c r="C1211" s="11"/>
      <c r="D1211" s="11"/>
      <c r="E1211" s="9"/>
      <c r="J1211" s="8"/>
      <c r="N1211" s="8"/>
    </row>
    <row r="1212" customFormat="false" ht="14.4" hidden="false" customHeight="false" outlineLevel="0" collapsed="false">
      <c r="C1212" s="11"/>
      <c r="D1212" s="11"/>
      <c r="E1212" s="9"/>
      <c r="J1212" s="8"/>
      <c r="N1212" s="8"/>
    </row>
    <row r="1213" customFormat="false" ht="14.4" hidden="false" customHeight="false" outlineLevel="0" collapsed="false">
      <c r="C1213" s="11"/>
      <c r="D1213" s="11"/>
      <c r="E1213" s="9"/>
      <c r="J1213" s="8"/>
      <c r="N1213" s="8"/>
    </row>
    <row r="1214" customFormat="false" ht="14.4" hidden="false" customHeight="false" outlineLevel="0" collapsed="false">
      <c r="C1214" s="11"/>
      <c r="D1214" s="11"/>
      <c r="E1214" s="9"/>
      <c r="J1214" s="8"/>
      <c r="N1214" s="8"/>
    </row>
    <row r="1215" customFormat="false" ht="14.4" hidden="false" customHeight="false" outlineLevel="0" collapsed="false">
      <c r="C1215" s="11"/>
      <c r="D1215" s="11"/>
      <c r="E1215" s="9"/>
      <c r="J1215" s="8"/>
      <c r="N1215" s="8"/>
    </row>
    <row r="1216" customFormat="false" ht="14.4" hidden="false" customHeight="false" outlineLevel="0" collapsed="false">
      <c r="C1216" s="11"/>
      <c r="D1216" s="11"/>
      <c r="E1216" s="9"/>
      <c r="J1216" s="8"/>
      <c r="N1216" s="8"/>
    </row>
    <row r="1217" customFormat="false" ht="14.4" hidden="false" customHeight="false" outlineLevel="0" collapsed="false">
      <c r="C1217" s="11"/>
      <c r="D1217" s="11"/>
      <c r="E1217" s="9"/>
      <c r="J1217" s="8"/>
      <c r="N1217" s="8"/>
    </row>
    <row r="1218" customFormat="false" ht="14.4" hidden="false" customHeight="false" outlineLevel="0" collapsed="false">
      <c r="C1218" s="11"/>
      <c r="D1218" s="11"/>
      <c r="E1218" s="9"/>
      <c r="J1218" s="8"/>
      <c r="N1218" s="8"/>
    </row>
    <row r="1219" customFormat="false" ht="14.4" hidden="false" customHeight="false" outlineLevel="0" collapsed="false">
      <c r="C1219" s="11"/>
      <c r="D1219" s="11"/>
      <c r="E1219" s="9"/>
      <c r="J1219" s="8"/>
      <c r="N1219" s="8"/>
    </row>
    <row r="1220" customFormat="false" ht="14.4" hidden="false" customHeight="false" outlineLevel="0" collapsed="false">
      <c r="C1220" s="11"/>
      <c r="D1220" s="11"/>
      <c r="E1220" s="9"/>
      <c r="J1220" s="8"/>
      <c r="N1220" s="8"/>
    </row>
    <row r="1221" customFormat="false" ht="14.4" hidden="false" customHeight="false" outlineLevel="0" collapsed="false">
      <c r="C1221" s="11"/>
      <c r="D1221" s="11"/>
      <c r="E1221" s="9"/>
      <c r="J1221" s="8"/>
      <c r="N1221" s="8"/>
    </row>
  </sheetData>
  <autoFilter ref="A1:U221">
    <filterColumn colId="9">
      <filters>
        <filter val="Created"/>
        <filter val="Updated"/>
      </filters>
    </filterColumn>
  </autoFilter>
  <dataValidations count="15">
    <dataValidation allowBlank="true" operator="between" showDropDown="false" showErrorMessage="true" showInputMessage="true" sqref="P2:P20 P22:P100 P193:P196 P199:P200 P219:P220" type="list">
      <formula1>$A$2:$A$100</formula1>
      <formula2>0</formula2>
    </dataValidation>
    <dataValidation allowBlank="true" operator="between" showDropDown="false" showErrorMessage="true" showInputMessage="true" sqref="B2:B203 B217:B221" type="list">
      <formula1>Input_Lists!$A$2:$A$5</formula1>
      <formula2>0</formula2>
    </dataValidation>
    <dataValidation allowBlank="true" operator="between" showDropDown="false" showErrorMessage="true" showInputMessage="true" sqref="L2:L20 O2:O20 L22:L101 O22:O100 L102:L109 O109 L111:L114 O111:O113 L115:L116 O116 L119:L147 O122:O126 O138 O143:O146 L149:L177 O149:O152 O155:O156 O159 O162:O164 O171:O176 L178:L180 L182:L184 O182:O183 L185:L190 O190 L193:L196 O193:O196 L199:L200 O199:O200 L217:L220 O218:O220" type="list">
      <formula1>Input_Lists!$F$2:$F$50</formula1>
      <formula2>0</formula2>
    </dataValidation>
    <dataValidation allowBlank="true" operator="between" showDropDown="false" showErrorMessage="true" showInputMessage="true" sqref="C204 C206:C209 C211:C216 C222:C1221" type="list">
      <formula1>Input_Lists!$B$2:$B$4</formula1>
      <formula2>0</formula2>
    </dataValidation>
    <dataValidation allowBlank="true" operator="between" showDropDown="false" showErrorMessage="true" showInputMessage="true" sqref="J2:J108" type="list">
      <formula1>Input_Lists!$E$2:$E$5</formula1>
      <formula2>0</formula2>
    </dataValidation>
    <dataValidation allowBlank="true" operator="between" showDropDown="false" showErrorMessage="true" showInputMessage="true" sqref="N2:N20 N22:N101 N193:N196 N199:N200 N202 N219:N220" type="list">
      <formula1>Input_Lists!$G$2:$G$10</formula1>
      <formula2>0</formula2>
    </dataValidation>
    <dataValidation allowBlank="true" operator="between" showDropDown="false" showErrorMessage="true" showInputMessage="true" sqref="D204 D206:D209 D211:D215 D222:D1221" type="list">
      <formula1>Input_Lists!$D$2:$D$3</formula1>
      <formula2>0</formula2>
    </dataValidation>
    <dataValidation allowBlank="true" operator="between" showDropDown="false" showErrorMessage="true" showInputMessage="true" sqref="E2:E198 E200:E202 E204 E207:E216 E219:E221" type="list">
      <formula1>Input_Lists!$D$2:$D$30</formula1>
      <formula2>0</formula2>
    </dataValidation>
    <dataValidation allowBlank="true" operator="between" showDropDown="false" showErrorMessage="true" showInputMessage="true" sqref="E217:E218 E222:E1221" type="list">
      <formula1>Input_Lists!$C$13:$C$15</formula1>
      <formula2>0</formula2>
    </dataValidation>
    <dataValidation allowBlank="true" operator="between" showDropDown="false" showErrorMessage="true" showInputMessage="true" sqref="C2:C196 C199:C200 C217:C220" type="list">
      <formula1>Input_Lists!$B$2:$B$30</formula1>
      <formula2>0</formula2>
    </dataValidation>
    <dataValidation allowBlank="true" operator="between" showDropDown="false" showErrorMessage="true" showInputMessage="true" sqref="D2:D172 D193:D196 D199:D200 D216:D220" type="list">
      <formula1>Input_Lists!$C$2:$C$30</formula1>
      <formula2>0</formula2>
    </dataValidation>
    <dataValidation allowBlank="true" operator="between" showDropDown="false" showErrorMessage="true" showInputMessage="true" sqref="J109:J190 J197 J203:J208 I208:I209 I211:I214 J216:J220 J222:J1221" type="list">
      <formula1>Input_Lists!$E$2:$E$4</formula1>
      <formula2>0</formula2>
    </dataValidation>
    <dataValidation allowBlank="true" operator="between" showDropDown="false" showErrorMessage="true" showInputMessage="true" sqref="N21 N102:N192 N197:N198 N201 N203:N218 N221:N1221" type="list">
      <formula1>Input_Lists!$G$2:$G$4</formula1>
      <formula2>0</formula2>
    </dataValidation>
    <dataValidation allowBlank="true" operator="between" showDropDown="false" showErrorMessage="true" showInputMessage="true" sqref="D173:D192" type="list">
      <formula1>Input_Lists!$C$2:$C$15</formula1>
      <formula2>0</formula2>
    </dataValidation>
    <dataValidation allowBlank="true" operator="between" showDropDown="false" showErrorMessage="true" showInputMessage="true" sqref="E199 E203 E205:E206" type="list">
      <formula1>Input_Lists!$D$2:$D$6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AL124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A24" activeCellId="0" sqref="A24"/>
    </sheetView>
  </sheetViews>
  <sheetFormatPr defaultRowHeight="12.75" zeroHeight="false" outlineLevelRow="0" outlineLevelCol="0"/>
  <cols>
    <col collapsed="false" customWidth="true" hidden="false" outlineLevel="0" max="1" min="1" style="48" width="10.58"/>
    <col collapsed="false" customWidth="true" hidden="false" outlineLevel="0" max="2" min="2" style="1" width="35.85"/>
    <col collapsed="false" customWidth="true" hidden="false" outlineLevel="0" max="3" min="3" style="1" width="28.33"/>
    <col collapsed="false" customWidth="true" hidden="false" outlineLevel="0" max="4" min="4" style="48" width="131.47"/>
    <col collapsed="false" customWidth="true" hidden="false" outlineLevel="0" max="5" min="5" style="48" width="305.17"/>
    <col collapsed="false" customWidth="true" hidden="false" outlineLevel="0" max="6" min="6" style="48" width="13.66"/>
    <col collapsed="false" customWidth="true" hidden="false" outlineLevel="0" max="7" min="7" style="8" width="15.34"/>
    <col collapsed="false" customWidth="true" hidden="false" outlineLevel="0" max="8" min="8" style="18" width="32.99"/>
    <col collapsed="false" customWidth="true" hidden="false" outlineLevel="0" max="9" min="9" style="1" width="44.98"/>
    <col collapsed="false" customWidth="true" hidden="false" outlineLevel="0" max="10" min="10" style="18" width="34.56"/>
    <col collapsed="false" customWidth="true" hidden="false" outlineLevel="0" max="11" min="11" style="8" width="11.64"/>
    <col collapsed="false" customWidth="true" hidden="false" outlineLevel="0" max="12" min="12" style="1" width="38.2"/>
    <col collapsed="false" customWidth="true" hidden="false" outlineLevel="0" max="13" min="13" style="48" width="74.51"/>
    <col collapsed="false" customWidth="true" hidden="false" outlineLevel="0" max="14" min="14" style="1" width="18"/>
    <col collapsed="false" customWidth="true" hidden="false" outlineLevel="0" max="15" min="15" style="48" width="27.44"/>
    <col collapsed="false" customWidth="true" hidden="false" outlineLevel="0" max="17" min="16" style="1" width="91.54"/>
    <col collapsed="false" customWidth="true" hidden="false" outlineLevel="0" max="18" min="18" style="1" width="33.87"/>
    <col collapsed="false" customWidth="true" hidden="false" outlineLevel="0" max="19" min="19" style="1" width="29.87"/>
    <col collapsed="false" customWidth="true" hidden="false" outlineLevel="0" max="20" min="20" style="48" width="26.26"/>
    <col collapsed="false" customWidth="true" hidden="false" outlineLevel="0" max="21" min="21" style="48" width="26.39"/>
    <col collapsed="false" customWidth="true" hidden="false" outlineLevel="0" max="22" min="22" style="48" width="33.9"/>
    <col collapsed="false" customWidth="true" hidden="false" outlineLevel="0" max="23" min="23" style="48" width="23.09"/>
    <col collapsed="false" customWidth="true" hidden="false" outlineLevel="0" max="24" min="24" style="48" width="43.93"/>
    <col collapsed="false" customWidth="true" hidden="false" outlineLevel="0" max="25" min="25" style="48" width="19.12"/>
    <col collapsed="false" customWidth="true" hidden="false" outlineLevel="0" max="26" min="26" style="48" width="7.98"/>
    <col collapsed="false" customWidth="true" hidden="false" outlineLevel="0" max="27" min="27" style="48" width="21.88"/>
    <col collapsed="false" customWidth="true" hidden="false" outlineLevel="0" max="30" min="28" style="48" width="23.09"/>
    <col collapsed="false" customWidth="true" hidden="false" outlineLevel="0" max="31" min="31" style="48" width="23.42"/>
    <col collapsed="false" customWidth="true" hidden="false" outlineLevel="0" max="37" min="32" style="48" width="61.84"/>
    <col collapsed="false" customWidth="true" hidden="false" outlineLevel="0" max="38" min="38" style="48" width="35.92"/>
    <col collapsed="false" customWidth="true" hidden="false" outlineLevel="0" max="1025" min="39" style="48" width="8.67"/>
  </cols>
  <sheetData>
    <row r="1" customFormat="false" ht="12.75" hidden="false" customHeight="true" outlineLevel="0" collapsed="false">
      <c r="A1" s="49" t="s">
        <v>9</v>
      </c>
      <c r="B1" s="50" t="s">
        <v>1358</v>
      </c>
      <c r="C1" s="51" t="s">
        <v>1359</v>
      </c>
      <c r="D1" s="52" t="s">
        <v>1360</v>
      </c>
      <c r="E1" s="52" t="s">
        <v>1361</v>
      </c>
      <c r="F1" s="53" t="s">
        <v>1362</v>
      </c>
      <c r="G1" s="54" t="s">
        <v>745</v>
      </c>
      <c r="H1" s="55" t="s">
        <v>747</v>
      </c>
      <c r="I1" s="56" t="s">
        <v>746</v>
      </c>
      <c r="J1" s="57" t="s">
        <v>1363</v>
      </c>
      <c r="K1" s="58" t="s">
        <v>1364</v>
      </c>
      <c r="L1" s="59" t="s">
        <v>1365</v>
      </c>
      <c r="M1" s="60" t="s">
        <v>1366</v>
      </c>
      <c r="N1" s="59" t="s">
        <v>1367</v>
      </c>
      <c r="O1" s="61" t="s">
        <v>1368</v>
      </c>
      <c r="P1" s="59" t="s">
        <v>1369</v>
      </c>
      <c r="Q1" s="62" t="s">
        <v>1370</v>
      </c>
      <c r="R1" s="62" t="s">
        <v>1371</v>
      </c>
      <c r="S1" s="62" t="s">
        <v>1372</v>
      </c>
      <c r="T1" s="63" t="s">
        <v>1373</v>
      </c>
      <c r="U1" s="63" t="s">
        <v>1374</v>
      </c>
      <c r="V1" s="63" t="s">
        <v>1375</v>
      </c>
      <c r="W1" s="61" t="s">
        <v>1376</v>
      </c>
      <c r="X1" s="61" t="s">
        <v>1377</v>
      </c>
      <c r="Y1" s="61" t="s">
        <v>1378</v>
      </c>
      <c r="Z1" s="61"/>
      <c r="AA1" s="61" t="s">
        <v>1379</v>
      </c>
      <c r="AB1" s="60" t="s">
        <v>1380</v>
      </c>
      <c r="AC1" s="64"/>
      <c r="AD1" s="61" t="s">
        <v>1381</v>
      </c>
      <c r="AF1" s="48" t="s">
        <v>1382</v>
      </c>
      <c r="AG1" s="48" t="s">
        <v>1383</v>
      </c>
      <c r="AH1" s="48" t="s">
        <v>1384</v>
      </c>
      <c r="AI1" s="48" t="s">
        <v>1385</v>
      </c>
      <c r="AJ1" s="48" t="s">
        <v>1386</v>
      </c>
      <c r="AK1" s="48" t="s">
        <v>1387</v>
      </c>
      <c r="AL1" s="10"/>
    </row>
    <row r="2" customFormat="false" ht="12.75" hidden="false" customHeight="true" outlineLevel="0" collapsed="false">
      <c r="A2" s="8" t="s">
        <v>15</v>
      </c>
      <c r="B2" s="9" t="s">
        <v>1388</v>
      </c>
      <c r="C2" s="1" t="s">
        <v>1389</v>
      </c>
      <c r="D2" s="1" t="s">
        <v>1390</v>
      </c>
      <c r="E2" s="65" t="s">
        <v>1391</v>
      </c>
      <c r="F2" s="8"/>
      <c r="G2" s="8" t="s">
        <v>766</v>
      </c>
      <c r="H2" s="18" t="n">
        <v>2018</v>
      </c>
      <c r="I2" s="31" t="s">
        <v>1392</v>
      </c>
      <c r="J2" s="8" t="s">
        <v>797</v>
      </c>
      <c r="L2" s="1" t="s">
        <v>1393</v>
      </c>
      <c r="O2" s="8"/>
      <c r="P2" s="1" t="s">
        <v>1394</v>
      </c>
      <c r="Q2" s="1" t="s">
        <v>1395</v>
      </c>
      <c r="R2" s="1" t="s">
        <v>1396</v>
      </c>
      <c r="S2" s="1" t="s">
        <v>1397</v>
      </c>
      <c r="T2" s="48" t="s">
        <v>1398</v>
      </c>
      <c r="U2" s="48" t="s">
        <v>1398</v>
      </c>
      <c r="V2" s="48" t="s">
        <v>1398</v>
      </c>
      <c r="AA2" s="48" t="n">
        <v>54</v>
      </c>
      <c r="AB2" s="66" t="n">
        <v>3</v>
      </c>
      <c r="AC2" s="67" t="str">
        <f aca="false">RIGHT(A2, LEN(A2)-AB2+1)</f>
        <v>1</v>
      </c>
      <c r="AD2" s="48" t="n">
        <f aca="false">VALUE(AC2)</f>
        <v>1</v>
      </c>
      <c r="AE2" s="48" t="n">
        <v>1</v>
      </c>
      <c r="AK2" s="48" t="s">
        <v>1399</v>
      </c>
    </row>
    <row r="3" customFormat="false" ht="12.75" hidden="false" customHeight="true" outlineLevel="0" collapsed="false">
      <c r="A3" s="8" t="s">
        <v>18</v>
      </c>
      <c r="B3" s="9" t="s">
        <v>1388</v>
      </c>
      <c r="C3" s="1" t="s">
        <v>1389</v>
      </c>
      <c r="D3" s="1" t="s">
        <v>1400</v>
      </c>
      <c r="E3" s="65" t="s">
        <v>1401</v>
      </c>
      <c r="F3" s="65"/>
      <c r="G3" s="68" t="s">
        <v>766</v>
      </c>
      <c r="H3" s="18" t="n">
        <v>2018</v>
      </c>
      <c r="I3" s="31" t="s">
        <v>1402</v>
      </c>
      <c r="J3" s="8" t="s">
        <v>797</v>
      </c>
      <c r="L3" s="1" t="s">
        <v>1397</v>
      </c>
      <c r="O3" s="8"/>
      <c r="P3" s="1" t="s">
        <v>1403</v>
      </c>
      <c r="Q3" s="1" t="s">
        <v>1395</v>
      </c>
      <c r="R3" s="1" t="s">
        <v>1396</v>
      </c>
      <c r="S3" s="1" t="s">
        <v>1397</v>
      </c>
      <c r="T3" s="48" t="s">
        <v>1398</v>
      </c>
      <c r="U3" s="48" t="s">
        <v>1398</v>
      </c>
      <c r="V3" s="48" t="s">
        <v>1398</v>
      </c>
      <c r="AA3" s="48" t="n">
        <v>227</v>
      </c>
      <c r="AB3" s="66" t="n">
        <v>3</v>
      </c>
      <c r="AC3" s="67" t="str">
        <f aca="false">RIGHT(A3, LEN(A3)-AB3+1)</f>
        <v>2</v>
      </c>
      <c r="AD3" s="48" t="n">
        <f aca="false">VALUE(AC3)</f>
        <v>2</v>
      </c>
      <c r="AE3" s="48" t="n">
        <v>2</v>
      </c>
      <c r="AK3" s="48" t="s">
        <v>1399</v>
      </c>
    </row>
    <row r="4" customFormat="false" ht="12.75" hidden="false" customHeight="true" outlineLevel="0" collapsed="false">
      <c r="A4" s="8" t="s">
        <v>21</v>
      </c>
      <c r="B4" s="9" t="s">
        <v>1388</v>
      </c>
      <c r="C4" s="1" t="s">
        <v>1404</v>
      </c>
      <c r="D4" s="1" t="s">
        <v>1405</v>
      </c>
      <c r="E4" s="69" t="s">
        <v>1406</v>
      </c>
      <c r="F4" s="65"/>
      <c r="G4" s="68" t="s">
        <v>766</v>
      </c>
      <c r="H4" s="18" t="n">
        <v>2018</v>
      </c>
      <c r="I4" s="31" t="s">
        <v>1407</v>
      </c>
      <c r="J4" s="8" t="s">
        <v>807</v>
      </c>
      <c r="L4" s="1" t="s">
        <v>1397</v>
      </c>
      <c r="O4" s="8"/>
      <c r="P4" s="1" t="s">
        <v>1408</v>
      </c>
      <c r="Q4" s="1" t="s">
        <v>1395</v>
      </c>
      <c r="R4" s="1" t="s">
        <v>1396</v>
      </c>
      <c r="S4" s="1" t="s">
        <v>1397</v>
      </c>
      <c r="T4" s="48" t="s">
        <v>1398</v>
      </c>
      <c r="U4" s="48" t="s">
        <v>1398</v>
      </c>
      <c r="V4" s="48" t="s">
        <v>1398</v>
      </c>
      <c r="AA4" s="48" t="n">
        <v>92</v>
      </c>
      <c r="AB4" s="66" t="n">
        <v>3</v>
      </c>
      <c r="AC4" s="67" t="n">
        <v>3</v>
      </c>
      <c r="AD4" s="48" t="n">
        <v>3</v>
      </c>
      <c r="AE4" s="48" t="n">
        <v>3</v>
      </c>
      <c r="AK4" s="48" t="s">
        <v>1409</v>
      </c>
    </row>
    <row r="5" customFormat="false" ht="12.75" hidden="false" customHeight="true" outlineLevel="0" collapsed="false">
      <c r="A5" s="8" t="s">
        <v>24</v>
      </c>
      <c r="B5" s="9" t="s">
        <v>1388</v>
      </c>
      <c r="C5" s="1" t="s">
        <v>1404</v>
      </c>
      <c r="D5" s="1" t="s">
        <v>1410</v>
      </c>
      <c r="E5" s="69" t="s">
        <v>1411</v>
      </c>
      <c r="F5" s="65"/>
      <c r="G5" s="68" t="s">
        <v>766</v>
      </c>
      <c r="H5" s="18" t="n">
        <v>2018</v>
      </c>
      <c r="I5" s="31" t="s">
        <v>1412</v>
      </c>
      <c r="J5" s="8" t="s">
        <v>797</v>
      </c>
      <c r="L5" s="70" t="s">
        <v>1397</v>
      </c>
      <c r="N5" s="70"/>
      <c r="O5" s="71"/>
      <c r="P5" s="1" t="s">
        <v>1413</v>
      </c>
      <c r="Q5" s="1" t="s">
        <v>1395</v>
      </c>
      <c r="R5" s="1" t="s">
        <v>1396</v>
      </c>
      <c r="S5" s="1" t="s">
        <v>1397</v>
      </c>
      <c r="T5" s="48" t="s">
        <v>1398</v>
      </c>
      <c r="U5" s="48" t="s">
        <v>1398</v>
      </c>
      <c r="V5" s="48" t="s">
        <v>1398</v>
      </c>
      <c r="AA5" s="48" t="n">
        <v>93</v>
      </c>
      <c r="AB5" s="66" t="n">
        <v>3</v>
      </c>
      <c r="AC5" s="67" t="str">
        <f aca="false">RIGHT(A5, LEN(A5)-AB5+1)</f>
        <v>4</v>
      </c>
      <c r="AD5" s="48" t="n">
        <f aca="false">VALUE(AC5)</f>
        <v>4</v>
      </c>
      <c r="AE5" s="48" t="n">
        <v>4</v>
      </c>
      <c r="AK5" s="48" t="s">
        <v>1409</v>
      </c>
    </row>
    <row r="6" customFormat="false" ht="12.75" hidden="false" customHeight="true" outlineLevel="0" collapsed="false">
      <c r="A6" s="8" t="s">
        <v>27</v>
      </c>
      <c r="B6" s="9" t="s">
        <v>1388</v>
      </c>
      <c r="C6" s="1" t="s">
        <v>1389</v>
      </c>
      <c r="D6" s="1" t="s">
        <v>1414</v>
      </c>
      <c r="E6" s="65" t="s">
        <v>1415</v>
      </c>
      <c r="F6" s="65"/>
      <c r="G6" s="68" t="s">
        <v>766</v>
      </c>
      <c r="H6" s="18" t="n">
        <v>2018</v>
      </c>
      <c r="I6" s="31" t="s">
        <v>1416</v>
      </c>
      <c r="J6" s="8" t="s">
        <v>797</v>
      </c>
      <c r="L6" s="70" t="s">
        <v>1397</v>
      </c>
      <c r="N6" s="70"/>
      <c r="O6" s="71"/>
      <c r="P6" s="1" t="s">
        <v>1417</v>
      </c>
      <c r="Q6" s="1" t="s">
        <v>1395</v>
      </c>
      <c r="R6" s="1" t="s">
        <v>1396</v>
      </c>
      <c r="S6" s="1" t="s">
        <v>1397</v>
      </c>
      <c r="T6" s="48" t="s">
        <v>1398</v>
      </c>
      <c r="U6" s="48" t="s">
        <v>1398</v>
      </c>
      <c r="V6" s="48" t="s">
        <v>1398</v>
      </c>
      <c r="AA6" s="48" t="n">
        <v>224</v>
      </c>
      <c r="AB6" s="66" t="n">
        <v>3</v>
      </c>
      <c r="AC6" s="67" t="str">
        <f aca="false">RIGHT(A6, LEN(A6)-AB6+1)</f>
        <v>5</v>
      </c>
      <c r="AD6" s="48" t="n">
        <f aca="false">VALUE(AC6)</f>
        <v>5</v>
      </c>
      <c r="AE6" s="48" t="n">
        <v>5</v>
      </c>
      <c r="AK6" s="48" t="s">
        <v>1399</v>
      </c>
    </row>
    <row r="7" customFormat="false" ht="12.75" hidden="false" customHeight="true" outlineLevel="0" collapsed="false">
      <c r="A7" s="8" t="s">
        <v>30</v>
      </c>
      <c r="B7" s="9" t="s">
        <v>1388</v>
      </c>
      <c r="C7" s="1" t="s">
        <v>1389</v>
      </c>
      <c r="D7" s="1" t="s">
        <v>1418</v>
      </c>
      <c r="E7" s="65" t="s">
        <v>1419</v>
      </c>
      <c r="F7" s="8"/>
      <c r="G7" s="68" t="s">
        <v>766</v>
      </c>
      <c r="H7" s="18" t="n">
        <v>2018</v>
      </c>
      <c r="I7" s="31" t="s">
        <v>1420</v>
      </c>
      <c r="J7" s="8" t="s">
        <v>797</v>
      </c>
      <c r="L7" s="70" t="s">
        <v>1397</v>
      </c>
      <c r="N7" s="70"/>
      <c r="O7" s="71"/>
      <c r="P7" s="1" t="s">
        <v>1417</v>
      </c>
      <c r="Q7" s="1" t="s">
        <v>1395</v>
      </c>
      <c r="R7" s="1" t="s">
        <v>1396</v>
      </c>
      <c r="S7" s="1" t="s">
        <v>1397</v>
      </c>
      <c r="T7" s="48" t="s">
        <v>1398</v>
      </c>
      <c r="U7" s="48" t="s">
        <v>1398</v>
      </c>
      <c r="V7" s="48" t="s">
        <v>1398</v>
      </c>
      <c r="AA7" s="48" t="n">
        <v>223</v>
      </c>
      <c r="AB7" s="66" t="n">
        <v>3</v>
      </c>
      <c r="AC7" s="67" t="str">
        <f aca="false">RIGHT(A7, LEN(A7)-AB7+1)</f>
        <v>6</v>
      </c>
      <c r="AD7" s="48" t="n">
        <f aca="false">VALUE(AC7)</f>
        <v>6</v>
      </c>
      <c r="AE7" s="48" t="n">
        <v>6</v>
      </c>
      <c r="AK7" s="48" t="s">
        <v>1399</v>
      </c>
    </row>
    <row r="8" customFormat="false" ht="12.75" hidden="false" customHeight="true" outlineLevel="0" collapsed="false">
      <c r="A8" s="8" t="s">
        <v>33</v>
      </c>
      <c r="B8" s="9" t="s">
        <v>1388</v>
      </c>
      <c r="C8" s="1" t="s">
        <v>1389</v>
      </c>
      <c r="D8" s="48" t="s">
        <v>1421</v>
      </c>
      <c r="E8" s="72" t="s">
        <v>1422</v>
      </c>
      <c r="G8" s="8" t="s">
        <v>766</v>
      </c>
      <c r="H8" s="18" t="n">
        <v>2018</v>
      </c>
      <c r="I8" s="31" t="s">
        <v>1423</v>
      </c>
      <c r="J8" s="8" t="s">
        <v>797</v>
      </c>
      <c r="L8" s="70" t="s">
        <v>1397</v>
      </c>
      <c r="N8" s="70"/>
      <c r="O8" s="71"/>
      <c r="P8" s="1" t="s">
        <v>1417</v>
      </c>
      <c r="Q8" s="1" t="s">
        <v>1395</v>
      </c>
      <c r="R8" s="1" t="s">
        <v>1396</v>
      </c>
      <c r="S8" s="1" t="s">
        <v>1397</v>
      </c>
      <c r="T8" s="48" t="s">
        <v>1398</v>
      </c>
      <c r="U8" s="48" t="s">
        <v>1398</v>
      </c>
      <c r="V8" s="48" t="s">
        <v>1398</v>
      </c>
      <c r="AA8" s="48" t="n">
        <v>222</v>
      </c>
      <c r="AB8" s="66" t="n">
        <v>3</v>
      </c>
      <c r="AC8" s="67" t="str">
        <f aca="false">RIGHT(A8, LEN(A8)-AB8+1)</f>
        <v>7</v>
      </c>
      <c r="AD8" s="48" t="n">
        <f aca="false">VALUE(AC8)</f>
        <v>7</v>
      </c>
      <c r="AE8" s="48" t="n">
        <v>7</v>
      </c>
      <c r="AK8" s="48" t="s">
        <v>1399</v>
      </c>
    </row>
    <row r="9" customFormat="false" ht="12.75" hidden="false" customHeight="true" outlineLevel="0" collapsed="false">
      <c r="A9" s="8" t="s">
        <v>37</v>
      </c>
      <c r="B9" s="9" t="s">
        <v>1424</v>
      </c>
      <c r="C9" s="1" t="s">
        <v>1425</v>
      </c>
      <c r="D9" s="48" t="s">
        <v>1426</v>
      </c>
      <c r="E9" s="72" t="s">
        <v>1427</v>
      </c>
      <c r="F9" s="48" t="n">
        <v>2016</v>
      </c>
      <c r="G9" s="8" t="s">
        <v>766</v>
      </c>
      <c r="H9" s="18" t="n">
        <v>2020</v>
      </c>
      <c r="I9" s="31" t="s">
        <v>1428</v>
      </c>
      <c r="J9" s="8" t="s">
        <v>797</v>
      </c>
      <c r="L9" s="70" t="s">
        <v>1429</v>
      </c>
      <c r="N9" s="70"/>
      <c r="P9" s="1" t="s">
        <v>1430</v>
      </c>
      <c r="Q9" s="1" t="s">
        <v>1431</v>
      </c>
      <c r="R9" s="1" t="s">
        <v>1396</v>
      </c>
      <c r="S9" s="1" t="s">
        <v>1397</v>
      </c>
      <c r="T9" s="48" t="s">
        <v>1432</v>
      </c>
      <c r="U9" s="48" t="s">
        <v>1433</v>
      </c>
      <c r="V9" s="48" t="s">
        <v>1433</v>
      </c>
      <c r="X9" s="48" t="s">
        <v>1434</v>
      </c>
      <c r="Y9" s="48" t="n">
        <v>2019</v>
      </c>
      <c r="AA9" s="48" t="n">
        <v>221</v>
      </c>
      <c r="AB9" s="66" t="n">
        <v>3</v>
      </c>
      <c r="AC9" s="67" t="str">
        <f aca="false">RIGHT(A9, LEN(A9)-AB9+1)</f>
        <v>8</v>
      </c>
      <c r="AD9" s="48" t="n">
        <f aca="false">VALUE(AC9)</f>
        <v>8</v>
      </c>
      <c r="AE9" s="48" t="n">
        <v>8</v>
      </c>
      <c r="AK9" s="48" t="s">
        <v>1435</v>
      </c>
    </row>
    <row r="10" customFormat="false" ht="12.75" hidden="false" customHeight="true" outlineLevel="0" collapsed="false">
      <c r="A10" s="8" t="s">
        <v>41</v>
      </c>
      <c r="B10" s="9" t="s">
        <v>1424</v>
      </c>
      <c r="C10" s="1" t="s">
        <v>1425</v>
      </c>
      <c r="D10" s="48" t="s">
        <v>1436</v>
      </c>
      <c r="E10" s="72" t="s">
        <v>1437</v>
      </c>
      <c r="F10" s="48" t="n">
        <v>2016</v>
      </c>
      <c r="G10" s="8" t="s">
        <v>766</v>
      </c>
      <c r="H10" s="18" t="n">
        <v>2020</v>
      </c>
      <c r="I10" s="1" t="s">
        <v>1438</v>
      </c>
      <c r="J10" s="8" t="s">
        <v>797</v>
      </c>
      <c r="L10" s="70" t="s">
        <v>1429</v>
      </c>
      <c r="N10" s="70"/>
      <c r="P10" s="1" t="s">
        <v>1439</v>
      </c>
      <c r="Q10" s="1" t="s">
        <v>1431</v>
      </c>
      <c r="R10" s="1" t="s">
        <v>1396</v>
      </c>
      <c r="S10" s="1" t="s">
        <v>1397</v>
      </c>
      <c r="T10" s="48" t="s">
        <v>1432</v>
      </c>
      <c r="U10" s="48" t="s">
        <v>1433</v>
      </c>
      <c r="V10" s="48" t="s">
        <v>1433</v>
      </c>
      <c r="X10" s="48" t="s">
        <v>1440</v>
      </c>
      <c r="Y10" s="48" t="n">
        <v>2019</v>
      </c>
      <c r="AA10" s="48" t="n">
        <v>220</v>
      </c>
      <c r="AB10" s="66" t="n">
        <v>3</v>
      </c>
      <c r="AC10" s="67" t="str">
        <f aca="false">RIGHT(A10, LEN(A10)-AB10+1)</f>
        <v>9</v>
      </c>
      <c r="AD10" s="48" t="n">
        <f aca="false">VALUE(AC10)</f>
        <v>9</v>
      </c>
      <c r="AE10" s="48" t="n">
        <v>9</v>
      </c>
      <c r="AK10" s="48" t="s">
        <v>1435</v>
      </c>
    </row>
    <row r="11" customFormat="false" ht="12.75" hidden="false" customHeight="true" outlineLevel="0" collapsed="false">
      <c r="A11" s="8" t="s">
        <v>45</v>
      </c>
      <c r="B11" s="9" t="s">
        <v>1424</v>
      </c>
      <c r="C11" s="1" t="s">
        <v>1425</v>
      </c>
      <c r="D11" s="10" t="s">
        <v>1441</v>
      </c>
      <c r="E11" s="72" t="s">
        <v>1442</v>
      </c>
      <c r="F11" s="48" t="n">
        <v>2014</v>
      </c>
      <c r="G11" s="8" t="s">
        <v>766</v>
      </c>
      <c r="H11" s="18" t="n">
        <v>2020</v>
      </c>
      <c r="I11" s="31" t="s">
        <v>1443</v>
      </c>
      <c r="J11" s="8" t="s">
        <v>797</v>
      </c>
      <c r="L11" s="70" t="s">
        <v>1429</v>
      </c>
      <c r="N11" s="70"/>
      <c r="O11" s="71"/>
      <c r="P11" s="1" t="s">
        <v>1444</v>
      </c>
      <c r="Q11" s="1" t="s">
        <v>1431</v>
      </c>
      <c r="R11" s="1" t="s">
        <v>1396</v>
      </c>
      <c r="S11" s="1" t="s">
        <v>1397</v>
      </c>
      <c r="T11" s="48" t="s">
        <v>1432</v>
      </c>
      <c r="U11" s="48" t="s">
        <v>1433</v>
      </c>
      <c r="V11" s="48" t="s">
        <v>1433</v>
      </c>
      <c r="X11" s="48" t="s">
        <v>1445</v>
      </c>
      <c r="Y11" s="48" t="n">
        <v>2014</v>
      </c>
      <c r="Z11" s="73"/>
      <c r="AA11" s="48" t="n">
        <v>219</v>
      </c>
      <c r="AB11" s="66" t="n">
        <v>3</v>
      </c>
      <c r="AC11" s="67" t="str">
        <f aca="false">RIGHT(A11, LEN(A11)-AB11+1)</f>
        <v>10</v>
      </c>
      <c r="AD11" s="48" t="n">
        <f aca="false">VALUE(AC11)</f>
        <v>10</v>
      </c>
      <c r="AE11" s="48" t="n">
        <v>10</v>
      </c>
      <c r="AK11" s="48" t="s">
        <v>1435</v>
      </c>
    </row>
    <row r="12" customFormat="false" ht="12.75" hidden="false" customHeight="true" outlineLevel="0" collapsed="false">
      <c r="A12" s="8" t="s">
        <v>49</v>
      </c>
      <c r="B12" s="9" t="s">
        <v>1446</v>
      </c>
      <c r="C12" s="1" t="s">
        <v>1447</v>
      </c>
      <c r="D12" s="10" t="s">
        <v>1448</v>
      </c>
      <c r="E12" s="72" t="s">
        <v>1449</v>
      </c>
      <c r="F12" s="48" t="n">
        <v>2019</v>
      </c>
      <c r="G12" s="8" t="s">
        <v>766</v>
      </c>
      <c r="H12" s="18" t="n">
        <v>2020</v>
      </c>
      <c r="I12" s="31" t="s">
        <v>1450</v>
      </c>
      <c r="J12" s="8" t="s">
        <v>807</v>
      </c>
      <c r="L12" s="70" t="s">
        <v>1451</v>
      </c>
      <c r="N12" s="70"/>
      <c r="O12" s="71"/>
      <c r="P12" s="1" t="s">
        <v>1452</v>
      </c>
      <c r="Q12" s="1" t="s">
        <v>1431</v>
      </c>
      <c r="R12" s="1" t="s">
        <v>1396</v>
      </c>
      <c r="S12" s="1" t="s">
        <v>1453</v>
      </c>
      <c r="T12" s="48" t="s">
        <v>1432</v>
      </c>
      <c r="U12" s="48" t="s">
        <v>1433</v>
      </c>
      <c r="V12" s="48" t="s">
        <v>1433</v>
      </c>
      <c r="AA12" s="48" t="n">
        <v>52</v>
      </c>
      <c r="AB12" s="66" t="n">
        <v>3</v>
      </c>
      <c r="AC12" s="67" t="str">
        <f aca="false">RIGHT(A12, LEN(A12)-AB12+1)</f>
        <v>11</v>
      </c>
      <c r="AD12" s="48" t="n">
        <f aca="false">VALUE(AC12)</f>
        <v>11</v>
      </c>
      <c r="AE12" s="48" t="n">
        <v>11</v>
      </c>
      <c r="AF12" s="48" t="s">
        <v>1454</v>
      </c>
      <c r="AG12" s="48" t="s">
        <v>1455</v>
      </c>
      <c r="AK12" s="48" t="s">
        <v>1456</v>
      </c>
    </row>
    <row r="13" customFormat="false" ht="12.75" hidden="false" customHeight="true" outlineLevel="0" collapsed="false">
      <c r="A13" s="8" t="s">
        <v>53</v>
      </c>
      <c r="B13" s="9" t="s">
        <v>1457</v>
      </c>
      <c r="C13" s="1" t="s">
        <v>1458</v>
      </c>
      <c r="D13" s="48" t="s">
        <v>1459</v>
      </c>
      <c r="E13" s="72" t="s">
        <v>1460</v>
      </c>
      <c r="F13" s="48" t="n">
        <v>2018</v>
      </c>
      <c r="G13" s="8" t="s">
        <v>766</v>
      </c>
      <c r="H13" s="18" t="n">
        <v>2020</v>
      </c>
      <c r="I13" s="1" t="s">
        <v>1461</v>
      </c>
      <c r="J13" s="8" t="s">
        <v>767</v>
      </c>
      <c r="K13" s="8" t="s">
        <v>1462</v>
      </c>
      <c r="L13" s="70" t="s">
        <v>1397</v>
      </c>
      <c r="M13" s="48" t="s">
        <v>1463</v>
      </c>
      <c r="N13" s="70"/>
      <c r="P13" s="1" t="s">
        <v>1464</v>
      </c>
      <c r="Q13" s="1" t="s">
        <v>1465</v>
      </c>
      <c r="R13" s="1" t="s">
        <v>1466</v>
      </c>
      <c r="S13" s="1" t="s">
        <v>1453</v>
      </c>
      <c r="T13" s="48" t="s">
        <v>1432</v>
      </c>
      <c r="U13" s="48" t="s">
        <v>1433</v>
      </c>
      <c r="V13" s="48" t="s">
        <v>1433</v>
      </c>
      <c r="AA13" s="48" t="n">
        <v>189</v>
      </c>
      <c r="AB13" s="66" t="n">
        <v>3</v>
      </c>
      <c r="AC13" s="67" t="str">
        <f aca="false">RIGHT(A13, LEN(A13)-AB13+1)</f>
        <v>12</v>
      </c>
      <c r="AD13" s="48" t="n">
        <f aca="false">VALUE(AC13)</f>
        <v>12</v>
      </c>
      <c r="AE13" s="48" t="n">
        <v>12</v>
      </c>
      <c r="AH13" s="48" t="s">
        <v>1467</v>
      </c>
      <c r="AK13" s="48" t="s">
        <v>1468</v>
      </c>
    </row>
    <row r="14" customFormat="false" ht="12.75" hidden="false" customHeight="true" outlineLevel="0" collapsed="false">
      <c r="A14" s="8" t="s">
        <v>57</v>
      </c>
      <c r="B14" s="9" t="s">
        <v>1424</v>
      </c>
      <c r="C14" s="1" t="s">
        <v>1425</v>
      </c>
      <c r="D14" s="10" t="s">
        <v>1469</v>
      </c>
      <c r="E14" s="72" t="s">
        <v>1470</v>
      </c>
      <c r="F14" s="48" t="n">
        <v>2016</v>
      </c>
      <c r="G14" s="8" t="s">
        <v>766</v>
      </c>
      <c r="H14" s="18" t="n">
        <v>2020</v>
      </c>
      <c r="I14" s="1" t="s">
        <v>1471</v>
      </c>
      <c r="J14" s="8" t="s">
        <v>797</v>
      </c>
      <c r="K14" s="8" t="s">
        <v>1462</v>
      </c>
      <c r="L14" s="70" t="s">
        <v>1429</v>
      </c>
      <c r="N14" s="70"/>
      <c r="O14" s="71"/>
      <c r="P14" s="1" t="s">
        <v>1472</v>
      </c>
      <c r="Q14" s="1" t="s">
        <v>1431</v>
      </c>
      <c r="R14" s="1" t="s">
        <v>1396</v>
      </c>
      <c r="S14" s="1" t="s">
        <v>1397</v>
      </c>
      <c r="T14" s="48" t="s">
        <v>1432</v>
      </c>
      <c r="U14" s="48" t="s">
        <v>1433</v>
      </c>
      <c r="V14" s="48" t="s">
        <v>1433</v>
      </c>
      <c r="X14" s="48" t="s">
        <v>1473</v>
      </c>
      <c r="Y14" s="48" t="n">
        <v>2014</v>
      </c>
      <c r="AA14" s="48" t="n">
        <v>216</v>
      </c>
      <c r="AB14" s="66" t="n">
        <v>3</v>
      </c>
      <c r="AC14" s="67" t="str">
        <f aca="false">RIGHT(A14, LEN(A14)-AB14+1)</f>
        <v>13</v>
      </c>
      <c r="AD14" s="48" t="n">
        <f aca="false">VALUE(AC14)</f>
        <v>13</v>
      </c>
      <c r="AE14" s="48" t="n">
        <v>13</v>
      </c>
      <c r="AK14" s="48" t="s">
        <v>1435</v>
      </c>
    </row>
    <row r="15" customFormat="false" ht="12.75" hidden="false" customHeight="true" outlineLevel="0" collapsed="false">
      <c r="A15" s="8" t="s">
        <v>1474</v>
      </c>
      <c r="B15" s="9" t="s">
        <v>1424</v>
      </c>
      <c r="C15" s="1" t="s">
        <v>1475</v>
      </c>
      <c r="D15" s="48" t="s">
        <v>1476</v>
      </c>
      <c r="E15" s="72" t="s">
        <v>1477</v>
      </c>
      <c r="F15" s="48" t="n">
        <v>2020</v>
      </c>
      <c r="G15" s="8" t="s">
        <v>897</v>
      </c>
      <c r="H15" s="18" t="n">
        <v>2018</v>
      </c>
      <c r="I15" s="31" t="s">
        <v>1478</v>
      </c>
      <c r="J15" s="8" t="s">
        <v>797</v>
      </c>
      <c r="K15" s="8" t="s">
        <v>1462</v>
      </c>
      <c r="L15" s="70" t="s">
        <v>1479</v>
      </c>
      <c r="N15" s="70"/>
      <c r="P15" s="1" t="s">
        <v>1480</v>
      </c>
      <c r="T15" s="71" t="s">
        <v>1481</v>
      </c>
      <c r="U15" s="71" t="s">
        <v>1481</v>
      </c>
      <c r="V15" s="71" t="s">
        <v>1481</v>
      </c>
      <c r="AA15" s="48" t="n">
        <v>19</v>
      </c>
      <c r="AB15" s="66" t="n">
        <v>3</v>
      </c>
      <c r="AC15" s="67" t="str">
        <f aca="false">RIGHT(A15, LEN(A15)-AB15+1)</f>
        <v>14</v>
      </c>
      <c r="AD15" s="48" t="n">
        <f aca="false">VALUE(AC15)</f>
        <v>14</v>
      </c>
      <c r="AE15" s="48" t="n">
        <v>14</v>
      </c>
      <c r="AK15" s="48" t="s">
        <v>1482</v>
      </c>
    </row>
    <row r="16" customFormat="false" ht="12.75" hidden="false" customHeight="true" outlineLevel="0" collapsed="false">
      <c r="A16" s="8" t="s">
        <v>1483</v>
      </c>
      <c r="B16" s="9" t="s">
        <v>1484</v>
      </c>
      <c r="C16" s="9" t="s">
        <v>1485</v>
      </c>
      <c r="D16" s="10" t="s">
        <v>1486</v>
      </c>
      <c r="E16" s="72" t="s">
        <v>1487</v>
      </c>
      <c r="G16" s="8" t="s">
        <v>897</v>
      </c>
      <c r="H16" s="18" t="n">
        <v>2018</v>
      </c>
      <c r="I16" s="1" t="s">
        <v>1488</v>
      </c>
      <c r="J16" s="8" t="s">
        <v>797</v>
      </c>
      <c r="K16" s="8" t="s">
        <v>1462</v>
      </c>
      <c r="L16" s="70" t="s">
        <v>1489</v>
      </c>
      <c r="N16" s="70"/>
      <c r="P16" s="1" t="s">
        <v>1490</v>
      </c>
      <c r="T16" s="71" t="s">
        <v>1481</v>
      </c>
      <c r="U16" s="71" t="s">
        <v>1481</v>
      </c>
      <c r="V16" s="71" t="s">
        <v>1481</v>
      </c>
      <c r="AA16" s="48" t="n">
        <v>54</v>
      </c>
      <c r="AB16" s="66" t="n">
        <v>3</v>
      </c>
      <c r="AC16" s="67" t="str">
        <f aca="false">RIGHT(A16, LEN(A16)-AB16+1)</f>
        <v>15</v>
      </c>
      <c r="AD16" s="48" t="n">
        <f aca="false">VALUE(AC16)</f>
        <v>15</v>
      </c>
      <c r="AE16" s="48" t="n">
        <v>15</v>
      </c>
      <c r="AK16" s="48" t="s">
        <v>1482</v>
      </c>
    </row>
    <row r="17" customFormat="false" ht="12.75" hidden="false" customHeight="true" outlineLevel="0" collapsed="false">
      <c r="A17" s="8" t="s">
        <v>1491</v>
      </c>
      <c r="B17" s="9" t="s">
        <v>1484</v>
      </c>
      <c r="C17" s="9" t="s">
        <v>1485</v>
      </c>
      <c r="D17" s="10" t="s">
        <v>1492</v>
      </c>
      <c r="E17" s="72" t="s">
        <v>1493</v>
      </c>
      <c r="G17" s="8" t="s">
        <v>897</v>
      </c>
      <c r="H17" s="18" t="n">
        <v>2018</v>
      </c>
      <c r="I17" s="1" t="s">
        <v>1488</v>
      </c>
      <c r="J17" s="8" t="s">
        <v>797</v>
      </c>
      <c r="K17" s="8" t="s">
        <v>1462</v>
      </c>
      <c r="L17" s="70" t="s">
        <v>1494</v>
      </c>
      <c r="N17" s="70"/>
      <c r="P17" s="1" t="s">
        <v>1495</v>
      </c>
      <c r="T17" s="71" t="s">
        <v>1481</v>
      </c>
      <c r="U17" s="71" t="s">
        <v>1481</v>
      </c>
      <c r="V17" s="71" t="s">
        <v>1481</v>
      </c>
      <c r="AA17" s="48" t="n">
        <v>95</v>
      </c>
      <c r="AB17" s="66" t="n">
        <v>3</v>
      </c>
      <c r="AC17" s="67" t="str">
        <f aca="false">RIGHT(A17, LEN(A17)-AB17+1)</f>
        <v>16</v>
      </c>
      <c r="AD17" s="48" t="n">
        <f aca="false">VALUE(AC17)</f>
        <v>16</v>
      </c>
      <c r="AE17" s="48" t="n">
        <v>16</v>
      </c>
      <c r="AK17" s="48" t="s">
        <v>1482</v>
      </c>
    </row>
    <row r="18" customFormat="false" ht="12.75" hidden="false" customHeight="true" outlineLevel="0" collapsed="false">
      <c r="A18" s="8" t="s">
        <v>1496</v>
      </c>
      <c r="B18" s="9" t="s">
        <v>1497</v>
      </c>
      <c r="C18" s="9" t="s">
        <v>187</v>
      </c>
      <c r="D18" s="10" t="s">
        <v>1498</v>
      </c>
      <c r="E18" s="72" t="s">
        <v>1499</v>
      </c>
      <c r="G18" s="8" t="s">
        <v>897</v>
      </c>
      <c r="H18" s="18" t="n">
        <v>2018</v>
      </c>
      <c r="I18" s="31" t="s">
        <v>1500</v>
      </c>
      <c r="J18" s="8" t="s">
        <v>797</v>
      </c>
      <c r="K18" s="8" t="s">
        <v>1462</v>
      </c>
      <c r="L18" s="70" t="s">
        <v>1501</v>
      </c>
      <c r="N18" s="70"/>
      <c r="P18" s="1" t="s">
        <v>1502</v>
      </c>
      <c r="T18" s="71" t="s">
        <v>1481</v>
      </c>
      <c r="U18" s="71" t="s">
        <v>1481</v>
      </c>
      <c r="V18" s="71" t="s">
        <v>1481</v>
      </c>
      <c r="AA18" s="48" t="n">
        <v>208</v>
      </c>
      <c r="AB18" s="66" t="n">
        <v>3</v>
      </c>
      <c r="AC18" s="67" t="str">
        <f aca="false">RIGHT(A18, LEN(A18)-AB18+1)</f>
        <v>17</v>
      </c>
      <c r="AD18" s="48" t="n">
        <f aca="false">VALUE(AC18)</f>
        <v>17</v>
      </c>
      <c r="AE18" s="48" t="n">
        <v>17</v>
      </c>
      <c r="AK18" s="48" t="s">
        <v>1482</v>
      </c>
    </row>
    <row r="19" customFormat="false" ht="12.75" hidden="false" customHeight="true" outlineLevel="0" collapsed="false">
      <c r="A19" s="8" t="s">
        <v>1503</v>
      </c>
      <c r="B19" s="9" t="s">
        <v>1484</v>
      </c>
      <c r="C19" s="9" t="s">
        <v>1504</v>
      </c>
      <c r="D19" s="10" t="s">
        <v>1505</v>
      </c>
      <c r="E19" s="72" t="s">
        <v>1506</v>
      </c>
      <c r="G19" s="8" t="s">
        <v>897</v>
      </c>
      <c r="H19" s="18" t="n">
        <v>2020</v>
      </c>
      <c r="I19" s="1" t="s">
        <v>1507</v>
      </c>
      <c r="J19" s="8" t="s">
        <v>797</v>
      </c>
      <c r="K19" s="8" t="s">
        <v>1462</v>
      </c>
      <c r="L19" s="70" t="s">
        <v>1508</v>
      </c>
      <c r="N19" s="70"/>
      <c r="P19" s="1" t="s">
        <v>1509</v>
      </c>
      <c r="T19" s="71" t="s">
        <v>1481</v>
      </c>
      <c r="U19" s="71" t="s">
        <v>1481</v>
      </c>
      <c r="V19" s="71" t="s">
        <v>1481</v>
      </c>
      <c r="X19" s="10"/>
      <c r="Y19" s="10"/>
      <c r="Z19" s="10"/>
      <c r="AA19" s="48" t="n">
        <v>34</v>
      </c>
      <c r="AB19" s="66" t="n">
        <v>3</v>
      </c>
      <c r="AC19" s="67" t="str">
        <f aca="false">RIGHT(A19, LEN(A19)-AB19+1)</f>
        <v>18</v>
      </c>
      <c r="AD19" s="48" t="n">
        <f aca="false">VALUE(AC19)</f>
        <v>18</v>
      </c>
      <c r="AE19" s="48" t="n">
        <v>18</v>
      </c>
      <c r="AK19" s="48" t="s">
        <v>1482</v>
      </c>
    </row>
    <row r="20" customFormat="false" ht="12.75" hidden="false" customHeight="true" outlineLevel="0" collapsed="false">
      <c r="A20" s="8" t="s">
        <v>1510</v>
      </c>
      <c r="B20" s="9" t="s">
        <v>1497</v>
      </c>
      <c r="C20" s="9" t="s">
        <v>1511</v>
      </c>
      <c r="D20" s="10" t="s">
        <v>1512</v>
      </c>
      <c r="E20" s="72" t="s">
        <v>1513</v>
      </c>
      <c r="G20" s="8" t="s">
        <v>897</v>
      </c>
      <c r="H20" s="18" t="n">
        <v>2020</v>
      </c>
      <c r="I20" s="1" t="s">
        <v>1514</v>
      </c>
      <c r="J20" s="8" t="s">
        <v>797</v>
      </c>
      <c r="K20" s="8" t="s">
        <v>1462</v>
      </c>
      <c r="L20" s="70" t="s">
        <v>1515</v>
      </c>
      <c r="N20" s="70"/>
      <c r="P20" s="1" t="s">
        <v>1516</v>
      </c>
      <c r="T20" s="71" t="s">
        <v>1481</v>
      </c>
      <c r="U20" s="71" t="s">
        <v>1481</v>
      </c>
      <c r="V20" s="71" t="s">
        <v>1481</v>
      </c>
      <c r="AA20" s="48" t="n">
        <v>22</v>
      </c>
      <c r="AB20" s="66" t="n">
        <v>3</v>
      </c>
      <c r="AC20" s="67" t="str">
        <f aca="false">RIGHT(A20, LEN(A20)-AB20+1)</f>
        <v>19</v>
      </c>
      <c r="AD20" s="48" t="n">
        <f aca="false">VALUE(AC20)</f>
        <v>19</v>
      </c>
      <c r="AE20" s="48" t="n">
        <v>19</v>
      </c>
      <c r="AK20" s="48" t="s">
        <v>1482</v>
      </c>
    </row>
    <row r="21" customFormat="false" ht="12.75" hidden="false" customHeight="true" outlineLevel="0" collapsed="false">
      <c r="A21" s="8" t="s">
        <v>1517</v>
      </c>
      <c r="B21" s="9" t="s">
        <v>1497</v>
      </c>
      <c r="C21" s="9" t="s">
        <v>1511</v>
      </c>
      <c r="D21" s="74" t="s">
        <v>1518</v>
      </c>
      <c r="E21" s="72" t="s">
        <v>1519</v>
      </c>
      <c r="G21" s="8" t="s">
        <v>897</v>
      </c>
      <c r="H21" s="18" t="n">
        <v>2018</v>
      </c>
      <c r="I21" s="1" t="s">
        <v>1514</v>
      </c>
      <c r="J21" s="8" t="s">
        <v>797</v>
      </c>
      <c r="K21" s="8" t="s">
        <v>1462</v>
      </c>
      <c r="L21" s="70" t="s">
        <v>1520</v>
      </c>
      <c r="N21" s="70"/>
      <c r="P21" s="1" t="s">
        <v>1521</v>
      </c>
      <c r="T21" s="71" t="s">
        <v>1481</v>
      </c>
      <c r="U21" s="71" t="s">
        <v>1481</v>
      </c>
      <c r="V21" s="71" t="s">
        <v>1481</v>
      </c>
      <c r="AA21" s="48" t="n">
        <v>166</v>
      </c>
      <c r="AB21" s="66" t="n">
        <v>3</v>
      </c>
      <c r="AC21" s="67" t="str">
        <f aca="false">RIGHT(A21, LEN(A21)-AB21+1)</f>
        <v>20</v>
      </c>
      <c r="AD21" s="48" t="n">
        <f aca="false">VALUE(AC21)</f>
        <v>20</v>
      </c>
      <c r="AE21" s="48" t="n">
        <v>20</v>
      </c>
      <c r="AK21" s="48" t="s">
        <v>1482</v>
      </c>
    </row>
    <row r="22" customFormat="false" ht="12.75" hidden="false" customHeight="true" outlineLevel="0" collapsed="false">
      <c r="A22" s="8" t="s">
        <v>82</v>
      </c>
      <c r="B22" s="9" t="s">
        <v>1424</v>
      </c>
      <c r="C22" s="1" t="s">
        <v>1522</v>
      </c>
      <c r="D22" s="10" t="s">
        <v>1523</v>
      </c>
      <c r="E22" s="72" t="s">
        <v>1524</v>
      </c>
      <c r="G22" s="8" t="s">
        <v>796</v>
      </c>
      <c r="H22" s="18" t="n">
        <v>2020</v>
      </c>
      <c r="I22" s="1" t="s">
        <v>1525</v>
      </c>
      <c r="J22" s="8" t="s">
        <v>797</v>
      </c>
      <c r="K22" s="8" t="s">
        <v>1462</v>
      </c>
      <c r="L22" s="70" t="s">
        <v>1429</v>
      </c>
      <c r="N22" s="70"/>
      <c r="P22" s="1" t="s">
        <v>1526</v>
      </c>
      <c r="Q22" s="1" t="s">
        <v>1431</v>
      </c>
      <c r="R22" s="1" t="s">
        <v>1396</v>
      </c>
      <c r="S22" s="1" t="s">
        <v>1453</v>
      </c>
      <c r="T22" s="48" t="s">
        <v>1432</v>
      </c>
      <c r="U22" s="48" t="s">
        <v>1433</v>
      </c>
      <c r="V22" s="48" t="s">
        <v>1433</v>
      </c>
      <c r="AA22" s="48" t="n">
        <v>72</v>
      </c>
      <c r="AB22" s="66" t="n">
        <v>3</v>
      </c>
      <c r="AC22" s="67" t="str">
        <f aca="false">RIGHT(A22, LEN(A22)-AB22+1)</f>
        <v>21</v>
      </c>
      <c r="AD22" s="48" t="n">
        <f aca="false">VALUE(AC22)</f>
        <v>21</v>
      </c>
      <c r="AE22" s="48" t="n">
        <v>21</v>
      </c>
      <c r="AK22" s="48" t="s">
        <v>1527</v>
      </c>
    </row>
    <row r="23" customFormat="false" ht="12.75" hidden="false" customHeight="true" outlineLevel="0" collapsed="false">
      <c r="A23" s="8" t="s">
        <v>1528</v>
      </c>
      <c r="B23" s="9" t="s">
        <v>1457</v>
      </c>
      <c r="C23" s="1" t="s">
        <v>187</v>
      </c>
      <c r="D23" s="48" t="s">
        <v>1529</v>
      </c>
      <c r="E23" s="72" t="s">
        <v>1530</v>
      </c>
      <c r="F23" s="48" t="n">
        <v>2017</v>
      </c>
      <c r="G23" s="8" t="s">
        <v>897</v>
      </c>
      <c r="H23" s="18" t="n">
        <v>2020</v>
      </c>
      <c r="I23" s="1" t="s">
        <v>1525</v>
      </c>
      <c r="J23" s="8" t="s">
        <v>797</v>
      </c>
      <c r="K23" s="8" t="s">
        <v>1462</v>
      </c>
      <c r="L23" s="1" t="s">
        <v>1397</v>
      </c>
      <c r="M23" s="75"/>
      <c r="N23" s="73"/>
      <c r="O23" s="8"/>
      <c r="P23" s="1" t="s">
        <v>1531</v>
      </c>
      <c r="T23" s="76"/>
      <c r="AA23" s="48" t="n">
        <v>96</v>
      </c>
      <c r="AB23" s="66" t="n">
        <v>3</v>
      </c>
      <c r="AC23" s="67" t="str">
        <f aca="false">RIGHT(A23, LEN(A23)-AB23+1)</f>
        <v>22</v>
      </c>
      <c r="AD23" s="48" t="n">
        <f aca="false">VALUE(AC23)</f>
        <v>22</v>
      </c>
      <c r="AE23" s="48" t="n">
        <v>22</v>
      </c>
      <c r="AK23" s="48" t="s">
        <v>1482</v>
      </c>
    </row>
    <row r="24" customFormat="false" ht="12.75" hidden="false" customHeight="true" outlineLevel="0" collapsed="false">
      <c r="A24" s="8" t="s">
        <v>70</v>
      </c>
      <c r="B24" s="9" t="s">
        <v>1532</v>
      </c>
      <c r="C24" s="1" t="s">
        <v>1511</v>
      </c>
      <c r="D24" s="10" t="s">
        <v>1533</v>
      </c>
      <c r="E24" s="48" t="s">
        <v>1534</v>
      </c>
      <c r="G24" s="8" t="s">
        <v>796</v>
      </c>
      <c r="H24" s="18" t="n">
        <v>2020</v>
      </c>
      <c r="I24" s="1" t="s">
        <v>1535</v>
      </c>
      <c r="J24" s="8" t="s">
        <v>807</v>
      </c>
      <c r="K24" s="8" t="s">
        <v>1496</v>
      </c>
      <c r="L24" s="70" t="s">
        <v>1536</v>
      </c>
      <c r="M24" s="75" t="s">
        <v>1537</v>
      </c>
      <c r="N24" s="73" t="s">
        <v>1538</v>
      </c>
      <c r="P24" s="1" t="s">
        <v>1539</v>
      </c>
      <c r="Q24" s="1" t="s">
        <v>1540</v>
      </c>
      <c r="R24" s="1" t="s">
        <v>1396</v>
      </c>
      <c r="S24" s="1" t="s">
        <v>1397</v>
      </c>
      <c r="T24" s="48" t="s">
        <v>1433</v>
      </c>
      <c r="U24" s="48" t="s">
        <v>1433</v>
      </c>
      <c r="V24" s="48" t="s">
        <v>1433</v>
      </c>
      <c r="AA24" s="48" t="n">
        <v>176</v>
      </c>
      <c r="AB24" s="66" t="n">
        <v>3</v>
      </c>
      <c r="AC24" s="67" t="str">
        <f aca="false">RIGHT(A24, LEN(A24)-AB24+1)</f>
        <v>23</v>
      </c>
      <c r="AD24" s="48" t="n">
        <f aca="false">VALUE(AC24)</f>
        <v>23</v>
      </c>
      <c r="AE24" s="48" t="n">
        <v>23</v>
      </c>
      <c r="AK24" s="48" t="s">
        <v>1541</v>
      </c>
    </row>
    <row r="25" customFormat="false" ht="12.75" hidden="false" customHeight="true" outlineLevel="0" collapsed="false">
      <c r="A25" s="8" t="s">
        <v>61</v>
      </c>
      <c r="B25" s="9" t="s">
        <v>1532</v>
      </c>
      <c r="C25" s="1" t="s">
        <v>1511</v>
      </c>
      <c r="D25" s="48" t="s">
        <v>1476</v>
      </c>
      <c r="E25" s="72" t="s">
        <v>1542</v>
      </c>
      <c r="F25" s="48" t="n">
        <v>2020</v>
      </c>
      <c r="G25" s="8" t="s">
        <v>796</v>
      </c>
      <c r="H25" s="18" t="n">
        <v>2020</v>
      </c>
      <c r="I25" s="1" t="s">
        <v>1543</v>
      </c>
      <c r="J25" s="8" t="s">
        <v>807</v>
      </c>
      <c r="K25" s="8" t="s">
        <v>1474</v>
      </c>
      <c r="L25" s="70" t="s">
        <v>1536</v>
      </c>
      <c r="M25" s="75" t="s">
        <v>1544</v>
      </c>
      <c r="N25" s="70" t="s">
        <v>1538</v>
      </c>
      <c r="P25" s="70" t="s">
        <v>1545</v>
      </c>
      <c r="Q25" s="1" t="s">
        <v>1546</v>
      </c>
      <c r="R25" s="1" t="s">
        <v>1396</v>
      </c>
      <c r="S25" s="1" t="s">
        <v>1397</v>
      </c>
      <c r="T25" s="48" t="s">
        <v>1433</v>
      </c>
      <c r="U25" s="48" t="s">
        <v>1433</v>
      </c>
      <c r="V25" s="48" t="s">
        <v>1433</v>
      </c>
      <c r="AA25" s="48" t="n">
        <v>210</v>
      </c>
      <c r="AB25" s="66" t="n">
        <v>3</v>
      </c>
      <c r="AC25" s="67" t="str">
        <f aca="false">RIGHT(A25, LEN(A25)-AB25+1)</f>
        <v>24</v>
      </c>
      <c r="AD25" s="48" t="n">
        <f aca="false">VALUE(AC25)</f>
        <v>24</v>
      </c>
      <c r="AE25" s="48" t="n">
        <v>24</v>
      </c>
      <c r="AK25" s="48" t="s">
        <v>1541</v>
      </c>
    </row>
    <row r="26" customFormat="false" ht="12.75" hidden="false" customHeight="true" outlineLevel="0" collapsed="false">
      <c r="A26" s="8" t="s">
        <v>85</v>
      </c>
      <c r="B26" s="9" t="s">
        <v>1388</v>
      </c>
      <c r="C26" s="1" t="s">
        <v>1389</v>
      </c>
      <c r="D26" s="48" t="s">
        <v>1547</v>
      </c>
      <c r="E26" s="72" t="s">
        <v>1548</v>
      </c>
      <c r="G26" s="8" t="s">
        <v>766</v>
      </c>
      <c r="H26" s="18" t="n">
        <v>2018</v>
      </c>
      <c r="I26" s="31" t="s">
        <v>1549</v>
      </c>
      <c r="J26" s="8" t="s">
        <v>797</v>
      </c>
      <c r="L26" s="70" t="s">
        <v>1397</v>
      </c>
      <c r="N26" s="70"/>
      <c r="P26" s="70" t="s">
        <v>1550</v>
      </c>
      <c r="Q26" s="1" t="s">
        <v>1395</v>
      </c>
      <c r="R26" s="1" t="s">
        <v>1396</v>
      </c>
      <c r="S26" s="1" t="s">
        <v>1397</v>
      </c>
      <c r="T26" s="48" t="s">
        <v>1433</v>
      </c>
      <c r="U26" s="48" t="s">
        <v>1433</v>
      </c>
      <c r="V26" s="48" t="s">
        <v>1433</v>
      </c>
      <c r="AA26" s="48" t="n">
        <v>204</v>
      </c>
      <c r="AB26" s="66" t="n">
        <v>3</v>
      </c>
      <c r="AC26" s="67" t="str">
        <f aca="false">RIGHT(A26, LEN(A26)-AB26+1)</f>
        <v>25</v>
      </c>
      <c r="AD26" s="48" t="n">
        <f aca="false">VALUE(AC26)</f>
        <v>25</v>
      </c>
      <c r="AE26" s="48" t="n">
        <v>25</v>
      </c>
      <c r="AK26" s="48" t="s">
        <v>1399</v>
      </c>
    </row>
    <row r="27" customFormat="false" ht="12.75" hidden="false" customHeight="true" outlineLevel="0" collapsed="false">
      <c r="A27" s="8" t="s">
        <v>88</v>
      </c>
      <c r="B27" s="9" t="s">
        <v>1388</v>
      </c>
      <c r="C27" s="1" t="s">
        <v>1389</v>
      </c>
      <c r="D27" s="10" t="s">
        <v>1551</v>
      </c>
      <c r="E27" s="77" t="s">
        <v>1552</v>
      </c>
      <c r="G27" s="8" t="s">
        <v>796</v>
      </c>
      <c r="H27" s="18" t="n">
        <v>2020</v>
      </c>
      <c r="I27" s="31" t="s">
        <v>1553</v>
      </c>
      <c r="J27" s="8" t="s">
        <v>797</v>
      </c>
      <c r="L27" s="70" t="s">
        <v>1397</v>
      </c>
      <c r="N27" s="70"/>
      <c r="P27" s="70" t="s">
        <v>1550</v>
      </c>
      <c r="Q27" s="1" t="s">
        <v>1395</v>
      </c>
      <c r="R27" s="1" t="s">
        <v>1396</v>
      </c>
      <c r="S27" s="1" t="s">
        <v>1397</v>
      </c>
      <c r="T27" s="48" t="s">
        <v>1433</v>
      </c>
      <c r="U27" s="48" t="s">
        <v>1433</v>
      </c>
      <c r="V27" s="48" t="s">
        <v>1433</v>
      </c>
      <c r="AA27" s="48" t="n">
        <v>203</v>
      </c>
      <c r="AB27" s="66" t="n">
        <v>3</v>
      </c>
      <c r="AC27" s="67" t="str">
        <f aca="false">RIGHT(A27, LEN(A27)-AB27+1)</f>
        <v>26</v>
      </c>
      <c r="AD27" s="48" t="n">
        <f aca="false">VALUE(AC27)</f>
        <v>26</v>
      </c>
      <c r="AE27" s="48" t="n">
        <v>26</v>
      </c>
      <c r="AK27" s="48" t="s">
        <v>1399</v>
      </c>
    </row>
    <row r="28" customFormat="false" ht="12.75" hidden="false" customHeight="true" outlineLevel="0" collapsed="false">
      <c r="A28" s="8" t="s">
        <v>631</v>
      </c>
      <c r="B28" s="9" t="s">
        <v>1388</v>
      </c>
      <c r="C28" s="1" t="s">
        <v>1389</v>
      </c>
      <c r="D28" s="48" t="s">
        <v>1554</v>
      </c>
      <c r="E28" s="72" t="s">
        <v>1555</v>
      </c>
      <c r="G28" s="8" t="s">
        <v>796</v>
      </c>
      <c r="H28" s="18" t="n">
        <v>2020</v>
      </c>
      <c r="I28" s="31" t="s">
        <v>1553</v>
      </c>
      <c r="J28" s="8" t="s">
        <v>797</v>
      </c>
      <c r="L28" s="70" t="s">
        <v>1397</v>
      </c>
      <c r="N28" s="70"/>
      <c r="P28" s="70" t="s">
        <v>1550</v>
      </c>
      <c r="Q28" s="1" t="s">
        <v>1395</v>
      </c>
      <c r="R28" s="1" t="s">
        <v>1396</v>
      </c>
      <c r="S28" s="1" t="s">
        <v>1397</v>
      </c>
      <c r="T28" s="48" t="s">
        <v>1433</v>
      </c>
      <c r="U28" s="48" t="s">
        <v>1433</v>
      </c>
      <c r="V28" s="48" t="s">
        <v>1433</v>
      </c>
      <c r="AA28" s="48" t="n">
        <v>202</v>
      </c>
      <c r="AB28" s="66" t="n">
        <v>3</v>
      </c>
      <c r="AC28" s="67" t="str">
        <f aca="false">RIGHT(A28, LEN(A28)-AB28+1)</f>
        <v>27</v>
      </c>
      <c r="AD28" s="48" t="n">
        <f aca="false">VALUE(AC28)</f>
        <v>27</v>
      </c>
      <c r="AE28" s="48" t="n">
        <v>27</v>
      </c>
      <c r="AK28" s="48" t="s">
        <v>1399</v>
      </c>
    </row>
    <row r="29" customFormat="false" ht="12.75" hidden="false" customHeight="true" outlineLevel="0" collapsed="false">
      <c r="A29" s="8" t="s">
        <v>91</v>
      </c>
      <c r="B29" s="9" t="s">
        <v>1388</v>
      </c>
      <c r="C29" s="1" t="s">
        <v>1389</v>
      </c>
      <c r="D29" s="10" t="s">
        <v>1556</v>
      </c>
      <c r="E29" s="72" t="s">
        <v>1557</v>
      </c>
      <c r="G29" s="8" t="s">
        <v>766</v>
      </c>
      <c r="H29" s="18" t="n">
        <v>2018</v>
      </c>
      <c r="I29" s="31" t="s">
        <v>1558</v>
      </c>
      <c r="J29" s="8" t="s">
        <v>797</v>
      </c>
      <c r="L29" s="70" t="s">
        <v>1397</v>
      </c>
      <c r="N29" s="70"/>
      <c r="P29" s="70" t="s">
        <v>1550</v>
      </c>
      <c r="Q29" s="1" t="s">
        <v>1395</v>
      </c>
      <c r="R29" s="1" t="s">
        <v>1396</v>
      </c>
      <c r="S29" s="1" t="s">
        <v>1397</v>
      </c>
      <c r="T29" s="48" t="s">
        <v>1433</v>
      </c>
      <c r="U29" s="48" t="s">
        <v>1433</v>
      </c>
      <c r="V29" s="48" t="s">
        <v>1433</v>
      </c>
      <c r="AA29" s="48" t="n">
        <v>201</v>
      </c>
      <c r="AB29" s="66" t="n">
        <v>3</v>
      </c>
      <c r="AC29" s="67" t="str">
        <f aca="false">RIGHT(A29, LEN(A29)-AB29+1)</f>
        <v>28</v>
      </c>
      <c r="AD29" s="48" t="n">
        <f aca="false">VALUE(AC29)</f>
        <v>28</v>
      </c>
      <c r="AE29" s="48" t="n">
        <v>28</v>
      </c>
      <c r="AK29" s="48" t="s">
        <v>1399</v>
      </c>
    </row>
    <row r="30" customFormat="false" ht="12.75" hidden="false" customHeight="true" outlineLevel="0" collapsed="false">
      <c r="A30" s="8" t="s">
        <v>94</v>
      </c>
      <c r="B30" s="9" t="s">
        <v>1388</v>
      </c>
      <c r="C30" s="1" t="s">
        <v>1389</v>
      </c>
      <c r="D30" s="10" t="s">
        <v>1559</v>
      </c>
      <c r="E30" s="72" t="s">
        <v>1560</v>
      </c>
      <c r="G30" s="8" t="s">
        <v>766</v>
      </c>
      <c r="H30" s="18" t="n">
        <v>2018</v>
      </c>
      <c r="I30" s="31" t="s">
        <v>1561</v>
      </c>
      <c r="J30" s="8" t="s">
        <v>797</v>
      </c>
      <c r="L30" s="70" t="s">
        <v>1397</v>
      </c>
      <c r="N30" s="70"/>
      <c r="P30" s="70" t="s">
        <v>1550</v>
      </c>
      <c r="Q30" s="1" t="s">
        <v>1395</v>
      </c>
      <c r="R30" s="1" t="s">
        <v>1396</v>
      </c>
      <c r="S30" s="1" t="s">
        <v>1397</v>
      </c>
      <c r="T30" s="48" t="s">
        <v>1433</v>
      </c>
      <c r="U30" s="48" t="s">
        <v>1433</v>
      </c>
      <c r="V30" s="48" t="s">
        <v>1433</v>
      </c>
      <c r="AA30" s="48" t="n">
        <v>200</v>
      </c>
      <c r="AB30" s="66" t="n">
        <v>3</v>
      </c>
      <c r="AC30" s="67" t="str">
        <f aca="false">RIGHT(A30, LEN(A30)-AB30+1)</f>
        <v>29</v>
      </c>
      <c r="AD30" s="48" t="n">
        <f aca="false">VALUE(AC30)</f>
        <v>29</v>
      </c>
      <c r="AE30" s="48" t="n">
        <v>29</v>
      </c>
      <c r="AK30" s="48" t="s">
        <v>1399</v>
      </c>
    </row>
    <row r="31" customFormat="false" ht="12.75" hidden="false" customHeight="true" outlineLevel="0" collapsed="false">
      <c r="A31" s="8" t="s">
        <v>97</v>
      </c>
      <c r="B31" s="9" t="s">
        <v>1388</v>
      </c>
      <c r="C31" s="1" t="s">
        <v>1389</v>
      </c>
      <c r="D31" s="48" t="s">
        <v>1562</v>
      </c>
      <c r="E31" s="72" t="s">
        <v>1563</v>
      </c>
      <c r="G31" s="8" t="s">
        <v>766</v>
      </c>
      <c r="H31" s="18" t="n">
        <v>2018</v>
      </c>
      <c r="I31" s="31" t="s">
        <v>1564</v>
      </c>
      <c r="J31" s="8" t="s">
        <v>797</v>
      </c>
      <c r="L31" s="70" t="s">
        <v>1397</v>
      </c>
      <c r="N31" s="70"/>
      <c r="P31" s="70" t="s">
        <v>1550</v>
      </c>
      <c r="Q31" s="1" t="s">
        <v>1395</v>
      </c>
      <c r="R31" s="1" t="s">
        <v>1396</v>
      </c>
      <c r="S31" s="1" t="s">
        <v>1397</v>
      </c>
      <c r="T31" s="48" t="s">
        <v>1433</v>
      </c>
      <c r="U31" s="48" t="s">
        <v>1433</v>
      </c>
      <c r="V31" s="48" t="s">
        <v>1433</v>
      </c>
      <c r="AA31" s="48" t="n">
        <v>199</v>
      </c>
      <c r="AB31" s="48" t="n">
        <v>3</v>
      </c>
      <c r="AC31" s="67" t="str">
        <f aca="false">RIGHT(A31, LEN(A31)-AB31+1)</f>
        <v>30</v>
      </c>
      <c r="AD31" s="48" t="n">
        <f aca="false">VALUE(AC31)</f>
        <v>30</v>
      </c>
      <c r="AE31" s="48" t="n">
        <v>30</v>
      </c>
      <c r="AK31" s="48" t="s">
        <v>1399</v>
      </c>
    </row>
    <row r="32" customFormat="false" ht="12.75" hidden="false" customHeight="true" outlineLevel="0" collapsed="false">
      <c r="A32" s="8" t="s">
        <v>100</v>
      </c>
      <c r="B32" s="9" t="s">
        <v>1388</v>
      </c>
      <c r="C32" s="1" t="s">
        <v>1404</v>
      </c>
      <c r="D32" s="48" t="s">
        <v>1565</v>
      </c>
      <c r="E32" s="72" t="s">
        <v>1566</v>
      </c>
      <c r="G32" s="8" t="s">
        <v>766</v>
      </c>
      <c r="H32" s="18" t="n">
        <v>2018</v>
      </c>
      <c r="I32" s="31" t="s">
        <v>1567</v>
      </c>
      <c r="J32" s="8" t="s">
        <v>797</v>
      </c>
      <c r="L32" s="70" t="s">
        <v>1397</v>
      </c>
      <c r="N32" s="70"/>
      <c r="P32" s="1" t="s">
        <v>1568</v>
      </c>
      <c r="Q32" s="1" t="s">
        <v>1395</v>
      </c>
      <c r="R32" s="1" t="s">
        <v>1396</v>
      </c>
      <c r="S32" s="1" t="s">
        <v>1397</v>
      </c>
      <c r="T32" s="48" t="s">
        <v>1433</v>
      </c>
      <c r="U32" s="48" t="s">
        <v>1433</v>
      </c>
      <c r="V32" s="48" t="s">
        <v>1433</v>
      </c>
      <c r="W32" s="48" t="s">
        <v>1569</v>
      </c>
      <c r="AA32" s="48" t="n">
        <v>198</v>
      </c>
      <c r="AB32" s="48" t="n">
        <v>3</v>
      </c>
      <c r="AC32" s="67" t="str">
        <f aca="false">RIGHT(A32, LEN(A32)-AB32+1)</f>
        <v>31</v>
      </c>
      <c r="AD32" s="48" t="n">
        <f aca="false">VALUE(AC32)</f>
        <v>31</v>
      </c>
      <c r="AE32" s="48" t="n">
        <v>31</v>
      </c>
      <c r="AK32" s="48" t="s">
        <v>1409</v>
      </c>
    </row>
    <row r="33" customFormat="false" ht="12.75" hidden="false" customHeight="true" outlineLevel="0" collapsed="false">
      <c r="A33" s="8" t="s">
        <v>103</v>
      </c>
      <c r="B33" s="9" t="s">
        <v>1388</v>
      </c>
      <c r="C33" s="1" t="s">
        <v>1389</v>
      </c>
      <c r="D33" s="10" t="s">
        <v>1570</v>
      </c>
      <c r="E33" s="72" t="s">
        <v>1571</v>
      </c>
      <c r="G33" s="8" t="s">
        <v>766</v>
      </c>
      <c r="H33" s="18" t="n">
        <v>2018</v>
      </c>
      <c r="I33" s="31" t="s">
        <v>1572</v>
      </c>
      <c r="J33" s="8" t="s">
        <v>797</v>
      </c>
      <c r="L33" s="70" t="s">
        <v>1397</v>
      </c>
      <c r="N33" s="70"/>
      <c r="P33" s="70" t="s">
        <v>1550</v>
      </c>
      <c r="Q33" s="1" t="s">
        <v>1395</v>
      </c>
      <c r="R33" s="1" t="s">
        <v>1396</v>
      </c>
      <c r="S33" s="1" t="s">
        <v>1397</v>
      </c>
      <c r="T33" s="48" t="s">
        <v>1433</v>
      </c>
      <c r="U33" s="48" t="s">
        <v>1433</v>
      </c>
      <c r="V33" s="48" t="s">
        <v>1433</v>
      </c>
      <c r="AA33" s="48" t="n">
        <v>115</v>
      </c>
      <c r="AB33" s="66" t="n">
        <v>3</v>
      </c>
      <c r="AC33" s="67" t="str">
        <f aca="false">RIGHT(A33, LEN(A33)-AB33+1)</f>
        <v>32</v>
      </c>
      <c r="AD33" s="48" t="n">
        <f aca="false">VALUE(AC33)</f>
        <v>32</v>
      </c>
      <c r="AE33" s="48" t="n">
        <v>32</v>
      </c>
      <c r="AK33" s="48" t="s">
        <v>1399</v>
      </c>
    </row>
    <row r="34" customFormat="false" ht="12.75" hidden="false" customHeight="true" outlineLevel="0" collapsed="false">
      <c r="A34" s="8" t="s">
        <v>106</v>
      </c>
      <c r="B34" s="9" t="s">
        <v>1388</v>
      </c>
      <c r="C34" s="1" t="s">
        <v>1389</v>
      </c>
      <c r="D34" s="10" t="s">
        <v>1573</v>
      </c>
      <c r="E34" s="72" t="s">
        <v>1574</v>
      </c>
      <c r="G34" s="8" t="s">
        <v>766</v>
      </c>
      <c r="H34" s="18" t="n">
        <v>2018</v>
      </c>
      <c r="I34" s="31" t="s">
        <v>1575</v>
      </c>
      <c r="J34" s="8" t="s">
        <v>797</v>
      </c>
      <c r="L34" s="70" t="s">
        <v>1397</v>
      </c>
      <c r="N34" s="70"/>
      <c r="P34" s="70" t="s">
        <v>1550</v>
      </c>
      <c r="Q34" s="1" t="s">
        <v>1395</v>
      </c>
      <c r="R34" s="1" t="s">
        <v>1396</v>
      </c>
      <c r="S34" s="1" t="s">
        <v>1397</v>
      </c>
      <c r="T34" s="48" t="s">
        <v>1433</v>
      </c>
      <c r="U34" s="48" t="s">
        <v>1433</v>
      </c>
      <c r="V34" s="48" t="s">
        <v>1433</v>
      </c>
      <c r="AA34" s="48" t="n">
        <v>33</v>
      </c>
      <c r="AB34" s="66" t="n">
        <v>3</v>
      </c>
      <c r="AC34" s="67" t="str">
        <f aca="false">RIGHT(A34, LEN(A34)-AB34+1)</f>
        <v>33</v>
      </c>
      <c r="AD34" s="48" t="n">
        <f aca="false">VALUE(AC34)</f>
        <v>33</v>
      </c>
      <c r="AE34" s="48" t="n">
        <v>33</v>
      </c>
      <c r="AK34" s="48" t="s">
        <v>1399</v>
      </c>
    </row>
    <row r="35" customFormat="false" ht="12.75" hidden="false" customHeight="true" outlineLevel="0" collapsed="false">
      <c r="A35" s="8" t="s">
        <v>109</v>
      </c>
      <c r="B35" s="9" t="s">
        <v>1388</v>
      </c>
      <c r="C35" s="1" t="s">
        <v>1389</v>
      </c>
      <c r="D35" s="10" t="s">
        <v>1576</v>
      </c>
      <c r="E35" s="72" t="s">
        <v>1577</v>
      </c>
      <c r="G35" s="8" t="s">
        <v>766</v>
      </c>
      <c r="H35" s="18" t="n">
        <v>2018</v>
      </c>
      <c r="I35" s="31" t="s">
        <v>1578</v>
      </c>
      <c r="J35" s="8" t="s">
        <v>797</v>
      </c>
      <c r="L35" s="70" t="s">
        <v>1397</v>
      </c>
      <c r="N35" s="70"/>
      <c r="P35" s="70" t="s">
        <v>1550</v>
      </c>
      <c r="Q35" s="1" t="s">
        <v>1395</v>
      </c>
      <c r="R35" s="1" t="s">
        <v>1396</v>
      </c>
      <c r="S35" s="1" t="s">
        <v>1397</v>
      </c>
      <c r="T35" s="48" t="s">
        <v>1433</v>
      </c>
      <c r="U35" s="48" t="s">
        <v>1433</v>
      </c>
      <c r="V35" s="48" t="s">
        <v>1433</v>
      </c>
      <c r="AA35" s="48" t="n">
        <v>110</v>
      </c>
      <c r="AB35" s="66" t="n">
        <v>3</v>
      </c>
      <c r="AC35" s="67" t="str">
        <f aca="false">RIGHT(A35, LEN(A35)-AB35+1)</f>
        <v>34</v>
      </c>
      <c r="AD35" s="48" t="n">
        <f aca="false">VALUE(AC35)</f>
        <v>34</v>
      </c>
      <c r="AE35" s="48" t="n">
        <v>34</v>
      </c>
      <c r="AK35" s="48" t="s">
        <v>1399</v>
      </c>
    </row>
    <row r="36" customFormat="false" ht="12.75" hidden="false" customHeight="true" outlineLevel="0" collapsed="false">
      <c r="A36" s="8" t="s">
        <v>112</v>
      </c>
      <c r="B36" s="9" t="s">
        <v>1388</v>
      </c>
      <c r="C36" s="1" t="s">
        <v>1389</v>
      </c>
      <c r="D36" s="10" t="s">
        <v>1579</v>
      </c>
      <c r="E36" s="72" t="s">
        <v>1580</v>
      </c>
      <c r="G36" s="8" t="s">
        <v>766</v>
      </c>
      <c r="H36" s="18" t="n">
        <v>2018</v>
      </c>
      <c r="I36" s="31" t="s">
        <v>1581</v>
      </c>
      <c r="J36" s="8" t="s">
        <v>797</v>
      </c>
      <c r="L36" s="70" t="s">
        <v>1397</v>
      </c>
      <c r="N36" s="70"/>
      <c r="P36" s="70" t="s">
        <v>1550</v>
      </c>
      <c r="Q36" s="1" t="s">
        <v>1395</v>
      </c>
      <c r="R36" s="1" t="s">
        <v>1396</v>
      </c>
      <c r="S36" s="1" t="s">
        <v>1397</v>
      </c>
      <c r="T36" s="48" t="s">
        <v>1433</v>
      </c>
      <c r="U36" s="48" t="s">
        <v>1433</v>
      </c>
      <c r="V36" s="48" t="s">
        <v>1433</v>
      </c>
      <c r="AA36" s="48" t="n">
        <v>109</v>
      </c>
      <c r="AB36" s="66" t="n">
        <v>3</v>
      </c>
      <c r="AC36" s="67" t="str">
        <f aca="false">RIGHT(A36, LEN(A36)-AB36+1)</f>
        <v>35</v>
      </c>
      <c r="AD36" s="48" t="n">
        <f aca="false">VALUE(AC36)</f>
        <v>35</v>
      </c>
      <c r="AE36" s="48" t="n">
        <v>35</v>
      </c>
      <c r="AK36" s="48" t="s">
        <v>1399</v>
      </c>
    </row>
    <row r="37" customFormat="false" ht="12.75" hidden="false" customHeight="true" outlineLevel="0" collapsed="false">
      <c r="A37" s="8" t="s">
        <v>116</v>
      </c>
      <c r="B37" s="9" t="s">
        <v>1424</v>
      </c>
      <c r="C37" s="1" t="s">
        <v>1425</v>
      </c>
      <c r="D37" s="48" t="s">
        <v>1582</v>
      </c>
      <c r="E37" s="72" t="s">
        <v>1583</v>
      </c>
      <c r="G37" s="8" t="s">
        <v>766</v>
      </c>
      <c r="H37" s="18" t="n">
        <v>2020</v>
      </c>
      <c r="I37" s="1" t="s">
        <v>1584</v>
      </c>
      <c r="J37" s="8" t="s">
        <v>797</v>
      </c>
      <c r="L37" s="70" t="s">
        <v>1429</v>
      </c>
      <c r="N37" s="70"/>
      <c r="O37" s="71"/>
      <c r="P37" s="1" t="s">
        <v>1585</v>
      </c>
      <c r="Q37" s="1" t="s">
        <v>1431</v>
      </c>
      <c r="R37" s="1" t="s">
        <v>1396</v>
      </c>
      <c r="S37" s="1" t="s">
        <v>1397</v>
      </c>
      <c r="T37" s="48" t="s">
        <v>1432</v>
      </c>
      <c r="U37" s="48" t="s">
        <v>1433</v>
      </c>
      <c r="V37" s="48" t="s">
        <v>1433</v>
      </c>
      <c r="X37" s="48" t="s">
        <v>1586</v>
      </c>
      <c r="Y37" s="48" t="n">
        <v>2014</v>
      </c>
      <c r="AA37" s="48" t="n">
        <v>18</v>
      </c>
      <c r="AB37" s="66" t="n">
        <v>3</v>
      </c>
      <c r="AC37" s="67" t="str">
        <f aca="false">RIGHT(A37, LEN(A37)-AB37+1)</f>
        <v>36</v>
      </c>
      <c r="AD37" s="48" t="n">
        <f aca="false">VALUE(AC37)</f>
        <v>36</v>
      </c>
      <c r="AE37" s="48" t="n">
        <v>36</v>
      </c>
      <c r="AK37" s="48" t="s">
        <v>1435</v>
      </c>
    </row>
    <row r="38" customFormat="false" ht="12.75" hidden="false" customHeight="true" outlineLevel="0" collapsed="false">
      <c r="A38" s="8" t="s">
        <v>121</v>
      </c>
      <c r="B38" s="9" t="s">
        <v>1424</v>
      </c>
      <c r="C38" s="1" t="s">
        <v>1587</v>
      </c>
      <c r="D38" s="48" t="s">
        <v>1588</v>
      </c>
      <c r="E38" s="72" t="s">
        <v>1589</v>
      </c>
      <c r="G38" s="8" t="s">
        <v>897</v>
      </c>
      <c r="H38" s="18" t="n">
        <v>2020</v>
      </c>
      <c r="I38" s="1" t="s">
        <v>1590</v>
      </c>
      <c r="J38" s="8" t="s">
        <v>797</v>
      </c>
      <c r="L38" s="70" t="s">
        <v>1429</v>
      </c>
      <c r="N38" s="70"/>
      <c r="P38" s="70" t="s">
        <v>1591</v>
      </c>
      <c r="Q38" s="70"/>
      <c r="R38" s="70"/>
      <c r="S38" s="70"/>
      <c r="T38" s="71" t="s">
        <v>1432</v>
      </c>
      <c r="AA38" s="48" t="n">
        <v>47</v>
      </c>
      <c r="AB38" s="66" t="n">
        <v>3</v>
      </c>
      <c r="AC38" s="67" t="str">
        <f aca="false">RIGHT(A38, LEN(A38)-AB38+1)</f>
        <v>37</v>
      </c>
      <c r="AD38" s="48" t="n">
        <f aca="false">VALUE(AC38)</f>
        <v>37</v>
      </c>
      <c r="AE38" s="48" t="n">
        <v>37</v>
      </c>
      <c r="AK38" s="48" t="s">
        <v>1482</v>
      </c>
    </row>
    <row r="39" customFormat="false" ht="12.75" hidden="false" customHeight="true" outlineLevel="0" collapsed="false">
      <c r="A39" s="8" t="s">
        <v>125</v>
      </c>
      <c r="B39" s="9" t="s">
        <v>1424</v>
      </c>
      <c r="C39" s="1" t="s">
        <v>1587</v>
      </c>
      <c r="D39" s="48" t="s">
        <v>1592</v>
      </c>
      <c r="E39" s="72" t="s">
        <v>1589</v>
      </c>
      <c r="G39" s="8" t="s">
        <v>897</v>
      </c>
      <c r="H39" s="18" t="n">
        <v>2020</v>
      </c>
      <c r="I39" s="1" t="s">
        <v>1593</v>
      </c>
      <c r="J39" s="8" t="s">
        <v>797</v>
      </c>
      <c r="L39" s="70" t="s">
        <v>1429</v>
      </c>
      <c r="N39" s="70"/>
      <c r="P39" s="70" t="s">
        <v>1591</v>
      </c>
      <c r="Q39" s="70"/>
      <c r="R39" s="70"/>
      <c r="S39" s="70"/>
      <c r="T39" s="71" t="s">
        <v>1432</v>
      </c>
      <c r="AA39" s="48" t="n">
        <v>29</v>
      </c>
      <c r="AB39" s="66" t="n">
        <v>3</v>
      </c>
      <c r="AC39" s="67" t="str">
        <f aca="false">RIGHT(A39, LEN(A39)-AB39+1)</f>
        <v>38</v>
      </c>
      <c r="AD39" s="48" t="n">
        <f aca="false">VALUE(AC39)</f>
        <v>38</v>
      </c>
      <c r="AE39" s="48" t="n">
        <v>38</v>
      </c>
      <c r="AK39" s="48" t="s">
        <v>1482</v>
      </c>
    </row>
    <row r="40" customFormat="false" ht="12.75" hidden="false" customHeight="true" outlineLevel="0" collapsed="false">
      <c r="A40" s="8" t="s">
        <v>128</v>
      </c>
      <c r="B40" s="9" t="s">
        <v>1424</v>
      </c>
      <c r="C40" s="1" t="s">
        <v>1587</v>
      </c>
      <c r="D40" s="48" t="s">
        <v>1594</v>
      </c>
      <c r="E40" s="72" t="s">
        <v>1589</v>
      </c>
      <c r="G40" s="8" t="s">
        <v>897</v>
      </c>
      <c r="H40" s="18" t="n">
        <v>2020</v>
      </c>
      <c r="I40" s="1" t="s">
        <v>1595</v>
      </c>
      <c r="J40" s="8" t="s">
        <v>797</v>
      </c>
      <c r="L40" s="70" t="s">
        <v>1429</v>
      </c>
      <c r="N40" s="70"/>
      <c r="P40" s="70" t="s">
        <v>1591</v>
      </c>
      <c r="Q40" s="70"/>
      <c r="R40" s="70"/>
      <c r="S40" s="70"/>
      <c r="T40" s="71" t="s">
        <v>1432</v>
      </c>
      <c r="AA40" s="48" t="n">
        <v>103</v>
      </c>
      <c r="AB40" s="66" t="n">
        <v>3</v>
      </c>
      <c r="AC40" s="67" t="str">
        <f aca="false">RIGHT(A40, LEN(A40)-AB40+1)</f>
        <v>39</v>
      </c>
      <c r="AD40" s="48" t="n">
        <f aca="false">VALUE(AC40)</f>
        <v>39</v>
      </c>
      <c r="AE40" s="48" t="n">
        <v>39</v>
      </c>
      <c r="AK40" s="48" t="s">
        <v>1482</v>
      </c>
    </row>
    <row r="41" customFormat="false" ht="12.75" hidden="false" customHeight="true" outlineLevel="0" collapsed="false">
      <c r="A41" s="8" t="s">
        <v>132</v>
      </c>
      <c r="B41" s="9" t="s">
        <v>1424</v>
      </c>
      <c r="C41" s="1" t="s">
        <v>1425</v>
      </c>
      <c r="D41" s="48" t="s">
        <v>1596</v>
      </c>
      <c r="E41" s="72" t="s">
        <v>1597</v>
      </c>
      <c r="G41" s="8" t="s">
        <v>766</v>
      </c>
      <c r="H41" s="18" t="n">
        <v>2020</v>
      </c>
      <c r="I41" s="1" t="s">
        <v>1598</v>
      </c>
      <c r="J41" s="8" t="s">
        <v>797</v>
      </c>
      <c r="L41" s="70" t="s">
        <v>1429</v>
      </c>
      <c r="N41" s="70"/>
      <c r="P41" s="1" t="s">
        <v>1599</v>
      </c>
      <c r="Q41" s="1" t="s">
        <v>1431</v>
      </c>
      <c r="R41" s="1" t="s">
        <v>1396</v>
      </c>
      <c r="S41" s="1" t="s">
        <v>1397</v>
      </c>
      <c r="T41" s="48" t="s">
        <v>1432</v>
      </c>
      <c r="U41" s="48" t="s">
        <v>1433</v>
      </c>
      <c r="V41" s="48" t="s">
        <v>1433</v>
      </c>
      <c r="X41" s="48" t="s">
        <v>1600</v>
      </c>
      <c r="Y41" s="48" t="n">
        <v>2019</v>
      </c>
      <c r="Z41" s="73"/>
      <c r="AA41" s="48" t="n">
        <v>57</v>
      </c>
      <c r="AB41" s="66" t="n">
        <v>3</v>
      </c>
      <c r="AC41" s="67" t="str">
        <f aca="false">RIGHT(A41, LEN(A41)-AB41+1)</f>
        <v>40</v>
      </c>
      <c r="AD41" s="48" t="n">
        <f aca="false">VALUE(AC41)</f>
        <v>40</v>
      </c>
      <c r="AE41" s="48" t="n">
        <v>40</v>
      </c>
      <c r="AK41" s="48" t="s">
        <v>1435</v>
      </c>
    </row>
    <row r="42" customFormat="false" ht="12.75" hidden="false" customHeight="true" outlineLevel="0" collapsed="false">
      <c r="A42" s="8" t="s">
        <v>136</v>
      </c>
      <c r="B42" s="9" t="s">
        <v>1424</v>
      </c>
      <c r="C42" s="1" t="s">
        <v>1425</v>
      </c>
      <c r="D42" s="48" t="s">
        <v>906</v>
      </c>
      <c r="E42" s="72" t="s">
        <v>1601</v>
      </c>
      <c r="G42" s="8" t="s">
        <v>766</v>
      </c>
      <c r="H42" s="18" t="n">
        <v>2020</v>
      </c>
      <c r="I42" s="1" t="s">
        <v>1598</v>
      </c>
      <c r="J42" s="8" t="s">
        <v>797</v>
      </c>
      <c r="L42" s="70" t="s">
        <v>1429</v>
      </c>
      <c r="N42" s="70"/>
      <c r="P42" s="1" t="s">
        <v>1602</v>
      </c>
      <c r="Q42" s="1" t="s">
        <v>1431</v>
      </c>
      <c r="R42" s="1" t="s">
        <v>1396</v>
      </c>
      <c r="S42" s="1" t="s">
        <v>1397</v>
      </c>
      <c r="T42" s="48" t="s">
        <v>1432</v>
      </c>
      <c r="U42" s="48" t="s">
        <v>1433</v>
      </c>
      <c r="V42" s="48" t="s">
        <v>1433</v>
      </c>
      <c r="X42" s="48" t="s">
        <v>1603</v>
      </c>
      <c r="Y42" s="48" t="n">
        <v>2019</v>
      </c>
      <c r="AA42" s="48" t="n">
        <v>188</v>
      </c>
      <c r="AB42" s="66" t="n">
        <v>3</v>
      </c>
      <c r="AC42" s="67" t="str">
        <f aca="false">RIGHT(A42, LEN(A42)-AB42+1)</f>
        <v>41</v>
      </c>
      <c r="AD42" s="48" t="n">
        <f aca="false">VALUE(AC42)</f>
        <v>41</v>
      </c>
      <c r="AE42" s="48" t="n">
        <v>41</v>
      </c>
      <c r="AK42" s="48" t="s">
        <v>1435</v>
      </c>
    </row>
    <row r="43" customFormat="false" ht="12.75" hidden="false" customHeight="true" outlineLevel="0" collapsed="false">
      <c r="A43" s="8" t="s">
        <v>140</v>
      </c>
      <c r="B43" s="9" t="s">
        <v>1424</v>
      </c>
      <c r="C43" s="1" t="s">
        <v>1425</v>
      </c>
      <c r="D43" s="48" t="s">
        <v>1604</v>
      </c>
      <c r="E43" s="72" t="s">
        <v>1605</v>
      </c>
      <c r="G43" s="8" t="s">
        <v>766</v>
      </c>
      <c r="H43" s="18" t="n">
        <v>2020</v>
      </c>
      <c r="I43" s="1" t="s">
        <v>1606</v>
      </c>
      <c r="J43" s="8" t="s">
        <v>797</v>
      </c>
      <c r="L43" s="70" t="s">
        <v>1429</v>
      </c>
      <c r="N43" s="70"/>
      <c r="P43" s="1" t="s">
        <v>1607</v>
      </c>
      <c r="Q43" s="1" t="s">
        <v>1431</v>
      </c>
      <c r="R43" s="1" t="s">
        <v>1396</v>
      </c>
      <c r="S43" s="1" t="s">
        <v>1397</v>
      </c>
      <c r="T43" s="48" t="s">
        <v>1432</v>
      </c>
      <c r="U43" s="48" t="s">
        <v>1433</v>
      </c>
      <c r="V43" s="48" t="s">
        <v>1433</v>
      </c>
      <c r="X43" s="48" t="s">
        <v>1608</v>
      </c>
      <c r="Y43" s="48" t="n">
        <v>2020</v>
      </c>
      <c r="AA43" s="48" t="n">
        <v>187</v>
      </c>
      <c r="AB43" s="66" t="n">
        <v>3</v>
      </c>
      <c r="AC43" s="67" t="str">
        <f aca="false">RIGHT(A43, LEN(A43)-AB43+1)</f>
        <v>42</v>
      </c>
      <c r="AD43" s="48" t="n">
        <f aca="false">VALUE(AC43)</f>
        <v>42</v>
      </c>
      <c r="AE43" s="48" t="n">
        <v>42</v>
      </c>
      <c r="AK43" s="48" t="s">
        <v>1435</v>
      </c>
    </row>
    <row r="44" customFormat="false" ht="12.75" hidden="false" customHeight="true" outlineLevel="0" collapsed="false">
      <c r="A44" s="8" t="s">
        <v>144</v>
      </c>
      <c r="B44" s="9" t="s">
        <v>1424</v>
      </c>
      <c r="C44" s="1" t="s">
        <v>1425</v>
      </c>
      <c r="D44" s="48" t="s">
        <v>1609</v>
      </c>
      <c r="E44" s="72" t="s">
        <v>1610</v>
      </c>
      <c r="G44" s="8" t="s">
        <v>766</v>
      </c>
      <c r="H44" s="18" t="n">
        <v>2020</v>
      </c>
      <c r="I44" s="1" t="s">
        <v>1606</v>
      </c>
      <c r="J44" s="8" t="s">
        <v>797</v>
      </c>
      <c r="L44" s="70" t="s">
        <v>1429</v>
      </c>
      <c r="N44" s="70"/>
      <c r="P44" s="1" t="s">
        <v>1611</v>
      </c>
      <c r="Q44" s="1" t="s">
        <v>1431</v>
      </c>
      <c r="R44" s="1" t="s">
        <v>1396</v>
      </c>
      <c r="S44" s="1" t="s">
        <v>1397</v>
      </c>
      <c r="T44" s="48" t="s">
        <v>1432</v>
      </c>
      <c r="U44" s="48" t="s">
        <v>1433</v>
      </c>
      <c r="V44" s="48" t="s">
        <v>1433</v>
      </c>
      <c r="X44" s="48" t="s">
        <v>1612</v>
      </c>
      <c r="Y44" s="48" t="n">
        <v>2020</v>
      </c>
      <c r="AA44" s="48" t="n">
        <v>186</v>
      </c>
      <c r="AB44" s="66" t="n">
        <v>3</v>
      </c>
      <c r="AC44" s="67" t="str">
        <f aca="false">RIGHT(A44, LEN(A44)-AB44+1)</f>
        <v>43</v>
      </c>
      <c r="AD44" s="48" t="n">
        <f aca="false">VALUE(AC44)</f>
        <v>43</v>
      </c>
      <c r="AE44" s="48" t="n">
        <v>43</v>
      </c>
      <c r="AK44" s="48" t="s">
        <v>1435</v>
      </c>
    </row>
    <row r="45" customFormat="false" ht="12.75" hidden="false" customHeight="true" outlineLevel="0" collapsed="false">
      <c r="A45" s="8" t="s">
        <v>148</v>
      </c>
      <c r="B45" s="9" t="s">
        <v>1424</v>
      </c>
      <c r="C45" s="1" t="s">
        <v>1425</v>
      </c>
      <c r="D45" s="48" t="s">
        <v>1613</v>
      </c>
      <c r="E45" s="72" t="s">
        <v>1614</v>
      </c>
      <c r="G45" s="8" t="s">
        <v>766</v>
      </c>
      <c r="H45" s="18" t="n">
        <v>2020</v>
      </c>
      <c r="I45" s="1" t="s">
        <v>1606</v>
      </c>
      <c r="J45" s="8" t="s">
        <v>797</v>
      </c>
      <c r="L45" s="70" t="s">
        <v>1429</v>
      </c>
      <c r="N45" s="70"/>
      <c r="P45" s="1" t="s">
        <v>1615</v>
      </c>
      <c r="Q45" s="1" t="s">
        <v>1431</v>
      </c>
      <c r="R45" s="1" t="s">
        <v>1396</v>
      </c>
      <c r="S45" s="1" t="s">
        <v>1397</v>
      </c>
      <c r="T45" s="48" t="s">
        <v>1432</v>
      </c>
      <c r="U45" s="48" t="s">
        <v>1433</v>
      </c>
      <c r="V45" s="48" t="s">
        <v>1433</v>
      </c>
      <c r="X45" s="48" t="s">
        <v>1616</v>
      </c>
      <c r="Y45" s="48" t="n">
        <v>2020</v>
      </c>
      <c r="AA45" s="48" t="n">
        <v>185</v>
      </c>
      <c r="AB45" s="66" t="n">
        <v>3</v>
      </c>
      <c r="AC45" s="67" t="str">
        <f aca="false">RIGHT(A45, LEN(A45)-AB45+1)</f>
        <v>44</v>
      </c>
      <c r="AD45" s="48" t="n">
        <f aca="false">VALUE(AC45)</f>
        <v>44</v>
      </c>
      <c r="AE45" s="48" t="n">
        <v>44</v>
      </c>
      <c r="AK45" s="48" t="s">
        <v>1435</v>
      </c>
    </row>
    <row r="46" customFormat="false" ht="12.75" hidden="false" customHeight="true" outlineLevel="0" collapsed="false">
      <c r="A46" s="8" t="s">
        <v>152</v>
      </c>
      <c r="B46" s="9" t="s">
        <v>1424</v>
      </c>
      <c r="C46" s="1" t="s">
        <v>1425</v>
      </c>
      <c r="D46" s="48" t="s">
        <v>1617</v>
      </c>
      <c r="E46" s="72" t="s">
        <v>1618</v>
      </c>
      <c r="G46" s="8" t="s">
        <v>766</v>
      </c>
      <c r="H46" s="18" t="n">
        <v>2020</v>
      </c>
      <c r="I46" s="1" t="s">
        <v>1619</v>
      </c>
      <c r="J46" s="8" t="s">
        <v>797</v>
      </c>
      <c r="L46" s="70" t="s">
        <v>1429</v>
      </c>
      <c r="N46" s="70"/>
      <c r="P46" s="1" t="s">
        <v>1620</v>
      </c>
      <c r="Q46" s="1" t="s">
        <v>1431</v>
      </c>
      <c r="R46" s="1" t="s">
        <v>1396</v>
      </c>
      <c r="S46" s="1" t="s">
        <v>1397</v>
      </c>
      <c r="T46" s="48" t="s">
        <v>1432</v>
      </c>
      <c r="U46" s="48" t="s">
        <v>1433</v>
      </c>
      <c r="V46" s="48" t="s">
        <v>1433</v>
      </c>
      <c r="X46" s="48" t="s">
        <v>1621</v>
      </c>
      <c r="Y46" s="48" t="n">
        <v>2014</v>
      </c>
      <c r="AA46" s="48" t="n">
        <v>184</v>
      </c>
      <c r="AB46" s="66" t="n">
        <v>3</v>
      </c>
      <c r="AC46" s="67" t="str">
        <f aca="false">RIGHT(A46, LEN(A46)-AB46+1)</f>
        <v>45</v>
      </c>
      <c r="AD46" s="48" t="n">
        <f aca="false">VALUE(AC46)</f>
        <v>45</v>
      </c>
      <c r="AE46" s="48" t="n">
        <v>45</v>
      </c>
      <c r="AK46" s="48" t="s">
        <v>1435</v>
      </c>
    </row>
    <row r="47" customFormat="false" ht="12.75" hidden="false" customHeight="true" outlineLevel="0" collapsed="false">
      <c r="A47" s="8" t="s">
        <v>155</v>
      </c>
      <c r="B47" s="9" t="s">
        <v>1622</v>
      </c>
      <c r="C47" s="1" t="s">
        <v>1623</v>
      </c>
      <c r="D47" s="48" t="s">
        <v>1624</v>
      </c>
      <c r="E47" s="72" t="s">
        <v>1625</v>
      </c>
      <c r="G47" s="8" t="s">
        <v>766</v>
      </c>
      <c r="H47" s="18" t="n">
        <v>2020</v>
      </c>
      <c r="I47" s="1" t="s">
        <v>1626</v>
      </c>
      <c r="J47" s="8" t="s">
        <v>797</v>
      </c>
      <c r="L47" s="70" t="s">
        <v>1397</v>
      </c>
      <c r="M47" s="48" t="s">
        <v>1627</v>
      </c>
      <c r="N47" s="70"/>
      <c r="P47" s="70" t="s">
        <v>1628</v>
      </c>
      <c r="Q47" s="1" t="s">
        <v>1465</v>
      </c>
      <c r="R47" s="1" t="s">
        <v>1466</v>
      </c>
      <c r="S47" s="1" t="s">
        <v>1453</v>
      </c>
      <c r="T47" s="48" t="s">
        <v>1432</v>
      </c>
      <c r="U47" s="48" t="s">
        <v>1433</v>
      </c>
      <c r="V47" s="48" t="s">
        <v>1433</v>
      </c>
      <c r="AA47" s="48" t="n">
        <v>23</v>
      </c>
      <c r="AB47" s="66" t="n">
        <v>3</v>
      </c>
      <c r="AC47" s="67" t="str">
        <f aca="false">RIGHT(A47, LEN(A47)-AB47+1)</f>
        <v>46</v>
      </c>
      <c r="AD47" s="48" t="n">
        <f aca="false">VALUE(AC47)</f>
        <v>46</v>
      </c>
      <c r="AE47" s="48" t="n">
        <v>46</v>
      </c>
      <c r="AH47" s="48" t="s">
        <v>1629</v>
      </c>
      <c r="AK47" s="10" t="s">
        <v>1468</v>
      </c>
    </row>
    <row r="48" customFormat="false" ht="12.75" hidden="false" customHeight="true" outlineLevel="0" collapsed="false">
      <c r="A48" s="8" t="s">
        <v>1630</v>
      </c>
      <c r="B48" s="9" t="s">
        <v>1497</v>
      </c>
      <c r="C48" s="1" t="s">
        <v>1511</v>
      </c>
      <c r="D48" s="48" t="s">
        <v>1631</v>
      </c>
      <c r="E48" s="72" t="s">
        <v>1632</v>
      </c>
      <c r="G48" s="8" t="s">
        <v>897</v>
      </c>
      <c r="H48" s="18" t="n">
        <v>2020</v>
      </c>
      <c r="I48" s="1" t="s">
        <v>1633</v>
      </c>
      <c r="J48" s="8" t="s">
        <v>807</v>
      </c>
      <c r="L48" s="70" t="s">
        <v>1634</v>
      </c>
      <c r="N48" s="70"/>
      <c r="P48" s="1" t="s">
        <v>1635</v>
      </c>
      <c r="T48" s="71" t="s">
        <v>1481</v>
      </c>
      <c r="U48" s="71" t="s">
        <v>1481</v>
      </c>
      <c r="V48" s="71" t="s">
        <v>1481</v>
      </c>
      <c r="AA48" s="48" t="n">
        <v>70</v>
      </c>
      <c r="AB48" s="66" t="n">
        <v>3</v>
      </c>
      <c r="AC48" s="67" t="str">
        <f aca="false">RIGHT(A48, LEN(A48)-AB48+1)</f>
        <v>47</v>
      </c>
      <c r="AD48" s="48" t="n">
        <f aca="false">VALUE(AC48)</f>
        <v>47</v>
      </c>
      <c r="AE48" s="48" t="n">
        <v>47</v>
      </c>
      <c r="AK48" s="48" t="s">
        <v>1482</v>
      </c>
    </row>
    <row r="49" customFormat="false" ht="12.75" hidden="false" customHeight="true" outlineLevel="0" collapsed="false">
      <c r="A49" s="8" t="s">
        <v>1636</v>
      </c>
      <c r="B49" s="9" t="s">
        <v>1497</v>
      </c>
      <c r="C49" s="1" t="s">
        <v>1511</v>
      </c>
      <c r="D49" s="48" t="s">
        <v>1637</v>
      </c>
      <c r="E49" s="72" t="s">
        <v>1632</v>
      </c>
      <c r="G49" s="8" t="s">
        <v>897</v>
      </c>
      <c r="H49" s="18" t="n">
        <v>2020</v>
      </c>
      <c r="I49" s="1" t="s">
        <v>1633</v>
      </c>
      <c r="J49" s="8" t="s">
        <v>807</v>
      </c>
      <c r="L49" s="70" t="s">
        <v>1638</v>
      </c>
      <c r="N49" s="70"/>
      <c r="P49" s="1" t="s">
        <v>1639</v>
      </c>
      <c r="T49" s="71" t="s">
        <v>1481</v>
      </c>
      <c r="U49" s="71" t="s">
        <v>1481</v>
      </c>
      <c r="V49" s="71" t="s">
        <v>1481</v>
      </c>
      <c r="X49" s="10"/>
      <c r="Y49" s="10"/>
      <c r="Z49" s="10"/>
      <c r="AA49" s="48" t="n">
        <v>67</v>
      </c>
      <c r="AB49" s="66" t="n">
        <v>3</v>
      </c>
      <c r="AC49" s="67" t="str">
        <f aca="false">RIGHT(A49, LEN(A49)-AB49+1)</f>
        <v>48</v>
      </c>
      <c r="AD49" s="48" t="n">
        <f aca="false">VALUE(AC49)</f>
        <v>48</v>
      </c>
      <c r="AE49" s="48" t="n">
        <v>48</v>
      </c>
      <c r="AK49" s="48" t="s">
        <v>1482</v>
      </c>
    </row>
    <row r="50" customFormat="false" ht="12.75" hidden="false" customHeight="true" outlineLevel="0" collapsed="false">
      <c r="A50" s="8" t="s">
        <v>165</v>
      </c>
      <c r="B50" s="9" t="s">
        <v>1424</v>
      </c>
      <c r="C50" s="1" t="s">
        <v>1425</v>
      </c>
      <c r="D50" s="48" t="s">
        <v>1640</v>
      </c>
      <c r="E50" s="72" t="s">
        <v>1641</v>
      </c>
      <c r="G50" s="8" t="s">
        <v>766</v>
      </c>
      <c r="H50" s="18" t="n">
        <v>2020</v>
      </c>
      <c r="I50" s="1" t="s">
        <v>1642</v>
      </c>
      <c r="J50" s="8" t="s">
        <v>797</v>
      </c>
      <c r="L50" s="70" t="s">
        <v>1429</v>
      </c>
      <c r="N50" s="70"/>
      <c r="O50" s="71"/>
      <c r="P50" s="1" t="s">
        <v>1643</v>
      </c>
      <c r="Q50" s="1" t="s">
        <v>1431</v>
      </c>
      <c r="R50" s="1" t="s">
        <v>1396</v>
      </c>
      <c r="S50" s="1" t="s">
        <v>1397</v>
      </c>
      <c r="T50" s="48" t="s">
        <v>1432</v>
      </c>
      <c r="U50" s="48" t="s">
        <v>1433</v>
      </c>
      <c r="V50" s="48" t="s">
        <v>1433</v>
      </c>
      <c r="X50" s="48" t="s">
        <v>1644</v>
      </c>
      <c r="Y50" s="48" t="n">
        <v>2014</v>
      </c>
      <c r="AA50" s="48" t="n">
        <v>98</v>
      </c>
      <c r="AB50" s="66" t="n">
        <v>3</v>
      </c>
      <c r="AC50" s="67" t="str">
        <f aca="false">RIGHT(A50, LEN(A50)-AB50+1)</f>
        <v>49</v>
      </c>
      <c r="AD50" s="48" t="n">
        <f aca="false">VALUE(AC50)</f>
        <v>49</v>
      </c>
      <c r="AE50" s="48" t="n">
        <v>49</v>
      </c>
      <c r="AK50" s="48" t="s">
        <v>1435</v>
      </c>
    </row>
    <row r="51" customFormat="false" ht="12.75" hidden="false" customHeight="true" outlineLevel="0" collapsed="false">
      <c r="A51" s="8" t="s">
        <v>168</v>
      </c>
      <c r="B51" s="1" t="s">
        <v>1645</v>
      </c>
      <c r="C51" s="1" t="s">
        <v>187</v>
      </c>
      <c r="D51" s="48" t="s">
        <v>1646</v>
      </c>
      <c r="E51" s="72" t="s">
        <v>1647</v>
      </c>
      <c r="G51" s="8" t="s">
        <v>766</v>
      </c>
      <c r="H51" s="8" t="n">
        <v>2020</v>
      </c>
      <c r="I51" s="1" t="s">
        <v>1648</v>
      </c>
      <c r="J51" s="8" t="s">
        <v>807</v>
      </c>
      <c r="L51" s="1" t="s">
        <v>1536</v>
      </c>
      <c r="M51" s="48" t="s">
        <v>1649</v>
      </c>
      <c r="N51" s="73" t="s">
        <v>1650</v>
      </c>
      <c r="O51" s="8"/>
      <c r="P51" s="1" t="s">
        <v>1651</v>
      </c>
      <c r="Q51" s="1" t="s">
        <v>1546</v>
      </c>
      <c r="R51" s="1" t="s">
        <v>1397</v>
      </c>
      <c r="S51" s="8" t="s">
        <v>1433</v>
      </c>
      <c r="T51" s="8" t="s">
        <v>1433</v>
      </c>
      <c r="U51" s="8" t="s">
        <v>1433</v>
      </c>
      <c r="V51" s="8"/>
      <c r="Z51" s="48" t="n">
        <v>15</v>
      </c>
      <c r="AA51" s="66" t="n">
        <v>3</v>
      </c>
      <c r="AB51" s="67" t="str">
        <f aca="false">RIGHT(A51, LEN(A51)-AA51+1)</f>
        <v>50</v>
      </c>
      <c r="AC51" s="48" t="n">
        <f aca="false">VALUE(AB51)</f>
        <v>50</v>
      </c>
      <c r="AD51" s="48" t="n">
        <v>50</v>
      </c>
      <c r="AK51" s="48" t="s">
        <v>1652</v>
      </c>
    </row>
    <row r="52" customFormat="false" ht="12.75" hidden="false" customHeight="true" outlineLevel="0" collapsed="false">
      <c r="A52" s="8" t="s">
        <v>171</v>
      </c>
      <c r="B52" s="9" t="s">
        <v>1645</v>
      </c>
      <c r="C52" s="1" t="s">
        <v>187</v>
      </c>
      <c r="D52" s="48" t="s">
        <v>1653</v>
      </c>
      <c r="E52" s="72" t="s">
        <v>1654</v>
      </c>
      <c r="G52" s="8" t="s">
        <v>766</v>
      </c>
      <c r="H52" s="18" t="n">
        <v>2020</v>
      </c>
      <c r="I52" s="1" t="s">
        <v>1648</v>
      </c>
      <c r="J52" s="8" t="s">
        <v>807</v>
      </c>
      <c r="L52" s="70" t="s">
        <v>1536</v>
      </c>
      <c r="M52" s="75" t="s">
        <v>1655</v>
      </c>
      <c r="N52" s="73" t="s">
        <v>1650</v>
      </c>
      <c r="P52" s="70" t="s">
        <v>1656</v>
      </c>
      <c r="Q52" s="1" t="s">
        <v>1546</v>
      </c>
      <c r="R52" s="1" t="s">
        <v>1396</v>
      </c>
      <c r="S52" s="1" t="s">
        <v>1397</v>
      </c>
      <c r="T52" s="48" t="s">
        <v>1433</v>
      </c>
      <c r="U52" s="48" t="s">
        <v>1433</v>
      </c>
      <c r="V52" s="48" t="s">
        <v>1433</v>
      </c>
      <c r="AA52" s="48" t="n">
        <v>178</v>
      </c>
      <c r="AB52" s="66" t="n">
        <v>3</v>
      </c>
      <c r="AC52" s="67" t="str">
        <f aca="false">RIGHT(A52, LEN(A52)-AB52+1)</f>
        <v>51</v>
      </c>
      <c r="AD52" s="48" t="n">
        <f aca="false">VALUE(AC52)</f>
        <v>51</v>
      </c>
      <c r="AE52" s="48" t="n">
        <v>51</v>
      </c>
      <c r="AK52" s="48" t="s">
        <v>1652</v>
      </c>
    </row>
    <row r="53" customFormat="false" ht="12.75" hidden="false" customHeight="true" outlineLevel="0" collapsed="false">
      <c r="A53" s="8" t="s">
        <v>174</v>
      </c>
      <c r="B53" s="9" t="s">
        <v>1657</v>
      </c>
      <c r="C53" s="1" t="s">
        <v>1485</v>
      </c>
      <c r="D53" s="10" t="s">
        <v>1658</v>
      </c>
      <c r="E53" s="72" t="s">
        <v>1659</v>
      </c>
      <c r="G53" s="8" t="s">
        <v>766</v>
      </c>
      <c r="H53" s="18" t="n">
        <v>2020</v>
      </c>
      <c r="I53" s="1" t="s">
        <v>1648</v>
      </c>
      <c r="J53" s="8" t="s">
        <v>807</v>
      </c>
      <c r="L53" s="70" t="s">
        <v>1536</v>
      </c>
      <c r="M53" s="75" t="s">
        <v>1660</v>
      </c>
      <c r="N53" s="73" t="s">
        <v>1650</v>
      </c>
      <c r="P53" s="70" t="s">
        <v>1661</v>
      </c>
      <c r="Q53" s="1" t="s">
        <v>1546</v>
      </c>
      <c r="R53" s="1" t="s">
        <v>1396</v>
      </c>
      <c r="S53" s="1" t="s">
        <v>1397</v>
      </c>
      <c r="T53" s="48" t="s">
        <v>1433</v>
      </c>
      <c r="U53" s="48" t="s">
        <v>1433</v>
      </c>
      <c r="V53" s="48" t="s">
        <v>1433</v>
      </c>
      <c r="AA53" s="48" t="n">
        <v>123</v>
      </c>
      <c r="AB53" s="66" t="n">
        <v>3</v>
      </c>
      <c r="AC53" s="67" t="str">
        <f aca="false">RIGHT(A53, LEN(A53)-AB53+1)</f>
        <v>52</v>
      </c>
      <c r="AD53" s="48" t="n">
        <f aca="false">VALUE(AC53)</f>
        <v>52</v>
      </c>
      <c r="AE53" s="48" t="n">
        <v>52</v>
      </c>
      <c r="AK53" s="48" t="s">
        <v>1652</v>
      </c>
    </row>
    <row r="54" customFormat="false" ht="12.75" hidden="false" customHeight="true" outlineLevel="0" collapsed="false">
      <c r="A54" s="8" t="s">
        <v>177</v>
      </c>
      <c r="B54" s="9" t="s">
        <v>1645</v>
      </c>
      <c r="C54" s="1" t="s">
        <v>187</v>
      </c>
      <c r="D54" s="48" t="s">
        <v>1662</v>
      </c>
      <c r="E54" s="72" t="s">
        <v>1663</v>
      </c>
      <c r="G54" s="8" t="s">
        <v>766</v>
      </c>
      <c r="H54" s="18" t="n">
        <v>2020</v>
      </c>
      <c r="I54" s="1" t="s">
        <v>1648</v>
      </c>
      <c r="J54" s="8" t="s">
        <v>807</v>
      </c>
      <c r="L54" s="70" t="s">
        <v>1536</v>
      </c>
      <c r="M54" s="48" t="s">
        <v>1664</v>
      </c>
      <c r="N54" s="73" t="s">
        <v>1650</v>
      </c>
      <c r="P54" s="70" t="s">
        <v>1656</v>
      </c>
      <c r="Q54" s="1" t="s">
        <v>1546</v>
      </c>
      <c r="R54" s="1" t="s">
        <v>1396</v>
      </c>
      <c r="S54" s="1" t="s">
        <v>1397</v>
      </c>
      <c r="T54" s="48" t="s">
        <v>1433</v>
      </c>
      <c r="U54" s="48" t="s">
        <v>1433</v>
      </c>
      <c r="V54" s="48" t="s">
        <v>1433</v>
      </c>
      <c r="AA54" s="48" t="n">
        <v>14</v>
      </c>
      <c r="AB54" s="66" t="n">
        <v>3</v>
      </c>
      <c r="AC54" s="67" t="str">
        <f aca="false">RIGHT(A54, LEN(A54)-AB54+1)</f>
        <v>53</v>
      </c>
      <c r="AD54" s="48" t="n">
        <f aca="false">VALUE(AC54)</f>
        <v>53</v>
      </c>
      <c r="AE54" s="48" t="n">
        <v>53</v>
      </c>
      <c r="AK54" s="48" t="s">
        <v>1652</v>
      </c>
    </row>
    <row r="55" customFormat="false" ht="12.75" hidden="false" customHeight="true" outlineLevel="0" collapsed="false">
      <c r="A55" s="8" t="s">
        <v>180</v>
      </c>
      <c r="B55" s="9" t="s">
        <v>1622</v>
      </c>
      <c r="C55" s="1" t="s">
        <v>1623</v>
      </c>
      <c r="D55" s="48" t="s">
        <v>1665</v>
      </c>
      <c r="E55" s="48" t="s">
        <v>1666</v>
      </c>
      <c r="G55" s="8" t="s">
        <v>766</v>
      </c>
      <c r="H55" s="18" t="n">
        <v>2020</v>
      </c>
      <c r="I55" s="1" t="s">
        <v>1667</v>
      </c>
      <c r="J55" s="8" t="s">
        <v>797</v>
      </c>
      <c r="L55" s="70" t="s">
        <v>1397</v>
      </c>
      <c r="M55" s="48" t="s">
        <v>1668</v>
      </c>
      <c r="N55" s="70"/>
      <c r="O55" s="8"/>
      <c r="P55" s="70" t="s">
        <v>1628</v>
      </c>
      <c r="Q55" s="1" t="s">
        <v>1465</v>
      </c>
      <c r="R55" s="1" t="s">
        <v>1466</v>
      </c>
      <c r="S55" s="1" t="s">
        <v>1453</v>
      </c>
      <c r="T55" s="48" t="s">
        <v>1432</v>
      </c>
      <c r="U55" s="48" t="s">
        <v>1433</v>
      </c>
      <c r="V55" s="48" t="s">
        <v>1433</v>
      </c>
      <c r="AA55" s="48" t="n">
        <v>97</v>
      </c>
      <c r="AB55" s="66" t="n">
        <v>3</v>
      </c>
      <c r="AC55" s="67" t="str">
        <f aca="false">RIGHT(A55, LEN(A55)-AB55+1)</f>
        <v>54</v>
      </c>
      <c r="AD55" s="48" t="n">
        <f aca="false">VALUE(AC55)</f>
        <v>54</v>
      </c>
      <c r="AE55" s="48" t="n">
        <v>54</v>
      </c>
      <c r="AH55" s="48" t="s">
        <v>1629</v>
      </c>
      <c r="AK55" s="10" t="s">
        <v>1468</v>
      </c>
    </row>
    <row r="56" customFormat="false" ht="12.75" hidden="false" customHeight="true" outlineLevel="0" collapsed="false">
      <c r="A56" s="8" t="s">
        <v>64</v>
      </c>
      <c r="B56" s="9" t="s">
        <v>1657</v>
      </c>
      <c r="C56" s="1" t="s">
        <v>1485</v>
      </c>
      <c r="D56" s="10" t="s">
        <v>1486</v>
      </c>
      <c r="E56" s="72" t="s">
        <v>1669</v>
      </c>
      <c r="G56" s="8" t="s">
        <v>796</v>
      </c>
      <c r="H56" s="18" t="n">
        <v>2020</v>
      </c>
      <c r="I56" s="1" t="s">
        <v>1488</v>
      </c>
      <c r="J56" s="8" t="s">
        <v>807</v>
      </c>
      <c r="K56" s="8" t="s">
        <v>1483</v>
      </c>
      <c r="L56" s="1" t="s">
        <v>1536</v>
      </c>
      <c r="M56" s="75" t="s">
        <v>1669</v>
      </c>
      <c r="N56" s="73" t="s">
        <v>1650</v>
      </c>
      <c r="P56" s="1" t="s">
        <v>1670</v>
      </c>
      <c r="Q56" s="1" t="s">
        <v>1546</v>
      </c>
      <c r="R56" s="1" t="s">
        <v>1396</v>
      </c>
      <c r="S56" s="1" t="s">
        <v>1397</v>
      </c>
      <c r="T56" s="48" t="s">
        <v>1433</v>
      </c>
      <c r="U56" s="48" t="s">
        <v>1433</v>
      </c>
      <c r="V56" s="48" t="s">
        <v>1433</v>
      </c>
      <c r="AA56" s="48" t="n">
        <v>127</v>
      </c>
      <c r="AB56" s="66" t="n">
        <v>3</v>
      </c>
      <c r="AC56" s="67" t="str">
        <f aca="false">RIGHT(A56, LEN(A56)-AB56+1)</f>
        <v>55</v>
      </c>
      <c r="AD56" s="48" t="n">
        <f aca="false">VALUE(AC56)</f>
        <v>55</v>
      </c>
      <c r="AE56" s="48" t="n">
        <v>55</v>
      </c>
      <c r="AK56" s="48" t="s">
        <v>1652</v>
      </c>
    </row>
    <row r="57" customFormat="false" ht="12.75" hidden="false" customHeight="true" outlineLevel="0" collapsed="false">
      <c r="A57" s="8" t="s">
        <v>67</v>
      </c>
      <c r="B57" s="9" t="s">
        <v>1657</v>
      </c>
      <c r="C57" s="1" t="s">
        <v>1485</v>
      </c>
      <c r="D57" s="48" t="s">
        <v>1492</v>
      </c>
      <c r="E57" s="72" t="s">
        <v>1671</v>
      </c>
      <c r="G57" s="8" t="s">
        <v>796</v>
      </c>
      <c r="H57" s="18" t="n">
        <v>2020</v>
      </c>
      <c r="I57" s="1" t="s">
        <v>1488</v>
      </c>
      <c r="J57" s="8" t="s">
        <v>807</v>
      </c>
      <c r="K57" s="8" t="s">
        <v>1491</v>
      </c>
      <c r="L57" s="1" t="s">
        <v>1536</v>
      </c>
      <c r="M57" s="75" t="s">
        <v>1671</v>
      </c>
      <c r="N57" s="73" t="s">
        <v>1650</v>
      </c>
      <c r="P57" s="1" t="s">
        <v>1670</v>
      </c>
      <c r="Q57" s="1" t="s">
        <v>1546</v>
      </c>
      <c r="R57" s="1" t="s">
        <v>1396</v>
      </c>
      <c r="S57" s="1" t="s">
        <v>1397</v>
      </c>
      <c r="T57" s="48" t="s">
        <v>1433</v>
      </c>
      <c r="U57" s="48" t="s">
        <v>1433</v>
      </c>
      <c r="V57" s="48" t="s">
        <v>1433</v>
      </c>
      <c r="AA57" s="48" t="n">
        <v>170</v>
      </c>
      <c r="AB57" s="66" t="n">
        <v>3</v>
      </c>
      <c r="AC57" s="67" t="str">
        <f aca="false">RIGHT(A57, LEN(A57)-AB57+1)</f>
        <v>56</v>
      </c>
      <c r="AD57" s="48" t="n">
        <f aca="false">VALUE(AC57)</f>
        <v>56</v>
      </c>
      <c r="AE57" s="48" t="n">
        <v>56</v>
      </c>
      <c r="AK57" s="48" t="s">
        <v>1652</v>
      </c>
    </row>
    <row r="58" customFormat="false" ht="12.75" hidden="false" customHeight="true" outlineLevel="0" collapsed="false">
      <c r="A58" s="8" t="s">
        <v>634</v>
      </c>
      <c r="B58" s="9" t="s">
        <v>1388</v>
      </c>
      <c r="C58" s="1" t="s">
        <v>1389</v>
      </c>
      <c r="D58" s="48" t="s">
        <v>1672</v>
      </c>
      <c r="E58" s="72" t="s">
        <v>1673</v>
      </c>
      <c r="G58" s="8" t="s">
        <v>766</v>
      </c>
      <c r="H58" s="18" t="n">
        <v>2018</v>
      </c>
      <c r="I58" s="31" t="s">
        <v>1674</v>
      </c>
      <c r="J58" s="8" t="s">
        <v>797</v>
      </c>
      <c r="L58" s="1" t="s">
        <v>1397</v>
      </c>
      <c r="O58" s="8"/>
      <c r="P58" s="1" t="s">
        <v>1403</v>
      </c>
      <c r="Q58" s="1" t="s">
        <v>1395</v>
      </c>
      <c r="R58" s="1" t="s">
        <v>1396</v>
      </c>
      <c r="S58" s="1" t="s">
        <v>1397</v>
      </c>
      <c r="T58" s="48" t="s">
        <v>1433</v>
      </c>
      <c r="U58" s="48" t="s">
        <v>1433</v>
      </c>
      <c r="V58" s="48" t="s">
        <v>1433</v>
      </c>
      <c r="AA58" s="48" t="n">
        <v>86</v>
      </c>
      <c r="AB58" s="66" t="n">
        <v>3</v>
      </c>
      <c r="AC58" s="67" t="str">
        <f aca="false">RIGHT(A58, LEN(A58)-AB58+1)</f>
        <v>57</v>
      </c>
      <c r="AD58" s="48" t="n">
        <f aca="false">VALUE(AC58)</f>
        <v>57</v>
      </c>
      <c r="AE58" s="48" t="n">
        <v>57</v>
      </c>
      <c r="AK58" s="48" t="s">
        <v>1399</v>
      </c>
    </row>
    <row r="59" customFormat="false" ht="12.75" hidden="false" customHeight="true" outlineLevel="0" collapsed="false">
      <c r="A59" s="8" t="s">
        <v>186</v>
      </c>
      <c r="B59" s="9" t="s">
        <v>1388</v>
      </c>
      <c r="C59" s="1" t="s">
        <v>1389</v>
      </c>
      <c r="D59" s="48" t="s">
        <v>1675</v>
      </c>
      <c r="E59" s="72" t="s">
        <v>1676</v>
      </c>
      <c r="G59" s="8" t="s">
        <v>766</v>
      </c>
      <c r="H59" s="18" t="n">
        <v>2018</v>
      </c>
      <c r="I59" s="31" t="s">
        <v>1674</v>
      </c>
      <c r="J59" s="8" t="s">
        <v>797</v>
      </c>
      <c r="L59" s="1" t="s">
        <v>1397</v>
      </c>
      <c r="O59" s="8"/>
      <c r="P59" s="1" t="s">
        <v>1403</v>
      </c>
      <c r="Q59" s="1" t="s">
        <v>1395</v>
      </c>
      <c r="R59" s="1" t="s">
        <v>1396</v>
      </c>
      <c r="S59" s="1" t="s">
        <v>1397</v>
      </c>
      <c r="T59" s="48" t="s">
        <v>1433</v>
      </c>
      <c r="U59" s="48" t="s">
        <v>1433</v>
      </c>
      <c r="V59" s="48" t="s">
        <v>1433</v>
      </c>
      <c r="AA59" s="48" t="n">
        <v>50</v>
      </c>
      <c r="AB59" s="66" t="n">
        <v>3</v>
      </c>
      <c r="AC59" s="67" t="str">
        <f aca="false">RIGHT(A59, LEN(A59)-AB59+1)</f>
        <v>58</v>
      </c>
      <c r="AD59" s="48" t="n">
        <f aca="false">VALUE(AC59)</f>
        <v>58</v>
      </c>
      <c r="AE59" s="48" t="n">
        <v>58</v>
      </c>
      <c r="AK59" s="48" t="s">
        <v>1399</v>
      </c>
    </row>
    <row r="60" customFormat="false" ht="12.75" hidden="false" customHeight="true" outlineLevel="0" collapsed="false">
      <c r="A60" s="8" t="s">
        <v>190</v>
      </c>
      <c r="B60" s="9" t="s">
        <v>1388</v>
      </c>
      <c r="C60" s="1" t="s">
        <v>1404</v>
      </c>
      <c r="D60" s="48" t="s">
        <v>1677</v>
      </c>
      <c r="E60" s="72" t="s">
        <v>1678</v>
      </c>
      <c r="G60" s="8" t="s">
        <v>766</v>
      </c>
      <c r="H60" s="18" t="n">
        <v>2018</v>
      </c>
      <c r="I60" s="31" t="s">
        <v>1679</v>
      </c>
      <c r="J60" s="8" t="s">
        <v>807</v>
      </c>
      <c r="L60" s="1" t="s">
        <v>1397</v>
      </c>
      <c r="P60" s="1" t="s">
        <v>1408</v>
      </c>
      <c r="Q60" s="1" t="s">
        <v>1395</v>
      </c>
      <c r="R60" s="1" t="s">
        <v>1396</v>
      </c>
      <c r="S60" s="1" t="s">
        <v>1397</v>
      </c>
      <c r="T60" s="48" t="s">
        <v>1433</v>
      </c>
      <c r="U60" s="48" t="s">
        <v>1433</v>
      </c>
      <c r="V60" s="48" t="s">
        <v>1433</v>
      </c>
      <c r="AA60" s="48" t="n">
        <v>212</v>
      </c>
      <c r="AB60" s="66" t="n">
        <v>3</v>
      </c>
      <c r="AC60" s="67" t="n">
        <v>59</v>
      </c>
      <c r="AD60" s="48" t="n">
        <v>59</v>
      </c>
      <c r="AE60" s="48" t="n">
        <v>59</v>
      </c>
      <c r="AK60" s="48" t="s">
        <v>1409</v>
      </c>
    </row>
    <row r="61" s="79" customFormat="true" ht="12.75" hidden="false" customHeight="true" outlineLevel="0" collapsed="false">
      <c r="A61" s="78" t="s">
        <v>73</v>
      </c>
      <c r="B61" s="79" t="s">
        <v>1424</v>
      </c>
      <c r="C61" s="79" t="s">
        <v>1504</v>
      </c>
      <c r="D61" s="79" t="s">
        <v>1680</v>
      </c>
      <c r="E61" s="80" t="s">
        <v>1681</v>
      </c>
      <c r="G61" s="78" t="s">
        <v>796</v>
      </c>
      <c r="H61" s="81" t="n">
        <v>2020</v>
      </c>
      <c r="I61" s="79" t="s">
        <v>1507</v>
      </c>
      <c r="J61" s="79" t="s">
        <v>807</v>
      </c>
      <c r="K61" s="79" t="s">
        <v>1503</v>
      </c>
      <c r="L61" s="79" t="s">
        <v>1429</v>
      </c>
      <c r="M61" s="48"/>
      <c r="P61" s="79" t="s">
        <v>1682</v>
      </c>
      <c r="Q61" s="1" t="s">
        <v>1431</v>
      </c>
      <c r="R61" s="79" t="s">
        <v>1396</v>
      </c>
      <c r="S61" s="79" t="s">
        <v>1453</v>
      </c>
      <c r="T61" s="79" t="s">
        <v>1432</v>
      </c>
      <c r="U61" s="79" t="s">
        <v>1433</v>
      </c>
      <c r="V61" s="79" t="s">
        <v>1433</v>
      </c>
      <c r="AA61" s="79" t="n">
        <v>63</v>
      </c>
      <c r="AB61" s="66" t="n">
        <v>3</v>
      </c>
      <c r="AC61" s="67" t="str">
        <f aca="false">RIGHT(A61, LEN(A61)-AB61+1)</f>
        <v>60</v>
      </c>
      <c r="AD61" s="79" t="n">
        <f aca="false">VALUE(AC61)</f>
        <v>60</v>
      </c>
      <c r="AE61" s="79" t="n">
        <v>60</v>
      </c>
      <c r="AK61" s="48" t="s">
        <v>1683</v>
      </c>
      <c r="AL61" s="48"/>
    </row>
    <row r="62" s="79" customFormat="true" ht="12.75" hidden="false" customHeight="true" outlineLevel="0" collapsed="false">
      <c r="A62" s="78" t="s">
        <v>76</v>
      </c>
      <c r="B62" s="79" t="s">
        <v>1532</v>
      </c>
      <c r="C62" s="79" t="s">
        <v>1511</v>
      </c>
      <c r="D62" s="79" t="s">
        <v>1512</v>
      </c>
      <c r="E62" s="79" t="s">
        <v>1534</v>
      </c>
      <c r="G62" s="78" t="s">
        <v>796</v>
      </c>
      <c r="H62" s="81" t="n">
        <v>2020</v>
      </c>
      <c r="I62" s="79" t="s">
        <v>1514</v>
      </c>
      <c r="J62" s="79" t="s">
        <v>807</v>
      </c>
      <c r="K62" s="79" t="s">
        <v>1510</v>
      </c>
      <c r="L62" s="79" t="s">
        <v>1536</v>
      </c>
      <c r="M62" s="48" t="s">
        <v>1684</v>
      </c>
      <c r="N62" s="79" t="s">
        <v>1538</v>
      </c>
      <c r="P62" s="79" t="s">
        <v>1670</v>
      </c>
      <c r="Q62" s="79" t="s">
        <v>1546</v>
      </c>
      <c r="R62" s="79" t="s">
        <v>1396</v>
      </c>
      <c r="S62" s="1" t="s">
        <v>1397</v>
      </c>
      <c r="T62" s="79" t="s">
        <v>1433</v>
      </c>
      <c r="U62" s="79" t="s">
        <v>1433</v>
      </c>
      <c r="V62" s="79" t="s">
        <v>1433</v>
      </c>
      <c r="AA62" s="79" t="n">
        <v>165</v>
      </c>
      <c r="AB62" s="66" t="n">
        <v>3</v>
      </c>
      <c r="AC62" s="67" t="str">
        <f aca="false">RIGHT(A62, LEN(A62)-AB62+1)</f>
        <v>61</v>
      </c>
      <c r="AD62" s="79" t="n">
        <f aca="false">VALUE(AC62)</f>
        <v>61</v>
      </c>
      <c r="AE62" s="79" t="n">
        <v>61</v>
      </c>
      <c r="AK62" s="48" t="s">
        <v>1541</v>
      </c>
      <c r="AL62" s="48"/>
    </row>
    <row r="63" s="79" customFormat="true" ht="12.75" hidden="false" customHeight="true" outlineLevel="0" collapsed="false">
      <c r="A63" s="78" t="s">
        <v>79</v>
      </c>
      <c r="B63" s="79" t="s">
        <v>1532</v>
      </c>
      <c r="C63" s="79" t="s">
        <v>1511</v>
      </c>
      <c r="D63" s="79" t="s">
        <v>1685</v>
      </c>
      <c r="E63" s="79" t="s">
        <v>1534</v>
      </c>
      <c r="G63" s="78" t="s">
        <v>796</v>
      </c>
      <c r="H63" s="81" t="n">
        <v>2020</v>
      </c>
      <c r="I63" s="79" t="s">
        <v>1514</v>
      </c>
      <c r="J63" s="79" t="s">
        <v>807</v>
      </c>
      <c r="K63" s="79" t="s">
        <v>1517</v>
      </c>
      <c r="L63" s="79" t="s">
        <v>1536</v>
      </c>
      <c r="M63" s="48" t="s">
        <v>1686</v>
      </c>
      <c r="N63" s="79" t="s">
        <v>1538</v>
      </c>
      <c r="P63" s="79" t="s">
        <v>1670</v>
      </c>
      <c r="Q63" s="79" t="s">
        <v>1546</v>
      </c>
      <c r="R63" s="79" t="s">
        <v>1396</v>
      </c>
      <c r="S63" s="1" t="s">
        <v>1397</v>
      </c>
      <c r="T63" s="79" t="s">
        <v>1433</v>
      </c>
      <c r="U63" s="79" t="s">
        <v>1433</v>
      </c>
      <c r="V63" s="79" t="s">
        <v>1433</v>
      </c>
      <c r="AA63" s="79" t="n">
        <v>164</v>
      </c>
      <c r="AB63" s="66" t="n">
        <v>3</v>
      </c>
      <c r="AC63" s="67" t="str">
        <f aca="false">RIGHT(A63, LEN(A63)-AB63+1)</f>
        <v>62</v>
      </c>
      <c r="AD63" s="79" t="n">
        <f aca="false">VALUE(AC63)</f>
        <v>62</v>
      </c>
      <c r="AE63" s="79" t="n">
        <v>62</v>
      </c>
      <c r="AK63" s="48" t="s">
        <v>1541</v>
      </c>
      <c r="AL63" s="48"/>
    </row>
    <row r="64" customFormat="false" ht="12.75" hidden="false" customHeight="true" outlineLevel="0" collapsed="false">
      <c r="A64" s="8" t="s">
        <v>194</v>
      </c>
      <c r="B64" s="9" t="s">
        <v>1424</v>
      </c>
      <c r="C64" s="1" t="s">
        <v>1425</v>
      </c>
      <c r="D64" s="48" t="s">
        <v>1687</v>
      </c>
      <c r="E64" s="72" t="s">
        <v>1688</v>
      </c>
      <c r="G64" s="8" t="s">
        <v>766</v>
      </c>
      <c r="H64" s="18" t="n">
        <v>2020</v>
      </c>
      <c r="I64" s="1" t="s">
        <v>1689</v>
      </c>
      <c r="J64" s="8" t="s">
        <v>797</v>
      </c>
      <c r="L64" s="70" t="s">
        <v>1429</v>
      </c>
      <c r="N64" s="70"/>
      <c r="P64" s="1" t="s">
        <v>1690</v>
      </c>
      <c r="Q64" s="1" t="s">
        <v>1431</v>
      </c>
      <c r="R64" s="1" t="s">
        <v>1396</v>
      </c>
      <c r="S64" s="1" t="s">
        <v>1397</v>
      </c>
      <c r="T64" s="48" t="s">
        <v>1432</v>
      </c>
      <c r="U64" s="48" t="s">
        <v>1433</v>
      </c>
      <c r="V64" s="48" t="s">
        <v>1433</v>
      </c>
      <c r="X64" s="48" t="s">
        <v>1691</v>
      </c>
      <c r="Y64" s="48" t="n">
        <v>2019</v>
      </c>
      <c r="AA64" s="48" t="n">
        <v>132</v>
      </c>
      <c r="AB64" s="66" t="n">
        <v>3</v>
      </c>
      <c r="AC64" s="67" t="str">
        <f aca="false">RIGHT(A64, LEN(A64)-AB64+1)</f>
        <v>63</v>
      </c>
      <c r="AD64" s="48" t="n">
        <f aca="false">VALUE(AC64)</f>
        <v>63</v>
      </c>
      <c r="AE64" s="48" t="n">
        <v>63</v>
      </c>
      <c r="AK64" s="48" t="s">
        <v>1435</v>
      </c>
    </row>
    <row r="65" customFormat="false" ht="12.75" hidden="false" customHeight="true" outlineLevel="0" collapsed="false">
      <c r="A65" s="8" t="s">
        <v>198</v>
      </c>
      <c r="B65" s="9" t="s">
        <v>1424</v>
      </c>
      <c r="C65" s="1" t="s">
        <v>1425</v>
      </c>
      <c r="D65" s="48" t="s">
        <v>1692</v>
      </c>
      <c r="E65" s="72" t="s">
        <v>1693</v>
      </c>
      <c r="G65" s="8" t="s">
        <v>766</v>
      </c>
      <c r="H65" s="18" t="n">
        <v>2020</v>
      </c>
      <c r="I65" s="1" t="s">
        <v>1689</v>
      </c>
      <c r="J65" s="8" t="s">
        <v>797</v>
      </c>
      <c r="L65" s="70" t="s">
        <v>1429</v>
      </c>
      <c r="N65" s="70"/>
      <c r="P65" s="1" t="s">
        <v>1694</v>
      </c>
      <c r="Q65" s="1" t="s">
        <v>1431</v>
      </c>
      <c r="R65" s="1" t="s">
        <v>1396</v>
      </c>
      <c r="S65" s="1" t="s">
        <v>1397</v>
      </c>
      <c r="T65" s="48" t="s">
        <v>1432</v>
      </c>
      <c r="U65" s="48" t="s">
        <v>1433</v>
      </c>
      <c r="V65" s="48" t="s">
        <v>1433</v>
      </c>
      <c r="X65" s="48" t="s">
        <v>1695</v>
      </c>
      <c r="Y65" s="48" t="n">
        <v>2019</v>
      </c>
      <c r="AA65" s="48" t="n">
        <v>162</v>
      </c>
      <c r="AB65" s="66" t="n">
        <v>3</v>
      </c>
      <c r="AC65" s="67" t="str">
        <f aca="false">RIGHT(A65, LEN(A65)-AB65+1)</f>
        <v>64</v>
      </c>
      <c r="AD65" s="48" t="n">
        <f aca="false">VALUE(AC65)</f>
        <v>64</v>
      </c>
      <c r="AE65" s="48" t="n">
        <v>64</v>
      </c>
      <c r="AK65" s="48" t="s">
        <v>1435</v>
      </c>
    </row>
    <row r="66" customFormat="false" ht="12.75" hidden="false" customHeight="true" outlineLevel="0" collapsed="false">
      <c r="A66" s="8" t="s">
        <v>202</v>
      </c>
      <c r="B66" s="9" t="s">
        <v>1424</v>
      </c>
      <c r="C66" s="1" t="s">
        <v>1425</v>
      </c>
      <c r="D66" s="48" t="s">
        <v>1696</v>
      </c>
      <c r="E66" s="72" t="s">
        <v>1697</v>
      </c>
      <c r="G66" s="8" t="s">
        <v>766</v>
      </c>
      <c r="H66" s="18" t="n">
        <v>2020</v>
      </c>
      <c r="I66" s="1" t="s">
        <v>1698</v>
      </c>
      <c r="J66" s="8" t="s">
        <v>797</v>
      </c>
      <c r="L66" s="1" t="s">
        <v>1429</v>
      </c>
      <c r="P66" s="1" t="s">
        <v>1699</v>
      </c>
      <c r="Q66" s="1" t="s">
        <v>1431</v>
      </c>
      <c r="R66" s="1" t="s">
        <v>1396</v>
      </c>
      <c r="S66" s="1" t="s">
        <v>1397</v>
      </c>
      <c r="T66" s="48" t="s">
        <v>1432</v>
      </c>
      <c r="U66" s="48" t="s">
        <v>1433</v>
      </c>
      <c r="V66" s="48" t="s">
        <v>1433</v>
      </c>
      <c r="X66" s="48" t="s">
        <v>1700</v>
      </c>
      <c r="Y66" s="48" t="n">
        <v>2019</v>
      </c>
      <c r="AA66" s="48" t="n">
        <v>161</v>
      </c>
      <c r="AB66" s="66" t="n">
        <v>3</v>
      </c>
      <c r="AC66" s="67" t="str">
        <f aca="false">RIGHT(A66, LEN(A66)-AB66+1)</f>
        <v>65</v>
      </c>
      <c r="AD66" s="48" t="n">
        <f aca="false">VALUE(AC66)</f>
        <v>65</v>
      </c>
      <c r="AE66" s="48" t="n">
        <v>65</v>
      </c>
      <c r="AK66" s="48" t="s">
        <v>1435</v>
      </c>
    </row>
    <row r="67" customFormat="false" ht="12.75" hidden="false" customHeight="true" outlineLevel="0" collapsed="false">
      <c r="A67" s="8" t="s">
        <v>206</v>
      </c>
      <c r="B67" s="9" t="s">
        <v>1424</v>
      </c>
      <c r="C67" s="1" t="s">
        <v>1425</v>
      </c>
      <c r="D67" s="48" t="s">
        <v>963</v>
      </c>
      <c r="E67" s="72" t="s">
        <v>1701</v>
      </c>
      <c r="G67" s="8" t="s">
        <v>766</v>
      </c>
      <c r="H67" s="18" t="n">
        <v>2020</v>
      </c>
      <c r="I67" s="1" t="s">
        <v>1702</v>
      </c>
      <c r="J67" s="8" t="s">
        <v>797</v>
      </c>
      <c r="L67" s="70" t="s">
        <v>1429</v>
      </c>
      <c r="N67" s="70"/>
      <c r="P67" s="1" t="s">
        <v>1703</v>
      </c>
      <c r="Q67" s="1" t="s">
        <v>1431</v>
      </c>
      <c r="R67" s="1" t="s">
        <v>1396</v>
      </c>
      <c r="S67" s="1" t="s">
        <v>1397</v>
      </c>
      <c r="T67" s="48" t="s">
        <v>1432</v>
      </c>
      <c r="U67" s="48" t="s">
        <v>1433</v>
      </c>
      <c r="V67" s="48" t="s">
        <v>1433</v>
      </c>
      <c r="X67" s="48" t="s">
        <v>1704</v>
      </c>
      <c r="Y67" s="48" t="n">
        <v>2019</v>
      </c>
      <c r="AA67" s="48" t="n">
        <v>160</v>
      </c>
      <c r="AB67" s="66" t="n">
        <v>3</v>
      </c>
      <c r="AC67" s="67" t="str">
        <f aca="false">RIGHT(A67, LEN(A67)-AB67+1)</f>
        <v>66</v>
      </c>
      <c r="AD67" s="48" t="n">
        <f aca="false">VALUE(AC67)</f>
        <v>66</v>
      </c>
      <c r="AE67" s="48" t="n">
        <v>66</v>
      </c>
      <c r="AK67" s="48" t="s">
        <v>1435</v>
      </c>
    </row>
    <row r="68" customFormat="false" ht="12.75" hidden="false" customHeight="true" outlineLevel="0" collapsed="false">
      <c r="A68" s="8" t="s">
        <v>210</v>
      </c>
      <c r="B68" s="9" t="s">
        <v>1424</v>
      </c>
      <c r="C68" s="1" t="s">
        <v>1425</v>
      </c>
      <c r="D68" s="48" t="s">
        <v>1705</v>
      </c>
      <c r="E68" s="72" t="s">
        <v>1697</v>
      </c>
      <c r="G68" s="8" t="s">
        <v>766</v>
      </c>
      <c r="H68" s="18" t="n">
        <v>2020</v>
      </c>
      <c r="I68" s="1" t="s">
        <v>1706</v>
      </c>
      <c r="J68" s="8" t="s">
        <v>797</v>
      </c>
      <c r="L68" s="1" t="s">
        <v>1429</v>
      </c>
      <c r="P68" s="1" t="s">
        <v>1707</v>
      </c>
      <c r="Q68" s="1" t="s">
        <v>1431</v>
      </c>
      <c r="R68" s="1" t="s">
        <v>1396</v>
      </c>
      <c r="S68" s="1" t="s">
        <v>1397</v>
      </c>
      <c r="T68" s="48" t="s">
        <v>1432</v>
      </c>
      <c r="U68" s="48" t="s">
        <v>1433</v>
      </c>
      <c r="V68" s="48" t="s">
        <v>1433</v>
      </c>
      <c r="X68" s="48" t="s">
        <v>1708</v>
      </c>
      <c r="Y68" s="48" t="n">
        <v>2019</v>
      </c>
      <c r="AA68" s="48" t="n">
        <v>159</v>
      </c>
      <c r="AB68" s="66" t="n">
        <v>3</v>
      </c>
      <c r="AC68" s="67" t="str">
        <f aca="false">RIGHT(A68, LEN(A68)-AB68+1)</f>
        <v>67</v>
      </c>
      <c r="AD68" s="48" t="n">
        <f aca="false">VALUE(AC68)</f>
        <v>67</v>
      </c>
      <c r="AE68" s="48" t="n">
        <v>67</v>
      </c>
      <c r="AK68" s="48" t="s">
        <v>1435</v>
      </c>
    </row>
    <row r="69" customFormat="false" ht="12.75" hidden="false" customHeight="true" outlineLevel="0" collapsed="false">
      <c r="A69" s="8" t="s">
        <v>214</v>
      </c>
      <c r="B69" s="9" t="s">
        <v>1424</v>
      </c>
      <c r="C69" s="1" t="s">
        <v>1425</v>
      </c>
      <c r="D69" s="48" t="s">
        <v>1709</v>
      </c>
      <c r="E69" s="72" t="s">
        <v>1710</v>
      </c>
      <c r="G69" s="8" t="s">
        <v>766</v>
      </c>
      <c r="H69" s="18" t="n">
        <v>2020</v>
      </c>
      <c r="I69" s="1" t="s">
        <v>1711</v>
      </c>
      <c r="J69" s="8" t="s">
        <v>797</v>
      </c>
      <c r="L69" s="70" t="s">
        <v>1429</v>
      </c>
      <c r="O69" s="8"/>
      <c r="P69" s="1" t="s">
        <v>1712</v>
      </c>
      <c r="Q69" s="1" t="s">
        <v>1431</v>
      </c>
      <c r="R69" s="1" t="s">
        <v>1396</v>
      </c>
      <c r="S69" s="1" t="s">
        <v>1397</v>
      </c>
      <c r="T69" s="48" t="s">
        <v>1432</v>
      </c>
      <c r="U69" s="48" t="s">
        <v>1433</v>
      </c>
      <c r="V69" s="48" t="s">
        <v>1433</v>
      </c>
      <c r="X69" s="48" t="s">
        <v>1713</v>
      </c>
      <c r="Y69" s="48" t="n">
        <v>2019</v>
      </c>
      <c r="AA69" s="48" t="n">
        <v>16</v>
      </c>
      <c r="AB69" s="66" t="n">
        <v>3</v>
      </c>
      <c r="AC69" s="67" t="str">
        <f aca="false">RIGHT(A69, LEN(A69)-AB69+1)</f>
        <v>68</v>
      </c>
      <c r="AD69" s="48" t="n">
        <f aca="false">VALUE(AC69)</f>
        <v>68</v>
      </c>
      <c r="AE69" s="48" t="n">
        <v>68</v>
      </c>
      <c r="AK69" s="48" t="s">
        <v>1435</v>
      </c>
    </row>
    <row r="70" customFormat="false" ht="12.75" hidden="false" customHeight="true" outlineLevel="0" collapsed="false">
      <c r="A70" s="8" t="s">
        <v>218</v>
      </c>
      <c r="B70" s="9" t="s">
        <v>1457</v>
      </c>
      <c r="C70" s="1" t="s">
        <v>187</v>
      </c>
      <c r="D70" s="10" t="s">
        <v>1714</v>
      </c>
      <c r="E70" s="72" t="s">
        <v>1715</v>
      </c>
      <c r="G70" s="8" t="s">
        <v>766</v>
      </c>
      <c r="H70" s="18" t="n">
        <v>2020</v>
      </c>
      <c r="I70" s="1" t="s">
        <v>1716</v>
      </c>
      <c r="J70" s="8" t="s">
        <v>797</v>
      </c>
      <c r="L70" s="70" t="s">
        <v>1397</v>
      </c>
      <c r="M70" s="48" t="s">
        <v>1717</v>
      </c>
      <c r="N70" s="70"/>
      <c r="P70" s="70" t="s">
        <v>1718</v>
      </c>
      <c r="Q70" s="1" t="s">
        <v>1465</v>
      </c>
      <c r="R70" s="1" t="s">
        <v>1466</v>
      </c>
      <c r="S70" s="1" t="s">
        <v>1453</v>
      </c>
      <c r="T70" s="48" t="s">
        <v>1432</v>
      </c>
      <c r="U70" s="48" t="s">
        <v>1433</v>
      </c>
      <c r="V70" s="48" t="s">
        <v>1433</v>
      </c>
      <c r="AA70" s="48" t="n">
        <v>157</v>
      </c>
      <c r="AB70" s="66" t="n">
        <v>3</v>
      </c>
      <c r="AC70" s="67" t="str">
        <f aca="false">RIGHT(A70, LEN(A70)-AB70+1)</f>
        <v>69</v>
      </c>
      <c r="AD70" s="48" t="n">
        <f aca="false">VALUE(AC70)</f>
        <v>69</v>
      </c>
      <c r="AE70" s="48" t="n">
        <v>69</v>
      </c>
      <c r="AH70" s="48" t="s">
        <v>1467</v>
      </c>
      <c r="AK70" s="48" t="s">
        <v>1468</v>
      </c>
    </row>
    <row r="71" customFormat="false" ht="12.75" hidden="false" customHeight="true" outlineLevel="0" collapsed="false">
      <c r="A71" s="8" t="s">
        <v>221</v>
      </c>
      <c r="B71" s="9" t="s">
        <v>1457</v>
      </c>
      <c r="C71" s="70" t="s">
        <v>187</v>
      </c>
      <c r="D71" s="82" t="s">
        <v>1714</v>
      </c>
      <c r="E71" s="72" t="s">
        <v>1715</v>
      </c>
      <c r="G71" s="8" t="s">
        <v>766</v>
      </c>
      <c r="H71" s="18" t="n">
        <v>2020</v>
      </c>
      <c r="I71" s="1" t="s">
        <v>1719</v>
      </c>
      <c r="J71" s="8" t="s">
        <v>797</v>
      </c>
      <c r="L71" s="70" t="s">
        <v>1397</v>
      </c>
      <c r="M71" s="48" t="s">
        <v>1720</v>
      </c>
      <c r="N71" s="70"/>
      <c r="P71" s="70" t="s">
        <v>1718</v>
      </c>
      <c r="Q71" s="1" t="s">
        <v>1465</v>
      </c>
      <c r="R71" s="1" t="s">
        <v>1466</v>
      </c>
      <c r="S71" s="1" t="s">
        <v>1453</v>
      </c>
      <c r="T71" s="48" t="s">
        <v>1432</v>
      </c>
      <c r="U71" s="48" t="s">
        <v>1433</v>
      </c>
      <c r="V71" s="48" t="s">
        <v>1433</v>
      </c>
      <c r="AA71" s="48" t="n">
        <v>156</v>
      </c>
      <c r="AB71" s="66" t="n">
        <v>3</v>
      </c>
      <c r="AC71" s="67" t="str">
        <f aca="false">RIGHT(A71, LEN(A71)-AB71+1)</f>
        <v>70</v>
      </c>
      <c r="AD71" s="48" t="n">
        <f aca="false">VALUE(AC71)</f>
        <v>70</v>
      </c>
      <c r="AE71" s="48" t="n">
        <v>70</v>
      </c>
      <c r="AH71" s="48" t="s">
        <v>1467</v>
      </c>
      <c r="AK71" s="48" t="s">
        <v>1468</v>
      </c>
    </row>
    <row r="72" customFormat="false" ht="12.75" hidden="false" customHeight="true" outlineLevel="0" collapsed="false">
      <c r="A72" s="8" t="s">
        <v>224</v>
      </c>
      <c r="B72" s="70" t="s">
        <v>1532</v>
      </c>
      <c r="C72" s="83" t="s">
        <v>1511</v>
      </c>
      <c r="D72" s="84" t="s">
        <v>1721</v>
      </c>
      <c r="E72" s="72" t="s">
        <v>1534</v>
      </c>
      <c r="G72" s="8" t="s">
        <v>766</v>
      </c>
      <c r="H72" s="18" t="n">
        <v>2020</v>
      </c>
      <c r="I72" s="1" t="s">
        <v>1722</v>
      </c>
      <c r="J72" s="8" t="s">
        <v>807</v>
      </c>
      <c r="L72" s="70" t="s">
        <v>1536</v>
      </c>
      <c r="M72" s="48" t="s">
        <v>1723</v>
      </c>
      <c r="N72" s="36" t="s">
        <v>1538</v>
      </c>
      <c r="P72" s="70" t="s">
        <v>1724</v>
      </c>
      <c r="Q72" s="1" t="s">
        <v>1546</v>
      </c>
      <c r="R72" s="1" t="s">
        <v>1396</v>
      </c>
      <c r="S72" s="1" t="s">
        <v>1397</v>
      </c>
      <c r="T72" s="48" t="s">
        <v>1433</v>
      </c>
      <c r="U72" s="48" t="s">
        <v>1433</v>
      </c>
      <c r="V72" s="48" t="s">
        <v>1433</v>
      </c>
      <c r="AA72" s="48" t="n">
        <v>46</v>
      </c>
      <c r="AB72" s="66" t="n">
        <v>3</v>
      </c>
      <c r="AC72" s="67" t="str">
        <f aca="false">RIGHT(A72, LEN(A72)-AB72+1)</f>
        <v>71</v>
      </c>
      <c r="AD72" s="48" t="n">
        <f aca="false">VALUE(AC72)</f>
        <v>71</v>
      </c>
      <c r="AE72" s="48" t="n">
        <v>71</v>
      </c>
      <c r="AK72" s="48" t="s">
        <v>1541</v>
      </c>
    </row>
    <row r="73" customFormat="false" ht="12.75" hidden="false" customHeight="true" outlineLevel="0" collapsed="false">
      <c r="A73" s="8" t="s">
        <v>1725</v>
      </c>
      <c r="B73" s="85" t="s">
        <v>1726</v>
      </c>
      <c r="C73" s="86" t="s">
        <v>1727</v>
      </c>
      <c r="D73" s="87" t="s">
        <v>1728</v>
      </c>
      <c r="E73" s="72" t="s">
        <v>1729</v>
      </c>
      <c r="G73" s="8" t="s">
        <v>897</v>
      </c>
      <c r="H73" s="18" t="n">
        <v>2020</v>
      </c>
      <c r="I73" s="31" t="s">
        <v>1730</v>
      </c>
      <c r="J73" s="8" t="s">
        <v>807</v>
      </c>
      <c r="L73" s="1" t="s">
        <v>897</v>
      </c>
      <c r="P73" s="1" t="s">
        <v>1731</v>
      </c>
      <c r="AA73" s="48" t="n">
        <v>68</v>
      </c>
      <c r="AB73" s="66" t="n">
        <v>3</v>
      </c>
      <c r="AC73" s="67" t="str">
        <f aca="false">RIGHT(A73, LEN(A73)-AB73+1)</f>
        <v>72</v>
      </c>
      <c r="AD73" s="48" t="n">
        <f aca="false">VALUE(AC73)</f>
        <v>72</v>
      </c>
      <c r="AE73" s="48" t="n">
        <v>72</v>
      </c>
      <c r="AK73" s="48" t="s">
        <v>1482</v>
      </c>
    </row>
    <row r="74" customFormat="false" ht="12.75" hidden="false" customHeight="true" outlineLevel="0" collapsed="false">
      <c r="A74" s="8" t="s">
        <v>1732</v>
      </c>
      <c r="B74" s="1" t="s">
        <v>1733</v>
      </c>
      <c r="C74" s="88" t="s">
        <v>1587</v>
      </c>
      <c r="D74" s="87" t="s">
        <v>1734</v>
      </c>
      <c r="E74" s="48" t="s">
        <v>1735</v>
      </c>
      <c r="G74" s="8" t="s">
        <v>897</v>
      </c>
      <c r="H74" s="18" t="n">
        <v>2020</v>
      </c>
      <c r="I74" s="1" t="s">
        <v>1736</v>
      </c>
      <c r="J74" s="8" t="s">
        <v>807</v>
      </c>
      <c r="L74" s="1" t="s">
        <v>897</v>
      </c>
      <c r="P74" s="1" t="s">
        <v>1731</v>
      </c>
      <c r="AA74" s="48" t="n">
        <v>142</v>
      </c>
      <c r="AB74" s="66" t="n">
        <v>3</v>
      </c>
      <c r="AC74" s="67" t="str">
        <f aca="false">RIGHT(A74, LEN(A74)-AB74+1)</f>
        <v>73</v>
      </c>
      <c r="AD74" s="48" t="n">
        <f aca="false">VALUE(AC74)</f>
        <v>73</v>
      </c>
      <c r="AE74" s="48" t="n">
        <v>73</v>
      </c>
      <c r="AK74" s="48" t="s">
        <v>1541</v>
      </c>
    </row>
    <row r="75" customFormat="false" ht="12.75" hidden="false" customHeight="true" outlineLevel="0" collapsed="false">
      <c r="A75" s="8" t="s">
        <v>1737</v>
      </c>
      <c r="B75" s="1" t="s">
        <v>1733</v>
      </c>
      <c r="C75" s="89" t="s">
        <v>1587</v>
      </c>
      <c r="D75" s="90" t="s">
        <v>1738</v>
      </c>
      <c r="E75" s="72" t="s">
        <v>1735</v>
      </c>
      <c r="G75" s="8" t="s">
        <v>897</v>
      </c>
      <c r="H75" s="18" t="n">
        <v>2020</v>
      </c>
      <c r="I75" s="1" t="s">
        <v>1736</v>
      </c>
      <c r="J75" s="8" t="s">
        <v>807</v>
      </c>
      <c r="L75" s="1" t="s">
        <v>897</v>
      </c>
      <c r="P75" s="1" t="s">
        <v>1731</v>
      </c>
      <c r="AA75" s="48" t="n">
        <v>73</v>
      </c>
      <c r="AB75" s="66" t="n">
        <v>3</v>
      </c>
      <c r="AC75" s="67" t="str">
        <f aca="false">RIGHT(A75, LEN(A75)-AB75+1)</f>
        <v>74</v>
      </c>
      <c r="AD75" s="48" t="n">
        <f aca="false">VALUE(AC75)</f>
        <v>74</v>
      </c>
      <c r="AE75" s="48" t="n">
        <v>74</v>
      </c>
      <c r="AK75" s="48" t="s">
        <v>1541</v>
      </c>
    </row>
    <row r="76" customFormat="false" ht="12.75" hidden="false" customHeight="true" outlineLevel="0" collapsed="false">
      <c r="A76" s="8" t="s">
        <v>1739</v>
      </c>
      <c r="B76" s="9" t="s">
        <v>1726</v>
      </c>
      <c r="C76" s="86" t="s">
        <v>1740</v>
      </c>
      <c r="D76" s="87" t="s">
        <v>1741</v>
      </c>
      <c r="E76" s="72" t="s">
        <v>1742</v>
      </c>
      <c r="G76" s="8" t="s">
        <v>897</v>
      </c>
      <c r="H76" s="18" t="n">
        <v>2020</v>
      </c>
      <c r="I76" s="1" t="s">
        <v>1743</v>
      </c>
      <c r="J76" s="8" t="s">
        <v>767</v>
      </c>
      <c r="L76" s="1" t="s">
        <v>897</v>
      </c>
      <c r="P76" s="1" t="s">
        <v>1731</v>
      </c>
      <c r="AA76" s="48" t="n">
        <v>106</v>
      </c>
      <c r="AB76" s="66" t="n">
        <v>3</v>
      </c>
      <c r="AC76" s="67" t="str">
        <f aca="false">RIGHT(A76, LEN(A76)-AB76+1)</f>
        <v>75</v>
      </c>
      <c r="AD76" s="48" t="n">
        <f aca="false">VALUE(AC76)</f>
        <v>75</v>
      </c>
      <c r="AE76" s="48" t="n">
        <v>75</v>
      </c>
      <c r="AK76" s="48" t="s">
        <v>1482</v>
      </c>
    </row>
    <row r="77" customFormat="false" ht="12.75" hidden="false" customHeight="true" outlineLevel="0" collapsed="false">
      <c r="A77" s="8" t="s">
        <v>244</v>
      </c>
      <c r="B77" s="9" t="s">
        <v>1532</v>
      </c>
      <c r="C77" s="1" t="s">
        <v>1511</v>
      </c>
      <c r="D77" s="48" t="s">
        <v>1744</v>
      </c>
      <c r="E77" s="48" t="s">
        <v>1534</v>
      </c>
      <c r="G77" s="8" t="s">
        <v>766</v>
      </c>
      <c r="H77" s="18" t="n">
        <v>2020</v>
      </c>
      <c r="I77" s="1" t="s">
        <v>1745</v>
      </c>
      <c r="J77" s="8" t="s">
        <v>807</v>
      </c>
      <c r="L77" s="1" t="s">
        <v>1536</v>
      </c>
      <c r="M77" s="48" t="s">
        <v>1746</v>
      </c>
      <c r="N77" s="36" t="s">
        <v>1538</v>
      </c>
      <c r="P77" s="1" t="s">
        <v>1747</v>
      </c>
      <c r="Q77" s="1" t="s">
        <v>1546</v>
      </c>
      <c r="R77" s="1" t="s">
        <v>1396</v>
      </c>
      <c r="S77" s="1" t="s">
        <v>1397</v>
      </c>
      <c r="T77" s="48" t="s">
        <v>1433</v>
      </c>
      <c r="U77" s="48" t="s">
        <v>1433</v>
      </c>
      <c r="V77" s="48" t="s">
        <v>1433</v>
      </c>
      <c r="AA77" s="48" t="n">
        <v>148</v>
      </c>
      <c r="AB77" s="66" t="n">
        <v>3</v>
      </c>
      <c r="AC77" s="67" t="str">
        <f aca="false">RIGHT(A77, LEN(A77)-AB77+1)</f>
        <v>78</v>
      </c>
      <c r="AD77" s="48" t="n">
        <f aca="false">VALUE(AC77)</f>
        <v>78</v>
      </c>
      <c r="AE77" s="48" t="n">
        <v>78</v>
      </c>
      <c r="AK77" s="48" t="s">
        <v>1541</v>
      </c>
    </row>
    <row r="78" customFormat="false" ht="12.75" hidden="false" customHeight="true" outlineLevel="0" collapsed="false">
      <c r="A78" s="8" t="s">
        <v>241</v>
      </c>
      <c r="B78" s="9" t="s">
        <v>1446</v>
      </c>
      <c r="C78" s="1" t="s">
        <v>1447</v>
      </c>
      <c r="D78" s="48" t="s">
        <v>1748</v>
      </c>
      <c r="E78" s="72" t="s">
        <v>1749</v>
      </c>
      <c r="G78" s="8" t="s">
        <v>897</v>
      </c>
      <c r="H78" s="18" t="n">
        <v>2020</v>
      </c>
      <c r="I78" s="31" t="s">
        <v>1750</v>
      </c>
      <c r="J78" s="8" t="s">
        <v>807</v>
      </c>
      <c r="L78" s="70" t="s">
        <v>1451</v>
      </c>
      <c r="N78" s="70"/>
      <c r="O78" s="71"/>
      <c r="P78" s="1" t="s">
        <v>1452</v>
      </c>
      <c r="T78" s="71" t="s">
        <v>1432</v>
      </c>
      <c r="AA78" s="48" t="n">
        <v>211</v>
      </c>
      <c r="AB78" s="66" t="n">
        <v>3</v>
      </c>
      <c r="AC78" s="67" t="str">
        <f aca="false">RIGHT(A78, LEN(A78)-AB78+1)</f>
        <v>77</v>
      </c>
      <c r="AD78" s="48" t="n">
        <f aca="false">VALUE(AC78)</f>
        <v>77</v>
      </c>
      <c r="AE78" s="48" t="n">
        <v>77</v>
      </c>
      <c r="AK78" s="48" t="s">
        <v>1482</v>
      </c>
    </row>
    <row r="79" customFormat="false" ht="12.75" hidden="false" customHeight="true" outlineLevel="0" collapsed="false">
      <c r="A79" s="8" t="s">
        <v>247</v>
      </c>
      <c r="B79" s="9" t="s">
        <v>1532</v>
      </c>
      <c r="C79" s="1" t="s">
        <v>1511</v>
      </c>
      <c r="D79" s="48" t="s">
        <v>1751</v>
      </c>
      <c r="E79" s="72" t="s">
        <v>1534</v>
      </c>
      <c r="G79" s="8" t="s">
        <v>766</v>
      </c>
      <c r="H79" s="18" t="n">
        <v>2020</v>
      </c>
      <c r="I79" s="1" t="s">
        <v>1745</v>
      </c>
      <c r="J79" s="8" t="s">
        <v>807</v>
      </c>
      <c r="L79" s="70" t="s">
        <v>1536</v>
      </c>
      <c r="M79" s="48" t="s">
        <v>1746</v>
      </c>
      <c r="N79" s="70" t="s">
        <v>1538</v>
      </c>
      <c r="P79" s="1" t="s">
        <v>1752</v>
      </c>
      <c r="Q79" s="1" t="s">
        <v>1546</v>
      </c>
      <c r="R79" s="1" t="s">
        <v>1396</v>
      </c>
      <c r="S79" s="1" t="s">
        <v>1397</v>
      </c>
      <c r="T79" s="48" t="s">
        <v>1433</v>
      </c>
      <c r="U79" s="48" t="s">
        <v>1433</v>
      </c>
      <c r="V79" s="48" t="s">
        <v>1433</v>
      </c>
      <c r="AA79" s="48" t="n">
        <v>147</v>
      </c>
      <c r="AB79" s="66" t="n">
        <v>3</v>
      </c>
      <c r="AC79" s="67" t="str">
        <f aca="false">RIGHT(A79, LEN(A79)-AB79+1)</f>
        <v>79</v>
      </c>
      <c r="AD79" s="48" t="n">
        <f aca="false">VALUE(AC79)</f>
        <v>79</v>
      </c>
      <c r="AE79" s="48" t="n">
        <v>79</v>
      </c>
      <c r="AK79" s="48" t="s">
        <v>1541</v>
      </c>
    </row>
    <row r="80" customFormat="false" ht="12.75" hidden="false" customHeight="true" outlineLevel="0" collapsed="false">
      <c r="A80" s="8" t="s">
        <v>250</v>
      </c>
      <c r="B80" s="9" t="s">
        <v>1532</v>
      </c>
      <c r="C80" s="1" t="s">
        <v>1511</v>
      </c>
      <c r="D80" s="48" t="s">
        <v>1753</v>
      </c>
      <c r="E80" s="72" t="s">
        <v>1534</v>
      </c>
      <c r="G80" s="8" t="s">
        <v>766</v>
      </c>
      <c r="H80" s="18" t="n">
        <v>2020</v>
      </c>
      <c r="I80" s="1" t="s">
        <v>1745</v>
      </c>
      <c r="J80" s="8" t="s">
        <v>807</v>
      </c>
      <c r="L80" s="1" t="s">
        <v>1536</v>
      </c>
      <c r="M80" s="75" t="s">
        <v>1754</v>
      </c>
      <c r="N80" s="36" t="s">
        <v>1538</v>
      </c>
      <c r="P80" s="1" t="s">
        <v>1747</v>
      </c>
      <c r="Q80" s="1" t="s">
        <v>1546</v>
      </c>
      <c r="R80" s="1" t="s">
        <v>1396</v>
      </c>
      <c r="S80" s="1" t="s">
        <v>1397</v>
      </c>
      <c r="T80" s="48" t="s">
        <v>1433</v>
      </c>
      <c r="U80" s="48" t="s">
        <v>1433</v>
      </c>
      <c r="V80" s="48" t="s">
        <v>1433</v>
      </c>
      <c r="AA80" s="48" t="n">
        <v>146</v>
      </c>
      <c r="AB80" s="66" t="n">
        <v>3</v>
      </c>
      <c r="AC80" s="67" t="str">
        <f aca="false">RIGHT(A80, LEN(A80)-AB80+1)</f>
        <v>80</v>
      </c>
      <c r="AD80" s="48" t="n">
        <f aca="false">VALUE(AC80)</f>
        <v>80</v>
      </c>
      <c r="AE80" s="48" t="n">
        <v>80</v>
      </c>
      <c r="AK80" s="48" t="s">
        <v>1541</v>
      </c>
    </row>
    <row r="81" customFormat="false" ht="12.75" hidden="false" customHeight="true" outlineLevel="0" collapsed="false">
      <c r="A81" s="8" t="s">
        <v>253</v>
      </c>
      <c r="B81" s="9" t="s">
        <v>1532</v>
      </c>
      <c r="C81" s="1" t="s">
        <v>1511</v>
      </c>
      <c r="D81" s="48" t="s">
        <v>1755</v>
      </c>
      <c r="E81" s="48" t="s">
        <v>1534</v>
      </c>
      <c r="G81" s="8" t="s">
        <v>766</v>
      </c>
      <c r="H81" s="18" t="n">
        <v>2020</v>
      </c>
      <c r="I81" s="1" t="s">
        <v>1745</v>
      </c>
      <c r="J81" s="8" t="s">
        <v>807</v>
      </c>
      <c r="L81" s="70" t="s">
        <v>1536</v>
      </c>
      <c r="M81" s="75" t="s">
        <v>1754</v>
      </c>
      <c r="N81" s="36" t="s">
        <v>1538</v>
      </c>
      <c r="P81" s="1" t="s">
        <v>1752</v>
      </c>
      <c r="Q81" s="1" t="s">
        <v>1546</v>
      </c>
      <c r="R81" s="1" t="s">
        <v>1396</v>
      </c>
      <c r="S81" s="1" t="s">
        <v>1397</v>
      </c>
      <c r="T81" s="48" t="s">
        <v>1433</v>
      </c>
      <c r="U81" s="48" t="s">
        <v>1433</v>
      </c>
      <c r="V81" s="48" t="s">
        <v>1433</v>
      </c>
      <c r="AA81" s="48" t="n">
        <v>45</v>
      </c>
      <c r="AB81" s="66" t="n">
        <v>3</v>
      </c>
      <c r="AC81" s="67" t="str">
        <f aca="false">RIGHT(A81, LEN(A81)-AB81+1)</f>
        <v>81</v>
      </c>
      <c r="AD81" s="48" t="n">
        <f aca="false">VALUE(AC81)</f>
        <v>81</v>
      </c>
      <c r="AE81" s="48" t="n">
        <v>81</v>
      </c>
      <c r="AK81" s="48" t="s">
        <v>1541</v>
      </c>
    </row>
    <row r="82" customFormat="false" ht="12.75" hidden="false" customHeight="true" outlineLevel="0" collapsed="false">
      <c r="A82" s="8" t="s">
        <v>257</v>
      </c>
      <c r="B82" s="9" t="s">
        <v>1756</v>
      </c>
      <c r="C82" s="1" t="s">
        <v>1757</v>
      </c>
      <c r="D82" s="48" t="s">
        <v>1758</v>
      </c>
      <c r="E82" s="72" t="s">
        <v>1759</v>
      </c>
      <c r="G82" s="8" t="s">
        <v>766</v>
      </c>
      <c r="H82" s="18" t="n">
        <v>2020</v>
      </c>
      <c r="I82" s="1" t="s">
        <v>1760</v>
      </c>
      <c r="J82" s="8" t="s">
        <v>807</v>
      </c>
      <c r="L82" s="1" t="s">
        <v>1536</v>
      </c>
      <c r="M82" s="48" t="s">
        <v>1761</v>
      </c>
      <c r="N82" s="73" t="s">
        <v>1650</v>
      </c>
      <c r="P82" s="1" t="s">
        <v>1762</v>
      </c>
      <c r="Q82" s="1" t="s">
        <v>1546</v>
      </c>
      <c r="R82" s="1" t="s">
        <v>1396</v>
      </c>
      <c r="S82" s="1" t="s">
        <v>1397</v>
      </c>
      <c r="T82" s="48" t="s">
        <v>1433</v>
      </c>
      <c r="U82" s="48" t="s">
        <v>1433</v>
      </c>
      <c r="V82" s="48" t="s">
        <v>1433</v>
      </c>
      <c r="AA82" s="48" t="n">
        <v>144</v>
      </c>
      <c r="AB82" s="66" t="n">
        <v>3</v>
      </c>
      <c r="AC82" s="67" t="str">
        <f aca="false">RIGHT(A82, LEN(A82)-AB82+1)</f>
        <v>82</v>
      </c>
      <c r="AD82" s="48" t="n">
        <f aca="false">VALUE(AC82)</f>
        <v>82</v>
      </c>
      <c r="AE82" s="48" t="n">
        <v>82</v>
      </c>
      <c r="AK82" s="48" t="s">
        <v>1652</v>
      </c>
    </row>
    <row r="83" customFormat="false" ht="12.75" hidden="false" customHeight="true" outlineLevel="0" collapsed="false">
      <c r="A83" s="8" t="s">
        <v>260</v>
      </c>
      <c r="B83" s="9" t="s">
        <v>1756</v>
      </c>
      <c r="C83" s="1" t="s">
        <v>1757</v>
      </c>
      <c r="D83" s="48" t="s">
        <v>1763</v>
      </c>
      <c r="E83" s="72" t="s">
        <v>1764</v>
      </c>
      <c r="G83" s="8" t="s">
        <v>766</v>
      </c>
      <c r="H83" s="18" t="n">
        <v>2020</v>
      </c>
      <c r="I83" s="1" t="s">
        <v>1760</v>
      </c>
      <c r="J83" s="8" t="s">
        <v>807</v>
      </c>
      <c r="L83" s="1" t="s">
        <v>1536</v>
      </c>
      <c r="M83" s="48" t="s">
        <v>1765</v>
      </c>
      <c r="N83" s="73" t="s">
        <v>1650</v>
      </c>
      <c r="P83" s="1" t="s">
        <v>1762</v>
      </c>
      <c r="Q83" s="1" t="s">
        <v>1546</v>
      </c>
      <c r="R83" s="1" t="s">
        <v>1396</v>
      </c>
      <c r="S83" s="1" t="s">
        <v>1397</v>
      </c>
      <c r="T83" s="48" t="s">
        <v>1433</v>
      </c>
      <c r="U83" s="48" t="s">
        <v>1433</v>
      </c>
      <c r="V83" s="48" t="s">
        <v>1433</v>
      </c>
      <c r="AA83" s="48" t="n">
        <v>143</v>
      </c>
      <c r="AB83" s="66" t="n">
        <v>3</v>
      </c>
      <c r="AC83" s="67" t="str">
        <f aca="false">RIGHT(A83, LEN(A83)-AB83+1)</f>
        <v>83</v>
      </c>
      <c r="AD83" s="48" t="n">
        <f aca="false">VALUE(AC83)</f>
        <v>83</v>
      </c>
      <c r="AE83" s="48" t="n">
        <v>83</v>
      </c>
      <c r="AK83" s="48" t="s">
        <v>1652</v>
      </c>
    </row>
    <row r="84" customFormat="false" ht="12.75" hidden="false" customHeight="true" outlineLevel="0" collapsed="false">
      <c r="A84" s="8" t="s">
        <v>263</v>
      </c>
      <c r="B84" s="9" t="s">
        <v>1388</v>
      </c>
      <c r="C84" s="1" t="s">
        <v>1404</v>
      </c>
      <c r="D84" s="48" t="s">
        <v>1766</v>
      </c>
      <c r="E84" s="72" t="s">
        <v>1767</v>
      </c>
      <c r="G84" s="8" t="s">
        <v>766</v>
      </c>
      <c r="H84" s="18" t="n">
        <v>2018</v>
      </c>
      <c r="I84" s="1" t="s">
        <v>1768</v>
      </c>
      <c r="J84" s="8" t="s">
        <v>767</v>
      </c>
      <c r="L84" s="1" t="s">
        <v>1397</v>
      </c>
      <c r="O84" s="8"/>
      <c r="P84" s="1" t="s">
        <v>1413</v>
      </c>
      <c r="Q84" s="1" t="s">
        <v>1395</v>
      </c>
      <c r="R84" s="1" t="s">
        <v>1396</v>
      </c>
      <c r="S84" s="1" t="s">
        <v>1397</v>
      </c>
      <c r="T84" s="48" t="s">
        <v>1433</v>
      </c>
      <c r="U84" s="48" t="s">
        <v>1433</v>
      </c>
      <c r="V84" s="48" t="s">
        <v>1433</v>
      </c>
      <c r="W84" s="48" t="s">
        <v>1769</v>
      </c>
      <c r="AA84" s="48" t="n">
        <v>192</v>
      </c>
      <c r="AB84" s="66" t="n">
        <v>3</v>
      </c>
      <c r="AC84" s="67" t="str">
        <f aca="false">RIGHT(A84, LEN(A84)-AB84+1)</f>
        <v>84</v>
      </c>
      <c r="AD84" s="48" t="n">
        <f aca="false">VALUE(AC84)</f>
        <v>84</v>
      </c>
      <c r="AE84" s="48" t="n">
        <v>84</v>
      </c>
      <c r="AK84" s="48" t="s">
        <v>1409</v>
      </c>
    </row>
    <row r="85" customFormat="false" ht="12.75" hidden="false" customHeight="true" outlineLevel="0" collapsed="false">
      <c r="A85" s="8" t="s">
        <v>1770</v>
      </c>
      <c r="B85" s="9" t="s">
        <v>1457</v>
      </c>
      <c r="C85" s="1" t="s">
        <v>1771</v>
      </c>
      <c r="D85" s="48" t="s">
        <v>1772</v>
      </c>
      <c r="E85" s="72" t="s">
        <v>1773</v>
      </c>
      <c r="G85" s="8" t="s">
        <v>897</v>
      </c>
      <c r="H85" s="18" t="n">
        <v>2020</v>
      </c>
      <c r="I85" s="1" t="s">
        <v>1774</v>
      </c>
      <c r="J85" s="8" t="s">
        <v>767</v>
      </c>
      <c r="L85" s="70" t="s">
        <v>1429</v>
      </c>
      <c r="N85" s="70"/>
      <c r="O85" s="8"/>
      <c r="P85" s="1" t="s">
        <v>1775</v>
      </c>
      <c r="T85" s="8"/>
      <c r="U85" s="79"/>
      <c r="AA85" s="48" t="n">
        <v>111</v>
      </c>
      <c r="AB85" s="66" t="n">
        <v>3</v>
      </c>
      <c r="AC85" s="67" t="str">
        <f aca="false">RIGHT(A85, LEN(A85)-AB85+1)</f>
        <v>85</v>
      </c>
      <c r="AD85" s="48" t="n">
        <f aca="false">VALUE(AC85)</f>
        <v>85</v>
      </c>
      <c r="AE85" s="48" t="n">
        <v>85</v>
      </c>
      <c r="AK85" s="48" t="s">
        <v>1482</v>
      </c>
    </row>
    <row r="86" customFormat="false" ht="12.75" hidden="false" customHeight="true" outlineLevel="0" collapsed="false">
      <c r="A86" s="8" t="s">
        <v>1776</v>
      </c>
      <c r="B86" s="9" t="s">
        <v>1457</v>
      </c>
      <c r="C86" s="1" t="s">
        <v>1777</v>
      </c>
      <c r="D86" s="48" t="s">
        <v>1778</v>
      </c>
      <c r="E86" s="48" t="s">
        <v>1779</v>
      </c>
      <c r="G86" s="8" t="s">
        <v>897</v>
      </c>
      <c r="H86" s="18" t="n">
        <v>2020</v>
      </c>
      <c r="I86" s="1" t="s">
        <v>1774</v>
      </c>
      <c r="J86" s="8" t="s">
        <v>767</v>
      </c>
      <c r="L86" s="70" t="s">
        <v>1397</v>
      </c>
      <c r="N86" s="70"/>
      <c r="O86" s="8"/>
      <c r="P86" s="1" t="s">
        <v>1780</v>
      </c>
      <c r="T86" s="8"/>
      <c r="U86" s="79"/>
      <c r="AA86" s="48" t="n">
        <v>101</v>
      </c>
      <c r="AB86" s="66" t="n">
        <v>3</v>
      </c>
      <c r="AC86" s="67" t="str">
        <f aca="false">RIGHT(A86, LEN(A86)-AB86+1)</f>
        <v>86</v>
      </c>
      <c r="AD86" s="48" t="n">
        <f aca="false">VALUE(AC86)</f>
        <v>86</v>
      </c>
      <c r="AE86" s="48" t="n">
        <v>86</v>
      </c>
      <c r="AK86" s="48" t="s">
        <v>1482</v>
      </c>
    </row>
    <row r="87" customFormat="false" ht="12.75" hidden="false" customHeight="true" outlineLevel="0" collapsed="false">
      <c r="A87" s="8" t="s">
        <v>271</v>
      </c>
      <c r="B87" s="9" t="s">
        <v>1457</v>
      </c>
      <c r="C87" s="1" t="s">
        <v>1771</v>
      </c>
      <c r="D87" s="48" t="s">
        <v>1772</v>
      </c>
      <c r="E87" s="72" t="s">
        <v>1781</v>
      </c>
      <c r="G87" s="8" t="s">
        <v>766</v>
      </c>
      <c r="H87" s="18" t="n">
        <v>2020</v>
      </c>
      <c r="I87" s="31" t="s">
        <v>1782</v>
      </c>
      <c r="J87" s="8" t="s">
        <v>767</v>
      </c>
      <c r="L87" s="70" t="s">
        <v>1429</v>
      </c>
      <c r="M87" s="48" t="s">
        <v>1783</v>
      </c>
      <c r="N87" s="70"/>
      <c r="O87" s="8"/>
      <c r="P87" s="1" t="s">
        <v>1784</v>
      </c>
      <c r="Q87" s="1" t="s">
        <v>1465</v>
      </c>
      <c r="R87" s="1" t="s">
        <v>1466</v>
      </c>
      <c r="S87" s="1" t="s">
        <v>1453</v>
      </c>
      <c r="T87" s="48" t="s">
        <v>1432</v>
      </c>
      <c r="U87" s="48" t="s">
        <v>1433</v>
      </c>
      <c r="V87" s="48" t="s">
        <v>1433</v>
      </c>
      <c r="AA87" s="48" t="n">
        <v>30</v>
      </c>
      <c r="AB87" s="66" t="n">
        <v>3</v>
      </c>
      <c r="AC87" s="67" t="str">
        <f aca="false">RIGHT(A87, LEN(A87)-AB87+1)</f>
        <v>87</v>
      </c>
      <c r="AD87" s="48" t="n">
        <f aca="false">VALUE(AC87)</f>
        <v>87</v>
      </c>
      <c r="AE87" s="48" t="n">
        <v>87</v>
      </c>
      <c r="AH87" s="48" t="s">
        <v>1467</v>
      </c>
      <c r="AK87" s="48" t="s">
        <v>1468</v>
      </c>
    </row>
    <row r="88" customFormat="false" ht="12.75" hidden="false" customHeight="true" outlineLevel="0" collapsed="false">
      <c r="A88" s="8" t="s">
        <v>275</v>
      </c>
      <c r="B88" s="9" t="s">
        <v>1756</v>
      </c>
      <c r="C88" s="1" t="s">
        <v>1757</v>
      </c>
      <c r="D88" s="48" t="s">
        <v>1785</v>
      </c>
      <c r="E88" s="72" t="s">
        <v>1786</v>
      </c>
      <c r="G88" s="8" t="s">
        <v>766</v>
      </c>
      <c r="H88" s="18" t="n">
        <v>2020</v>
      </c>
      <c r="I88" s="1" t="s">
        <v>1787</v>
      </c>
      <c r="J88" s="8" t="s">
        <v>807</v>
      </c>
      <c r="L88" s="1" t="s">
        <v>1536</v>
      </c>
      <c r="M88" s="48" t="s">
        <v>1788</v>
      </c>
      <c r="N88" s="73" t="s">
        <v>1650</v>
      </c>
      <c r="O88" s="8"/>
      <c r="P88" s="1" t="s">
        <v>1762</v>
      </c>
      <c r="Q88" s="1" t="s">
        <v>1546</v>
      </c>
      <c r="R88" s="1" t="s">
        <v>1396</v>
      </c>
      <c r="S88" s="1" t="s">
        <v>1397</v>
      </c>
      <c r="T88" s="48" t="s">
        <v>1433</v>
      </c>
      <c r="U88" s="48" t="s">
        <v>1433</v>
      </c>
      <c r="V88" s="48" t="s">
        <v>1433</v>
      </c>
      <c r="AA88" s="48" t="n">
        <v>60</v>
      </c>
      <c r="AB88" s="66" t="n">
        <v>3</v>
      </c>
      <c r="AC88" s="67" t="str">
        <f aca="false">RIGHT(A88, LEN(A88)-AB88+1)</f>
        <v>88</v>
      </c>
      <c r="AD88" s="48" t="n">
        <f aca="false">VALUE(AC88)</f>
        <v>88</v>
      </c>
      <c r="AE88" s="48" t="n">
        <v>88</v>
      </c>
      <c r="AK88" s="48" t="s">
        <v>1652</v>
      </c>
    </row>
    <row r="89" customFormat="false" ht="12.75" hidden="false" customHeight="true" outlineLevel="0" collapsed="false">
      <c r="A89" s="8" t="s">
        <v>279</v>
      </c>
      <c r="B89" s="70" t="s">
        <v>1424</v>
      </c>
      <c r="C89" s="70" t="s">
        <v>1789</v>
      </c>
      <c r="D89" s="82" t="s">
        <v>1790</v>
      </c>
      <c r="E89" s="72" t="s">
        <v>1791</v>
      </c>
      <c r="G89" s="8" t="s">
        <v>766</v>
      </c>
      <c r="H89" s="18" t="n">
        <v>2020</v>
      </c>
      <c r="I89" s="1" t="s">
        <v>1792</v>
      </c>
      <c r="J89" s="8" t="s">
        <v>807</v>
      </c>
      <c r="L89" s="70" t="s">
        <v>1429</v>
      </c>
      <c r="N89" s="70"/>
      <c r="O89" s="8"/>
      <c r="P89" s="1" t="s">
        <v>1793</v>
      </c>
      <c r="Q89" s="1" t="s">
        <v>1431</v>
      </c>
      <c r="R89" s="1" t="s">
        <v>1396</v>
      </c>
      <c r="S89" s="1" t="s">
        <v>1453</v>
      </c>
      <c r="T89" s="48" t="s">
        <v>1432</v>
      </c>
      <c r="U89" s="48" t="s">
        <v>1433</v>
      </c>
      <c r="V89" s="48" t="s">
        <v>1433</v>
      </c>
      <c r="AA89" s="48" t="n">
        <v>152</v>
      </c>
      <c r="AB89" s="66" t="n">
        <v>3</v>
      </c>
      <c r="AC89" s="67" t="str">
        <f aca="false">RIGHT(A89, LEN(A89)-AB89+1)</f>
        <v>89</v>
      </c>
      <c r="AD89" s="48" t="n">
        <f aca="false">VALUE(AC89)</f>
        <v>89</v>
      </c>
      <c r="AE89" s="48" t="n">
        <v>89</v>
      </c>
      <c r="AK89" s="48" t="s">
        <v>1794</v>
      </c>
    </row>
    <row r="90" customFormat="false" ht="12.75" hidden="false" customHeight="true" outlineLevel="0" collapsed="false">
      <c r="A90" s="8" t="s">
        <v>283</v>
      </c>
      <c r="B90" s="9" t="s">
        <v>1756</v>
      </c>
      <c r="C90" s="1" t="s">
        <v>1757</v>
      </c>
      <c r="D90" s="48" t="s">
        <v>1795</v>
      </c>
      <c r="E90" s="72" t="s">
        <v>1796</v>
      </c>
      <c r="G90" s="8" t="s">
        <v>766</v>
      </c>
      <c r="H90" s="18" t="n">
        <v>2018</v>
      </c>
      <c r="I90" s="1" t="s">
        <v>1797</v>
      </c>
      <c r="J90" s="8" t="s">
        <v>807</v>
      </c>
      <c r="L90" s="1" t="s">
        <v>1536</v>
      </c>
      <c r="M90" s="75" t="s">
        <v>1798</v>
      </c>
      <c r="N90" s="73" t="s">
        <v>1650</v>
      </c>
      <c r="O90" s="8"/>
      <c r="P90" s="1" t="s">
        <v>1799</v>
      </c>
      <c r="Q90" s="1" t="s">
        <v>1431</v>
      </c>
      <c r="R90" s="1" t="s">
        <v>1396</v>
      </c>
      <c r="S90" s="1" t="s">
        <v>1397</v>
      </c>
      <c r="T90" s="48" t="s">
        <v>1433</v>
      </c>
      <c r="U90" s="48" t="s">
        <v>1433</v>
      </c>
      <c r="V90" s="48" t="s">
        <v>1433</v>
      </c>
      <c r="AA90" s="48" t="n">
        <v>136</v>
      </c>
      <c r="AB90" s="66" t="n">
        <v>3</v>
      </c>
      <c r="AC90" s="67" t="str">
        <f aca="false">RIGHT(A90, LEN(A90)-AB90+1)</f>
        <v>90</v>
      </c>
      <c r="AD90" s="48" t="n">
        <f aca="false">VALUE(AC90)</f>
        <v>90</v>
      </c>
      <c r="AE90" s="48" t="n">
        <v>90</v>
      </c>
      <c r="AK90" s="48" t="s">
        <v>1652</v>
      </c>
    </row>
    <row r="91" customFormat="false" ht="12.75" hidden="false" customHeight="true" outlineLevel="0" collapsed="false">
      <c r="A91" s="8" t="s">
        <v>287</v>
      </c>
      <c r="B91" s="9" t="s">
        <v>1756</v>
      </c>
      <c r="C91" s="1" t="s">
        <v>1757</v>
      </c>
      <c r="D91" s="48" t="s">
        <v>1800</v>
      </c>
      <c r="E91" s="48" t="s">
        <v>1801</v>
      </c>
      <c r="G91" s="8" t="s">
        <v>766</v>
      </c>
      <c r="H91" s="18" t="n">
        <v>2018</v>
      </c>
      <c r="I91" s="31" t="s">
        <v>1802</v>
      </c>
      <c r="J91" s="8" t="s">
        <v>807</v>
      </c>
      <c r="L91" s="1" t="s">
        <v>1536</v>
      </c>
      <c r="M91" s="75" t="s">
        <v>1803</v>
      </c>
      <c r="N91" s="73" t="s">
        <v>1650</v>
      </c>
      <c r="O91" s="8"/>
      <c r="P91" s="1" t="s">
        <v>1804</v>
      </c>
      <c r="Q91" s="1" t="s">
        <v>1546</v>
      </c>
      <c r="R91" s="1" t="s">
        <v>1396</v>
      </c>
      <c r="S91" s="1" t="s">
        <v>1397</v>
      </c>
      <c r="T91" s="48" t="s">
        <v>1433</v>
      </c>
      <c r="U91" s="48" t="s">
        <v>1433</v>
      </c>
      <c r="V91" s="48" t="s">
        <v>1433</v>
      </c>
      <c r="AA91" s="48" t="n">
        <v>135</v>
      </c>
      <c r="AB91" s="66" t="n">
        <v>3</v>
      </c>
      <c r="AC91" s="67" t="str">
        <f aca="false">RIGHT(A91, LEN(A91)-AB91+1)</f>
        <v>91</v>
      </c>
      <c r="AD91" s="48" t="n">
        <f aca="false">VALUE(AC91)</f>
        <v>91</v>
      </c>
      <c r="AE91" s="48" t="n">
        <v>91</v>
      </c>
      <c r="AK91" s="48" t="s">
        <v>1652</v>
      </c>
    </row>
    <row r="92" customFormat="false" ht="12.75" hidden="false" customHeight="true" outlineLevel="0" collapsed="false">
      <c r="A92" s="8" t="s">
        <v>291</v>
      </c>
      <c r="B92" s="9" t="s">
        <v>1756</v>
      </c>
      <c r="C92" s="1" t="s">
        <v>1757</v>
      </c>
      <c r="D92" s="10" t="s">
        <v>1805</v>
      </c>
      <c r="E92" s="72" t="s">
        <v>1806</v>
      </c>
      <c r="G92" s="8" t="s">
        <v>766</v>
      </c>
      <c r="H92" s="18" t="n">
        <v>2018</v>
      </c>
      <c r="I92" s="1" t="s">
        <v>1807</v>
      </c>
      <c r="J92" s="8" t="s">
        <v>807</v>
      </c>
      <c r="L92" s="1" t="s">
        <v>1536</v>
      </c>
      <c r="M92" s="75" t="s">
        <v>1808</v>
      </c>
      <c r="N92" s="73" t="s">
        <v>1650</v>
      </c>
      <c r="O92" s="8"/>
      <c r="P92" s="1" t="s">
        <v>1809</v>
      </c>
      <c r="Q92" s="1" t="s">
        <v>1546</v>
      </c>
      <c r="R92" s="1" t="s">
        <v>1396</v>
      </c>
      <c r="S92" s="1" t="s">
        <v>1397</v>
      </c>
      <c r="T92" s="48" t="s">
        <v>1433</v>
      </c>
      <c r="U92" s="48" t="s">
        <v>1433</v>
      </c>
      <c r="V92" s="48" t="s">
        <v>1433</v>
      </c>
      <c r="AA92" s="48" t="n">
        <v>134</v>
      </c>
      <c r="AB92" s="66" t="n">
        <v>3</v>
      </c>
      <c r="AC92" s="67" t="str">
        <f aca="false">RIGHT(A92, LEN(A92)-AB92+1)</f>
        <v>92</v>
      </c>
      <c r="AD92" s="48" t="n">
        <f aca="false">VALUE(AC92)</f>
        <v>92</v>
      </c>
      <c r="AE92" s="48" t="n">
        <v>92</v>
      </c>
      <c r="AK92" s="48" t="s">
        <v>1652</v>
      </c>
    </row>
    <row r="93" customFormat="false" ht="12.75" hidden="false" customHeight="true" outlineLevel="0" collapsed="false">
      <c r="A93" s="8" t="s">
        <v>295</v>
      </c>
      <c r="B93" s="9" t="s">
        <v>1756</v>
      </c>
      <c r="C93" s="1" t="s">
        <v>1757</v>
      </c>
      <c r="D93" s="10" t="s">
        <v>1810</v>
      </c>
      <c r="E93" s="72" t="s">
        <v>1811</v>
      </c>
      <c r="G93" s="8" t="s">
        <v>766</v>
      </c>
      <c r="H93" s="18" t="n">
        <v>2018</v>
      </c>
      <c r="I93" s="1" t="s">
        <v>1812</v>
      </c>
      <c r="J93" s="8" t="s">
        <v>807</v>
      </c>
      <c r="L93" s="1" t="s">
        <v>1536</v>
      </c>
      <c r="M93" s="75" t="s">
        <v>1813</v>
      </c>
      <c r="N93" s="73" t="s">
        <v>1650</v>
      </c>
      <c r="O93" s="8"/>
      <c r="Q93" s="1" t="s">
        <v>1546</v>
      </c>
      <c r="R93" s="1" t="s">
        <v>1396</v>
      </c>
      <c r="S93" s="1" t="s">
        <v>1397</v>
      </c>
      <c r="T93" s="48" t="s">
        <v>1433</v>
      </c>
      <c r="U93" s="48" t="s">
        <v>1433</v>
      </c>
      <c r="V93" s="48" t="s">
        <v>1433</v>
      </c>
      <c r="AA93" s="48" t="n">
        <v>205</v>
      </c>
      <c r="AB93" s="66" t="n">
        <v>3</v>
      </c>
      <c r="AC93" s="67" t="str">
        <f aca="false">RIGHT(A93, LEN(A93)-AB93+1)</f>
        <v>93</v>
      </c>
      <c r="AD93" s="48" t="n">
        <f aca="false">VALUE(AC93)</f>
        <v>93</v>
      </c>
      <c r="AE93" s="48" t="n">
        <v>93</v>
      </c>
      <c r="AK93" s="48" t="s">
        <v>1652</v>
      </c>
    </row>
    <row r="94" customFormat="false" ht="12.75" hidden="false" customHeight="true" outlineLevel="0" collapsed="false">
      <c r="A94" s="8" t="s">
        <v>298</v>
      </c>
      <c r="B94" s="9" t="s">
        <v>1756</v>
      </c>
      <c r="C94" s="1" t="s">
        <v>1757</v>
      </c>
      <c r="D94" s="48" t="s">
        <v>1814</v>
      </c>
      <c r="E94" s="48" t="s">
        <v>1815</v>
      </c>
      <c r="G94" s="8" t="s">
        <v>766</v>
      </c>
      <c r="H94" s="18" t="n">
        <v>2018</v>
      </c>
      <c r="I94" s="1" t="s">
        <v>1816</v>
      </c>
      <c r="J94" s="8" t="s">
        <v>807</v>
      </c>
      <c r="L94" s="1" t="s">
        <v>1536</v>
      </c>
      <c r="M94" s="75" t="s">
        <v>1817</v>
      </c>
      <c r="N94" s="73" t="s">
        <v>1650</v>
      </c>
      <c r="O94" s="8"/>
      <c r="P94" s="1" t="s">
        <v>1818</v>
      </c>
      <c r="Q94" s="1" t="s">
        <v>1546</v>
      </c>
      <c r="R94" s="1" t="s">
        <v>1396</v>
      </c>
      <c r="S94" s="1" t="s">
        <v>1397</v>
      </c>
      <c r="T94" s="48" t="s">
        <v>1433</v>
      </c>
      <c r="U94" s="48" t="s">
        <v>1433</v>
      </c>
      <c r="V94" s="48" t="s">
        <v>1433</v>
      </c>
      <c r="AA94" s="48" t="n">
        <v>20</v>
      </c>
      <c r="AB94" s="66" t="n">
        <v>3</v>
      </c>
      <c r="AC94" s="67" t="str">
        <f aca="false">RIGHT(A94, LEN(A94)-AB94+1)</f>
        <v>95</v>
      </c>
      <c r="AD94" s="48" t="n">
        <f aca="false">VALUE(AC94)</f>
        <v>95</v>
      </c>
      <c r="AE94" s="48" t="n">
        <v>95</v>
      </c>
      <c r="AK94" s="48" t="s">
        <v>1652</v>
      </c>
    </row>
    <row r="95" customFormat="false" ht="12.75" hidden="false" customHeight="true" outlineLevel="0" collapsed="false">
      <c r="A95" s="8" t="s">
        <v>1819</v>
      </c>
      <c r="B95" s="9"/>
      <c r="C95" s="1" t="s">
        <v>1757</v>
      </c>
      <c r="D95" s="74" t="s">
        <v>1820</v>
      </c>
      <c r="E95" s="72" t="s">
        <v>1821</v>
      </c>
      <c r="G95" s="8" t="s">
        <v>897</v>
      </c>
      <c r="H95" s="18" t="n">
        <v>2018</v>
      </c>
      <c r="I95" s="1" t="s">
        <v>1816</v>
      </c>
      <c r="J95" s="8" t="s">
        <v>807</v>
      </c>
      <c r="L95" s="1" t="s">
        <v>1536</v>
      </c>
      <c r="M95" s="75" t="s">
        <v>1822</v>
      </c>
      <c r="N95" s="73" t="s">
        <v>1650</v>
      </c>
      <c r="O95" s="8"/>
      <c r="P95" s="1" t="s">
        <v>1823</v>
      </c>
      <c r="Q95" s="1" t="s">
        <v>1546</v>
      </c>
      <c r="X95" s="10"/>
      <c r="Y95" s="10"/>
      <c r="Z95" s="10"/>
      <c r="AA95" s="48" t="n">
        <v>35</v>
      </c>
      <c r="AB95" s="66" t="n">
        <v>3</v>
      </c>
      <c r="AC95" s="67" t="str">
        <f aca="false">RIGHT(A95, LEN(A95)-AB95+1)</f>
        <v>94</v>
      </c>
      <c r="AD95" s="48" t="n">
        <f aca="false">VALUE(AC95)</f>
        <v>94</v>
      </c>
      <c r="AE95" s="48" t="n">
        <v>94</v>
      </c>
      <c r="AK95" s="48" t="s">
        <v>1482</v>
      </c>
    </row>
    <row r="96" customFormat="false" ht="12.75" hidden="false" customHeight="true" outlineLevel="0" collapsed="false">
      <c r="A96" s="8" t="s">
        <v>302</v>
      </c>
      <c r="B96" s="9" t="s">
        <v>1457</v>
      </c>
      <c r="C96" s="1" t="s">
        <v>1824</v>
      </c>
      <c r="D96" s="10" t="s">
        <v>1825</v>
      </c>
      <c r="E96" s="72" t="s">
        <v>1826</v>
      </c>
      <c r="G96" s="8" t="s">
        <v>796</v>
      </c>
      <c r="H96" s="18" t="n">
        <v>2020</v>
      </c>
      <c r="I96" s="1" t="s">
        <v>1827</v>
      </c>
      <c r="J96" s="8" t="s">
        <v>797</v>
      </c>
      <c r="M96" s="48" t="s">
        <v>1828</v>
      </c>
      <c r="Q96" s="1" t="s">
        <v>1465</v>
      </c>
      <c r="R96" s="1" t="s">
        <v>1466</v>
      </c>
      <c r="S96" s="1" t="s">
        <v>1453</v>
      </c>
      <c r="T96" s="48" t="s">
        <v>1432</v>
      </c>
      <c r="U96" s="48" t="s">
        <v>1433</v>
      </c>
      <c r="V96" s="48" t="s">
        <v>1433</v>
      </c>
      <c r="AA96" s="48" t="n">
        <v>197</v>
      </c>
      <c r="AB96" s="66" t="n">
        <v>3</v>
      </c>
      <c r="AC96" s="67" t="str">
        <f aca="false">RIGHT(A96, LEN(A96)-AB96+1)</f>
        <v>96</v>
      </c>
      <c r="AD96" s="48" t="n">
        <f aca="false">VALUE(AC96)</f>
        <v>96</v>
      </c>
      <c r="AE96" s="48" t="n">
        <v>96</v>
      </c>
      <c r="AH96" s="48" t="s">
        <v>1467</v>
      </c>
      <c r="AK96" s="48" t="s">
        <v>1468</v>
      </c>
    </row>
    <row r="97" customFormat="false" ht="12.75" hidden="false" customHeight="true" outlineLevel="0" collapsed="false">
      <c r="A97" s="8" t="s">
        <v>305</v>
      </c>
      <c r="B97" s="9" t="s">
        <v>1756</v>
      </c>
      <c r="C97" s="1" t="s">
        <v>1757</v>
      </c>
      <c r="D97" s="10" t="s">
        <v>1829</v>
      </c>
      <c r="E97" s="72" t="s">
        <v>1830</v>
      </c>
      <c r="G97" s="8" t="s">
        <v>766</v>
      </c>
      <c r="H97" s="18" t="n">
        <v>2018</v>
      </c>
      <c r="I97" s="31" t="s">
        <v>1831</v>
      </c>
      <c r="J97" s="8" t="s">
        <v>807</v>
      </c>
      <c r="L97" s="1" t="s">
        <v>1536</v>
      </c>
      <c r="M97" s="75" t="s">
        <v>1832</v>
      </c>
      <c r="N97" s="73" t="s">
        <v>1650</v>
      </c>
      <c r="O97" s="8"/>
      <c r="Q97" s="1" t="s">
        <v>1546</v>
      </c>
      <c r="R97" s="1" t="s">
        <v>1396</v>
      </c>
      <c r="S97" s="1" t="s">
        <v>1397</v>
      </c>
      <c r="T97" s="48" t="s">
        <v>1433</v>
      </c>
      <c r="U97" s="48" t="s">
        <v>1433</v>
      </c>
      <c r="V97" s="48" t="s">
        <v>1433</v>
      </c>
      <c r="AA97" s="48" t="n">
        <v>196</v>
      </c>
      <c r="AB97" s="66" t="n">
        <v>3</v>
      </c>
      <c r="AC97" s="67" t="str">
        <f aca="false">RIGHT(A97, LEN(A97)-AB97+1)</f>
        <v>97</v>
      </c>
      <c r="AD97" s="48" t="n">
        <f aca="false">VALUE(AC97)</f>
        <v>97</v>
      </c>
      <c r="AE97" s="10" t="n">
        <v>97</v>
      </c>
      <c r="AF97" s="10"/>
      <c r="AG97" s="10"/>
      <c r="AH97" s="10"/>
      <c r="AI97" s="10"/>
      <c r="AJ97" s="10"/>
      <c r="AK97" s="48" t="s">
        <v>1652</v>
      </c>
    </row>
    <row r="98" customFormat="false" ht="12.75" hidden="false" customHeight="true" outlineLevel="0" collapsed="false">
      <c r="A98" s="8" t="s">
        <v>308</v>
      </c>
      <c r="B98" s="9" t="s">
        <v>1756</v>
      </c>
      <c r="C98" s="1" t="s">
        <v>1757</v>
      </c>
      <c r="D98" s="48" t="s">
        <v>1833</v>
      </c>
      <c r="E98" s="72" t="s">
        <v>1834</v>
      </c>
      <c r="G98" s="8" t="s">
        <v>766</v>
      </c>
      <c r="H98" s="18" t="n">
        <v>2020</v>
      </c>
      <c r="I98" s="31" t="s">
        <v>1835</v>
      </c>
      <c r="J98" s="8" t="s">
        <v>807</v>
      </c>
      <c r="L98" s="1" t="s">
        <v>1536</v>
      </c>
      <c r="M98" s="48" t="s">
        <v>1836</v>
      </c>
      <c r="N98" s="73" t="s">
        <v>1650</v>
      </c>
      <c r="O98" s="8"/>
      <c r="P98" s="1" t="s">
        <v>1837</v>
      </c>
      <c r="Q98" s="1" t="s">
        <v>1546</v>
      </c>
      <c r="R98" s="1" t="s">
        <v>1396</v>
      </c>
      <c r="S98" s="1" t="s">
        <v>1397</v>
      </c>
      <c r="T98" s="48" t="s">
        <v>1433</v>
      </c>
      <c r="U98" s="48" t="s">
        <v>1433</v>
      </c>
      <c r="V98" s="48" t="s">
        <v>1433</v>
      </c>
      <c r="AA98" s="48" t="n">
        <v>126</v>
      </c>
      <c r="AB98" s="66" t="n">
        <v>3</v>
      </c>
      <c r="AC98" s="67" t="str">
        <f aca="false">RIGHT(A98, LEN(A98)-AB98+1)</f>
        <v>100</v>
      </c>
      <c r="AD98" s="48" t="n">
        <f aca="false">VALUE(AC98)</f>
        <v>100</v>
      </c>
      <c r="AE98" s="48" t="n">
        <v>100</v>
      </c>
      <c r="AK98" s="48" t="s">
        <v>1652</v>
      </c>
    </row>
    <row r="99" customFormat="false" ht="12.75" hidden="false" customHeight="true" outlineLevel="0" collapsed="false">
      <c r="A99" s="8" t="s">
        <v>1838</v>
      </c>
      <c r="B99" s="9"/>
      <c r="C99" s="1" t="s">
        <v>1757</v>
      </c>
      <c r="D99" s="10" t="s">
        <v>1839</v>
      </c>
      <c r="E99" s="72" t="s">
        <v>1840</v>
      </c>
      <c r="G99" s="8" t="s">
        <v>897</v>
      </c>
      <c r="H99" s="18" t="n">
        <v>2020</v>
      </c>
      <c r="I99" s="31" t="s">
        <v>1835</v>
      </c>
      <c r="J99" s="8" t="s">
        <v>807</v>
      </c>
      <c r="L99" s="1" t="s">
        <v>1536</v>
      </c>
      <c r="M99" s="48" t="s">
        <v>1841</v>
      </c>
      <c r="N99" s="73" t="s">
        <v>1650</v>
      </c>
      <c r="O99" s="8"/>
      <c r="P99" s="1" t="s">
        <v>1842</v>
      </c>
      <c r="Q99" s="1" t="s">
        <v>1546</v>
      </c>
      <c r="AA99" s="48" t="n">
        <v>120</v>
      </c>
      <c r="AB99" s="66" t="n">
        <v>3</v>
      </c>
      <c r="AC99" s="67" t="str">
        <f aca="false">RIGHT(A99, LEN(A99)-AB99+1)</f>
        <v>98</v>
      </c>
      <c r="AD99" s="48" t="n">
        <f aca="false">VALUE(AC99)</f>
        <v>98</v>
      </c>
      <c r="AE99" s="48" t="n">
        <v>98</v>
      </c>
      <c r="AK99" s="48" t="s">
        <v>1482</v>
      </c>
    </row>
    <row r="100" customFormat="false" ht="12.75" hidden="false" customHeight="true" outlineLevel="0" collapsed="false">
      <c r="A100" s="8" t="s">
        <v>1843</v>
      </c>
      <c r="B100" s="9"/>
      <c r="C100" s="1" t="s">
        <v>1757</v>
      </c>
      <c r="D100" s="48" t="s">
        <v>1844</v>
      </c>
      <c r="E100" s="72" t="s">
        <v>1845</v>
      </c>
      <c r="G100" s="8" t="s">
        <v>897</v>
      </c>
      <c r="H100" s="18" t="n">
        <v>2020</v>
      </c>
      <c r="I100" s="31" t="s">
        <v>1835</v>
      </c>
      <c r="J100" s="8" t="s">
        <v>807</v>
      </c>
      <c r="L100" s="1" t="s">
        <v>1536</v>
      </c>
      <c r="M100" s="75" t="s">
        <v>1846</v>
      </c>
      <c r="N100" s="73" t="s">
        <v>1650</v>
      </c>
      <c r="O100" s="8"/>
      <c r="P100" s="1" t="s">
        <v>1847</v>
      </c>
      <c r="Q100" s="1" t="s">
        <v>1546</v>
      </c>
      <c r="AA100" s="48" t="n">
        <v>138</v>
      </c>
      <c r="AB100" s="66" t="n">
        <v>3</v>
      </c>
      <c r="AC100" s="67" t="str">
        <f aca="false">RIGHT(A100, LEN(A100)-AB100+1)</f>
        <v>99</v>
      </c>
      <c r="AD100" s="48" t="n">
        <f aca="false">VALUE(AC100)</f>
        <v>99</v>
      </c>
      <c r="AE100" s="48" t="n">
        <v>99</v>
      </c>
      <c r="AK100" s="48" t="s">
        <v>1482</v>
      </c>
    </row>
    <row r="101" customFormat="false" ht="12.75" hidden="false" customHeight="true" outlineLevel="0" collapsed="false">
      <c r="A101" s="8" t="s">
        <v>311</v>
      </c>
      <c r="B101" s="9" t="s">
        <v>1756</v>
      </c>
      <c r="C101" s="1" t="s">
        <v>1757</v>
      </c>
      <c r="D101" s="48" t="s">
        <v>1848</v>
      </c>
      <c r="E101" s="72" t="s">
        <v>1849</v>
      </c>
      <c r="G101" s="8" t="s">
        <v>766</v>
      </c>
      <c r="H101" s="18" t="n">
        <v>2018</v>
      </c>
      <c r="I101" s="1" t="s">
        <v>1850</v>
      </c>
      <c r="J101" s="8" t="s">
        <v>807</v>
      </c>
      <c r="L101" s="1" t="s">
        <v>1536</v>
      </c>
      <c r="M101" s="48" t="s">
        <v>1851</v>
      </c>
      <c r="N101" s="73" t="s">
        <v>1650</v>
      </c>
      <c r="P101" s="1" t="s">
        <v>1852</v>
      </c>
      <c r="Q101" s="1" t="s">
        <v>1546</v>
      </c>
      <c r="R101" s="1" t="s">
        <v>1396</v>
      </c>
      <c r="S101" s="1" t="s">
        <v>1397</v>
      </c>
      <c r="T101" s="48" t="s">
        <v>1433</v>
      </c>
      <c r="U101" s="48" t="s">
        <v>1433</v>
      </c>
      <c r="V101" s="48" t="s">
        <v>1433</v>
      </c>
      <c r="AA101" s="48" t="n">
        <v>94</v>
      </c>
      <c r="AB101" s="66" t="n">
        <v>3</v>
      </c>
      <c r="AC101" s="67" t="str">
        <f aca="false">RIGHT(A101, LEN(A101)-AB101+1)</f>
        <v>101</v>
      </c>
      <c r="AD101" s="48" t="n">
        <f aca="false">VALUE(AC101)</f>
        <v>101</v>
      </c>
      <c r="AE101" s="48" t="n">
        <v>101</v>
      </c>
      <c r="AK101" s="48" t="s">
        <v>1652</v>
      </c>
    </row>
    <row r="102" customFormat="false" ht="12.75" hidden="false" customHeight="true" outlineLevel="0" collapsed="false">
      <c r="A102" s="8" t="s">
        <v>314</v>
      </c>
      <c r="B102" s="9" t="s">
        <v>1756</v>
      </c>
      <c r="C102" s="1" t="s">
        <v>1757</v>
      </c>
      <c r="D102" s="10" t="s">
        <v>1853</v>
      </c>
      <c r="E102" s="72" t="s">
        <v>1849</v>
      </c>
      <c r="G102" s="8" t="s">
        <v>766</v>
      </c>
      <c r="H102" s="18" t="n">
        <v>2018</v>
      </c>
      <c r="J102" s="8" t="s">
        <v>807</v>
      </c>
      <c r="L102" s="1" t="s">
        <v>1536</v>
      </c>
      <c r="M102" s="48" t="s">
        <v>1854</v>
      </c>
      <c r="N102" s="73" t="s">
        <v>1650</v>
      </c>
      <c r="P102" s="1" t="s">
        <v>1852</v>
      </c>
      <c r="Q102" s="1" t="s">
        <v>1546</v>
      </c>
      <c r="R102" s="1" t="s">
        <v>1396</v>
      </c>
      <c r="S102" s="1" t="s">
        <v>1397</v>
      </c>
      <c r="T102" s="48" t="s">
        <v>1433</v>
      </c>
      <c r="U102" s="48" t="s">
        <v>1433</v>
      </c>
      <c r="V102" s="48" t="s">
        <v>1433</v>
      </c>
      <c r="AA102" s="48" t="n">
        <v>214</v>
      </c>
      <c r="AB102" s="66" t="n">
        <v>3</v>
      </c>
      <c r="AC102" s="67" t="str">
        <f aca="false">RIGHT(A102, LEN(A102)-AB102+1)</f>
        <v>103</v>
      </c>
      <c r="AD102" s="48" t="n">
        <f aca="false">VALUE(AC102)</f>
        <v>103</v>
      </c>
      <c r="AE102" s="48" t="n">
        <v>103</v>
      </c>
      <c r="AK102" s="48" t="s">
        <v>1652</v>
      </c>
    </row>
    <row r="103" customFormat="false" ht="12.75" hidden="false" customHeight="true" outlineLevel="0" collapsed="false">
      <c r="A103" s="8" t="s">
        <v>1855</v>
      </c>
      <c r="B103" s="9"/>
      <c r="C103" s="1" t="s">
        <v>1511</v>
      </c>
      <c r="D103" s="10" t="s">
        <v>1856</v>
      </c>
      <c r="E103" s="72" t="s">
        <v>1534</v>
      </c>
      <c r="G103" s="8" t="s">
        <v>897</v>
      </c>
      <c r="H103" s="18" t="n">
        <v>2018</v>
      </c>
      <c r="I103" s="1" t="s">
        <v>1850</v>
      </c>
      <c r="J103" s="8" t="s">
        <v>807</v>
      </c>
      <c r="L103" s="1" t="s">
        <v>1536</v>
      </c>
      <c r="M103" s="48" t="s">
        <v>1857</v>
      </c>
      <c r="N103" s="1" t="s">
        <v>1538</v>
      </c>
      <c r="P103" s="1" t="s">
        <v>1858</v>
      </c>
      <c r="Q103" s="1" t="s">
        <v>1546</v>
      </c>
      <c r="AA103" s="48" t="n">
        <v>62</v>
      </c>
      <c r="AB103" s="66" t="n">
        <v>3</v>
      </c>
      <c r="AC103" s="67" t="str">
        <f aca="false">RIGHT(A103, LEN(A103)-AB103+1)</f>
        <v>102</v>
      </c>
      <c r="AD103" s="48" t="n">
        <f aca="false">VALUE(AC103)</f>
        <v>102</v>
      </c>
      <c r="AE103" s="48" t="n">
        <v>102</v>
      </c>
      <c r="AK103" s="48" t="s">
        <v>1482</v>
      </c>
    </row>
    <row r="104" customFormat="false" ht="12.75" hidden="false" customHeight="true" outlineLevel="0" collapsed="false">
      <c r="A104" s="8" t="s">
        <v>317</v>
      </c>
      <c r="B104" s="9" t="s">
        <v>1756</v>
      </c>
      <c r="C104" s="1" t="s">
        <v>1757</v>
      </c>
      <c r="D104" s="48" t="s">
        <v>1859</v>
      </c>
      <c r="E104" s="72" t="s">
        <v>1860</v>
      </c>
      <c r="G104" s="8" t="s">
        <v>766</v>
      </c>
      <c r="H104" s="18" t="n">
        <v>2018</v>
      </c>
      <c r="J104" s="8" t="s">
        <v>807</v>
      </c>
      <c r="L104" s="1" t="s">
        <v>1536</v>
      </c>
      <c r="M104" s="48" t="s">
        <v>1861</v>
      </c>
      <c r="N104" s="73" t="s">
        <v>1650</v>
      </c>
      <c r="P104" s="1" t="s">
        <v>1852</v>
      </c>
      <c r="Q104" s="1" t="s">
        <v>1546</v>
      </c>
      <c r="R104" s="1" t="s">
        <v>1396</v>
      </c>
      <c r="S104" s="1" t="s">
        <v>1397</v>
      </c>
      <c r="T104" s="48" t="s">
        <v>1433</v>
      </c>
      <c r="U104" s="48" t="s">
        <v>1433</v>
      </c>
      <c r="V104" s="48" t="s">
        <v>1433</v>
      </c>
      <c r="AA104" s="48" t="n">
        <v>122</v>
      </c>
      <c r="AB104" s="66" t="n">
        <v>3</v>
      </c>
      <c r="AC104" s="67" t="str">
        <f aca="false">RIGHT(A104, LEN(A104)-AB104+1)</f>
        <v>104</v>
      </c>
      <c r="AD104" s="48" t="n">
        <f aca="false">VALUE(AC104)</f>
        <v>104</v>
      </c>
      <c r="AE104" s="48" t="n">
        <v>104</v>
      </c>
      <c r="AK104" s="48" t="s">
        <v>1652</v>
      </c>
    </row>
    <row r="105" customFormat="false" ht="12.75" hidden="false" customHeight="true" outlineLevel="0" collapsed="false">
      <c r="A105" s="8" t="s">
        <v>320</v>
      </c>
      <c r="B105" s="9" t="s">
        <v>1388</v>
      </c>
      <c r="C105" s="1" t="s">
        <v>1404</v>
      </c>
      <c r="D105" s="48" t="s">
        <v>1862</v>
      </c>
      <c r="E105" s="72" t="s">
        <v>1863</v>
      </c>
      <c r="G105" s="8" t="s">
        <v>766</v>
      </c>
      <c r="H105" s="18" t="n">
        <v>2018</v>
      </c>
      <c r="I105" s="31" t="s">
        <v>1864</v>
      </c>
      <c r="J105" s="8" t="s">
        <v>767</v>
      </c>
      <c r="L105" s="70" t="s">
        <v>1397</v>
      </c>
      <c r="N105" s="70"/>
      <c r="O105" s="71"/>
      <c r="P105" s="1" t="s">
        <v>1413</v>
      </c>
      <c r="Q105" s="1" t="s">
        <v>1395</v>
      </c>
      <c r="R105" s="1" t="s">
        <v>1396</v>
      </c>
      <c r="S105" s="1" t="s">
        <v>1397</v>
      </c>
      <c r="T105" s="48" t="s">
        <v>1433</v>
      </c>
      <c r="U105" s="48" t="s">
        <v>1433</v>
      </c>
      <c r="V105" s="48" t="s">
        <v>1433</v>
      </c>
      <c r="W105" s="48" t="s">
        <v>1865</v>
      </c>
      <c r="AA105" s="48" t="n">
        <v>107</v>
      </c>
      <c r="AB105" s="66" t="n">
        <v>3</v>
      </c>
      <c r="AC105" s="67" t="str">
        <f aca="false">RIGHT(A105, LEN(A105)-AB105+1)</f>
        <v>105</v>
      </c>
      <c r="AD105" s="48" t="n">
        <f aca="false">VALUE(AC105)</f>
        <v>105</v>
      </c>
      <c r="AE105" s="48" t="n">
        <v>105</v>
      </c>
      <c r="AK105" s="48" t="s">
        <v>1409</v>
      </c>
    </row>
    <row r="106" customFormat="false" ht="12.75" hidden="false" customHeight="true" outlineLevel="0" collapsed="false">
      <c r="A106" s="8" t="s">
        <v>325</v>
      </c>
      <c r="B106" s="9" t="s">
        <v>1446</v>
      </c>
      <c r="C106" s="1" t="s">
        <v>1866</v>
      </c>
      <c r="D106" s="48" t="s">
        <v>1867</v>
      </c>
      <c r="E106" s="72" t="s">
        <v>1868</v>
      </c>
      <c r="G106" s="8" t="s">
        <v>766</v>
      </c>
      <c r="H106" s="18" t="n">
        <v>2020</v>
      </c>
      <c r="I106" s="1" t="s">
        <v>1869</v>
      </c>
      <c r="J106" s="8" t="s">
        <v>807</v>
      </c>
      <c r="L106" s="1" t="s">
        <v>1451</v>
      </c>
      <c r="M106" s="48" t="s">
        <v>1870</v>
      </c>
      <c r="P106" s="1" t="s">
        <v>1871</v>
      </c>
      <c r="Q106" s="1" t="s">
        <v>1465</v>
      </c>
      <c r="R106" s="1" t="s">
        <v>1466</v>
      </c>
      <c r="S106" s="1" t="s">
        <v>1453</v>
      </c>
      <c r="T106" s="48" t="s">
        <v>1432</v>
      </c>
      <c r="U106" s="48" t="s">
        <v>1433</v>
      </c>
      <c r="V106" s="48" t="s">
        <v>1433</v>
      </c>
      <c r="AA106" s="48" t="n">
        <v>191</v>
      </c>
      <c r="AB106" s="66" t="n">
        <v>3</v>
      </c>
      <c r="AC106" s="67" t="str">
        <f aca="false">RIGHT(A106, LEN(A106)-AB106+1)</f>
        <v>106</v>
      </c>
      <c r="AD106" s="48" t="n">
        <f aca="false">VALUE(AC106)</f>
        <v>106</v>
      </c>
      <c r="AE106" s="48" t="n">
        <v>106</v>
      </c>
      <c r="AH106" s="48" t="s">
        <v>1467</v>
      </c>
      <c r="AK106" s="48" t="s">
        <v>1468</v>
      </c>
    </row>
    <row r="107" customFormat="false" ht="12.75" hidden="false" customHeight="true" outlineLevel="0" collapsed="false">
      <c r="A107" s="8" t="s">
        <v>1872</v>
      </c>
      <c r="B107" s="9" t="s">
        <v>1388</v>
      </c>
      <c r="C107" s="70" t="s">
        <v>1873</v>
      </c>
      <c r="D107" s="82" t="s">
        <v>1874</v>
      </c>
      <c r="E107" s="72" t="s">
        <v>1875</v>
      </c>
      <c r="G107" s="8" t="s">
        <v>897</v>
      </c>
      <c r="H107" s="18" t="n">
        <v>2020</v>
      </c>
      <c r="I107" s="1" t="s">
        <v>1876</v>
      </c>
      <c r="J107" s="8" t="s">
        <v>767</v>
      </c>
      <c r="L107" s="1" t="s">
        <v>1397</v>
      </c>
      <c r="P107" s="1" t="s">
        <v>1877</v>
      </c>
      <c r="T107" s="8"/>
      <c r="AA107" s="48" t="n">
        <v>182</v>
      </c>
      <c r="AB107" s="66" t="n">
        <v>3</v>
      </c>
      <c r="AC107" s="67" t="str">
        <f aca="false">RIGHT(A107, LEN(A107)-AB107+1)</f>
        <v>107</v>
      </c>
      <c r="AD107" s="48" t="n">
        <f aca="false">VALUE(AC107)</f>
        <v>107</v>
      </c>
      <c r="AE107" s="48" t="n">
        <v>107</v>
      </c>
      <c r="AK107" s="48" t="s">
        <v>1482</v>
      </c>
    </row>
    <row r="108" customFormat="false" ht="12.75" hidden="false" customHeight="true" outlineLevel="0" collapsed="false">
      <c r="A108" s="8" t="s">
        <v>1878</v>
      </c>
      <c r="B108" s="9" t="s">
        <v>1388</v>
      </c>
      <c r="C108" s="1" t="s">
        <v>1879</v>
      </c>
      <c r="D108" s="48" t="s">
        <v>1880</v>
      </c>
      <c r="E108" s="72" t="s">
        <v>1881</v>
      </c>
      <c r="G108" s="8" t="s">
        <v>897</v>
      </c>
      <c r="H108" s="18" t="n">
        <v>2020</v>
      </c>
      <c r="I108" s="1" t="s">
        <v>1876</v>
      </c>
      <c r="J108" s="8" t="s">
        <v>767</v>
      </c>
      <c r="L108" s="1" t="s">
        <v>1397</v>
      </c>
      <c r="P108" s="1" t="s">
        <v>1877</v>
      </c>
      <c r="T108" s="8"/>
      <c r="AA108" s="48" t="n">
        <v>149</v>
      </c>
      <c r="AB108" s="66" t="n">
        <v>3</v>
      </c>
      <c r="AC108" s="67" t="str">
        <f aca="false">RIGHT(A108, LEN(A108)-AB108+1)</f>
        <v>108</v>
      </c>
      <c r="AD108" s="48" t="n">
        <f aca="false">VALUE(AC108)</f>
        <v>108</v>
      </c>
      <c r="AE108" s="48" t="n">
        <v>108</v>
      </c>
      <c r="AK108" s="48" t="s">
        <v>1482</v>
      </c>
    </row>
    <row r="109" customFormat="false" ht="12.75" hidden="false" customHeight="true" outlineLevel="0" collapsed="false">
      <c r="A109" s="8" t="s">
        <v>328</v>
      </c>
      <c r="B109" s="9" t="s">
        <v>1446</v>
      </c>
      <c r="C109" s="1" t="s">
        <v>1866</v>
      </c>
      <c r="D109" s="48" t="s">
        <v>1882</v>
      </c>
      <c r="E109" s="72" t="s">
        <v>1883</v>
      </c>
      <c r="G109" s="8" t="s">
        <v>766</v>
      </c>
      <c r="H109" s="18" t="n">
        <v>2020</v>
      </c>
      <c r="I109" s="1" t="s">
        <v>1884</v>
      </c>
      <c r="J109" s="8" t="s">
        <v>807</v>
      </c>
      <c r="L109" s="1" t="s">
        <v>1451</v>
      </c>
      <c r="M109" s="48" t="s">
        <v>1885</v>
      </c>
      <c r="P109" s="1" t="s">
        <v>1871</v>
      </c>
      <c r="Q109" s="1" t="s">
        <v>1465</v>
      </c>
      <c r="R109" s="1" t="s">
        <v>1466</v>
      </c>
      <c r="S109" s="1" t="s">
        <v>1453</v>
      </c>
      <c r="T109" s="48" t="s">
        <v>1432</v>
      </c>
      <c r="U109" s="48" t="s">
        <v>1433</v>
      </c>
      <c r="V109" s="48" t="s">
        <v>1433</v>
      </c>
      <c r="AA109" s="48" t="n">
        <v>151</v>
      </c>
      <c r="AB109" s="66" t="n">
        <v>3</v>
      </c>
      <c r="AC109" s="67" t="str">
        <f aca="false">RIGHT(A109, LEN(A109)-AB109+1)</f>
        <v>109</v>
      </c>
      <c r="AD109" s="48" t="n">
        <f aca="false">VALUE(AC109)</f>
        <v>109</v>
      </c>
      <c r="AE109" s="48" t="n">
        <v>109</v>
      </c>
      <c r="AH109" s="48" t="s">
        <v>1467</v>
      </c>
      <c r="AK109" s="48" t="s">
        <v>1468</v>
      </c>
    </row>
    <row r="110" customFormat="false" ht="12.75" hidden="false" customHeight="true" outlineLevel="0" collapsed="false">
      <c r="A110" s="8" t="s">
        <v>1886</v>
      </c>
      <c r="B110" s="9" t="s">
        <v>1388</v>
      </c>
      <c r="C110" s="1" t="s">
        <v>1887</v>
      </c>
      <c r="D110" s="38" t="s">
        <v>1888</v>
      </c>
      <c r="E110" s="72" t="s">
        <v>1889</v>
      </c>
      <c r="G110" s="8" t="s">
        <v>897</v>
      </c>
      <c r="H110" s="18" t="n">
        <v>2020</v>
      </c>
      <c r="I110" s="1" t="s">
        <v>1890</v>
      </c>
      <c r="J110" s="8" t="s">
        <v>797</v>
      </c>
      <c r="L110" s="1" t="s">
        <v>1397</v>
      </c>
      <c r="P110" s="1" t="s">
        <v>1877</v>
      </c>
      <c r="T110" s="8"/>
      <c r="AA110" s="48" t="n">
        <v>180</v>
      </c>
      <c r="AB110" s="66" t="n">
        <v>3</v>
      </c>
      <c r="AC110" s="67" t="str">
        <f aca="false">RIGHT(A110, LEN(A110)-AB110+1)</f>
        <v>110</v>
      </c>
      <c r="AD110" s="48" t="n">
        <f aca="false">VALUE(AC110)</f>
        <v>110</v>
      </c>
      <c r="AE110" s="48" t="n">
        <v>110</v>
      </c>
      <c r="AK110" s="48" t="s">
        <v>1482</v>
      </c>
    </row>
    <row r="111" customFormat="false" ht="12.75" hidden="false" customHeight="true" outlineLevel="0" collapsed="false">
      <c r="A111" s="8" t="s">
        <v>1891</v>
      </c>
      <c r="B111" s="9" t="s">
        <v>1424</v>
      </c>
      <c r="C111" s="1" t="s">
        <v>1892</v>
      </c>
      <c r="D111" s="38" t="s">
        <v>1893</v>
      </c>
      <c r="E111" s="72" t="s">
        <v>1894</v>
      </c>
      <c r="G111" s="8" t="s">
        <v>897</v>
      </c>
      <c r="H111" s="18" t="n">
        <v>2020</v>
      </c>
      <c r="I111" s="1" t="s">
        <v>1890</v>
      </c>
      <c r="J111" s="8" t="s">
        <v>797</v>
      </c>
      <c r="L111" s="1" t="s">
        <v>1429</v>
      </c>
      <c r="P111" s="1" t="s">
        <v>1895</v>
      </c>
      <c r="T111" s="8" t="s">
        <v>1432</v>
      </c>
      <c r="AA111" s="48" t="n">
        <v>137</v>
      </c>
      <c r="AB111" s="66" t="n">
        <v>3</v>
      </c>
      <c r="AC111" s="67" t="str">
        <f aca="false">RIGHT(A111, LEN(A111)-AB111+1)</f>
        <v>111</v>
      </c>
      <c r="AD111" s="48" t="n">
        <f aca="false">VALUE(AC111)</f>
        <v>111</v>
      </c>
      <c r="AE111" s="48" t="n">
        <v>111</v>
      </c>
      <c r="AK111" s="48" t="s">
        <v>1482</v>
      </c>
    </row>
    <row r="112" customFormat="false" ht="12.75" hidden="false" customHeight="true" outlineLevel="0" collapsed="false">
      <c r="A112" s="8" t="s">
        <v>338</v>
      </c>
      <c r="B112" s="9" t="s">
        <v>1756</v>
      </c>
      <c r="C112" s="1" t="s">
        <v>1757</v>
      </c>
      <c r="D112" s="10" t="s">
        <v>1896</v>
      </c>
      <c r="E112" s="72" t="s">
        <v>1897</v>
      </c>
      <c r="G112" s="8" t="s">
        <v>766</v>
      </c>
      <c r="H112" s="18" t="n">
        <v>2018</v>
      </c>
      <c r="I112" s="1" t="s">
        <v>1898</v>
      </c>
      <c r="J112" s="8" t="s">
        <v>807</v>
      </c>
      <c r="L112" s="1" t="s">
        <v>1536</v>
      </c>
      <c r="M112" s="48" t="s">
        <v>1899</v>
      </c>
      <c r="N112" s="73" t="s">
        <v>1650</v>
      </c>
      <c r="P112" s="1" t="s">
        <v>1900</v>
      </c>
      <c r="Q112" s="1" t="s">
        <v>1546</v>
      </c>
      <c r="R112" s="1" t="s">
        <v>1396</v>
      </c>
      <c r="S112" s="1" t="s">
        <v>1397</v>
      </c>
      <c r="T112" s="48" t="s">
        <v>1433</v>
      </c>
      <c r="U112" s="48" t="s">
        <v>1433</v>
      </c>
      <c r="V112" s="48" t="s">
        <v>1433</v>
      </c>
      <c r="AA112" s="48" t="n">
        <v>113</v>
      </c>
      <c r="AB112" s="66" t="n">
        <v>3</v>
      </c>
      <c r="AC112" s="67" t="str">
        <f aca="false">RIGHT(A112, LEN(A112)-AB112+1)</f>
        <v>113</v>
      </c>
      <c r="AD112" s="48" t="n">
        <f aca="false">VALUE(AC112)</f>
        <v>113</v>
      </c>
      <c r="AE112" s="48" t="n">
        <v>113</v>
      </c>
      <c r="AK112" s="48" t="s">
        <v>1652</v>
      </c>
    </row>
    <row r="113" customFormat="false" ht="12.75" hidden="false" customHeight="true" outlineLevel="0" collapsed="false">
      <c r="A113" s="8" t="s">
        <v>1901</v>
      </c>
      <c r="B113" s="9" t="s">
        <v>1756</v>
      </c>
      <c r="C113" s="1" t="s">
        <v>1757</v>
      </c>
      <c r="D113" s="48" t="s">
        <v>1902</v>
      </c>
      <c r="E113" s="72" t="s">
        <v>1903</v>
      </c>
      <c r="G113" s="8" t="s">
        <v>897</v>
      </c>
      <c r="H113" s="18" t="n">
        <v>2018</v>
      </c>
      <c r="I113" s="1" t="s">
        <v>1904</v>
      </c>
      <c r="J113" s="8" t="s">
        <v>807</v>
      </c>
      <c r="L113" s="1" t="s">
        <v>1536</v>
      </c>
      <c r="M113" s="48" t="s">
        <v>1905</v>
      </c>
      <c r="N113" s="73" t="s">
        <v>1650</v>
      </c>
      <c r="P113" s="1" t="s">
        <v>1906</v>
      </c>
      <c r="Q113" s="1" t="s">
        <v>1546</v>
      </c>
      <c r="T113" s="48" t="s">
        <v>1433</v>
      </c>
      <c r="U113" s="48" t="s">
        <v>1433</v>
      </c>
      <c r="V113" s="48" t="s">
        <v>1433</v>
      </c>
      <c r="AA113" s="48" t="n">
        <v>114</v>
      </c>
      <c r="AB113" s="66" t="n">
        <v>3</v>
      </c>
      <c r="AC113" s="67" t="str">
        <f aca="false">RIGHT(A113, LEN(A113)-AB113+1)</f>
        <v>112</v>
      </c>
      <c r="AD113" s="48" t="n">
        <f aca="false">VALUE(AC113)</f>
        <v>112</v>
      </c>
      <c r="AE113" s="48" t="n">
        <v>112</v>
      </c>
      <c r="AK113" s="48" t="s">
        <v>1652</v>
      </c>
    </row>
    <row r="114" customFormat="false" ht="12.75" hidden="false" customHeight="true" outlineLevel="0" collapsed="false">
      <c r="A114" s="8" t="s">
        <v>341</v>
      </c>
      <c r="B114" s="9" t="s">
        <v>1388</v>
      </c>
      <c r="C114" s="1" t="s">
        <v>1404</v>
      </c>
      <c r="D114" s="48" t="s">
        <v>1907</v>
      </c>
      <c r="E114" s="72" t="s">
        <v>1908</v>
      </c>
      <c r="G114" s="8" t="s">
        <v>766</v>
      </c>
      <c r="H114" s="18" t="n">
        <v>2018</v>
      </c>
      <c r="I114" s="31" t="s">
        <v>1909</v>
      </c>
      <c r="J114" s="8" t="s">
        <v>767</v>
      </c>
      <c r="L114" s="70" t="s">
        <v>1397</v>
      </c>
      <c r="N114" s="70"/>
      <c r="O114" s="71"/>
      <c r="P114" s="1" t="s">
        <v>1413</v>
      </c>
      <c r="Q114" s="1" t="s">
        <v>1395</v>
      </c>
      <c r="R114" s="1" t="s">
        <v>1396</v>
      </c>
      <c r="S114" s="1" t="s">
        <v>1397</v>
      </c>
      <c r="T114" s="48" t="s">
        <v>1433</v>
      </c>
      <c r="U114" s="48" t="s">
        <v>1433</v>
      </c>
      <c r="V114" s="48" t="s">
        <v>1433</v>
      </c>
      <c r="W114" s="48" t="s">
        <v>1569</v>
      </c>
      <c r="AA114" s="48" t="n">
        <v>119</v>
      </c>
      <c r="AB114" s="66" t="n">
        <v>3</v>
      </c>
      <c r="AC114" s="67" t="str">
        <f aca="false">RIGHT(A114, LEN(A114)-AB114+1)</f>
        <v>115</v>
      </c>
      <c r="AD114" s="48" t="n">
        <f aca="false">VALUE(AC114)</f>
        <v>115</v>
      </c>
      <c r="AE114" s="48" t="n">
        <v>115</v>
      </c>
      <c r="AK114" s="48" t="s">
        <v>1409</v>
      </c>
    </row>
    <row r="115" customFormat="false" ht="12.75" hidden="false" customHeight="true" outlineLevel="0" collapsed="false">
      <c r="A115" s="8" t="s">
        <v>1910</v>
      </c>
      <c r="B115" s="9"/>
      <c r="C115" s="1" t="s">
        <v>1757</v>
      </c>
      <c r="D115" s="48" t="s">
        <v>1911</v>
      </c>
      <c r="E115" s="72" t="s">
        <v>1912</v>
      </c>
      <c r="G115" s="8" t="s">
        <v>897</v>
      </c>
      <c r="H115" s="18" t="n">
        <v>2020</v>
      </c>
      <c r="I115" s="1" t="s">
        <v>1913</v>
      </c>
      <c r="J115" s="8" t="s">
        <v>797</v>
      </c>
      <c r="O115" s="8"/>
      <c r="P115" s="1" t="s">
        <v>1914</v>
      </c>
      <c r="AA115" s="48" t="n">
        <v>195</v>
      </c>
      <c r="AB115" s="66" t="n">
        <v>3</v>
      </c>
      <c r="AC115" s="67" t="str">
        <f aca="false">RIGHT(A115, LEN(A115)-AB115+1)</f>
        <v>114</v>
      </c>
      <c r="AD115" s="48" t="n">
        <f aca="false">VALUE(AC115)</f>
        <v>114</v>
      </c>
      <c r="AE115" s="48" t="n">
        <v>114</v>
      </c>
      <c r="AK115" s="48" t="s">
        <v>1482</v>
      </c>
    </row>
    <row r="116" customFormat="false" ht="12.75" hidden="false" customHeight="true" outlineLevel="0" collapsed="false">
      <c r="A116" s="8" t="s">
        <v>344</v>
      </c>
      <c r="B116" s="9" t="s">
        <v>1388</v>
      </c>
      <c r="C116" s="1" t="s">
        <v>1075</v>
      </c>
      <c r="D116" s="48" t="s">
        <v>1915</v>
      </c>
      <c r="E116" s="72" t="s">
        <v>1916</v>
      </c>
      <c r="G116" s="8" t="s">
        <v>766</v>
      </c>
      <c r="H116" s="18" t="n">
        <v>2018</v>
      </c>
      <c r="I116" s="31" t="s">
        <v>1917</v>
      </c>
      <c r="J116" s="8" t="s">
        <v>767</v>
      </c>
      <c r="L116" s="70" t="s">
        <v>1397</v>
      </c>
      <c r="M116" s="48" t="s">
        <v>1918</v>
      </c>
      <c r="N116" s="70"/>
      <c r="O116" s="71"/>
      <c r="P116" s="1" t="s">
        <v>1413</v>
      </c>
      <c r="Q116" s="1" t="s">
        <v>1465</v>
      </c>
      <c r="R116" s="1" t="s">
        <v>1466</v>
      </c>
      <c r="S116" s="1" t="s">
        <v>1453</v>
      </c>
      <c r="T116" s="48" t="s">
        <v>1432</v>
      </c>
      <c r="U116" s="48" t="s">
        <v>1433</v>
      </c>
      <c r="V116" s="48" t="s">
        <v>1433</v>
      </c>
      <c r="AA116" s="48" t="n">
        <v>2</v>
      </c>
      <c r="AB116" s="66" t="n">
        <v>3</v>
      </c>
      <c r="AC116" s="67" t="str">
        <f aca="false">RIGHT(A116, LEN(A116)-AB116+1)</f>
        <v>116</v>
      </c>
      <c r="AD116" s="48" t="n">
        <f aca="false">VALUE(AC116)</f>
        <v>116</v>
      </c>
      <c r="AE116" s="48" t="n">
        <v>116</v>
      </c>
      <c r="AH116" s="48" t="s">
        <v>1467</v>
      </c>
      <c r="AK116" s="48" t="s">
        <v>1468</v>
      </c>
    </row>
    <row r="117" customFormat="false" ht="12.75" hidden="false" customHeight="true" outlineLevel="0" collapsed="false">
      <c r="A117" s="8" t="s">
        <v>348</v>
      </c>
      <c r="B117" s="9" t="s">
        <v>1457</v>
      </c>
      <c r="C117" s="1" t="s">
        <v>1919</v>
      </c>
      <c r="D117" s="48" t="s">
        <v>1920</v>
      </c>
      <c r="E117" s="72" t="s">
        <v>1921</v>
      </c>
      <c r="G117" s="8" t="s">
        <v>766</v>
      </c>
      <c r="H117" s="18" t="n">
        <v>2020</v>
      </c>
      <c r="I117" s="1" t="s">
        <v>1922</v>
      </c>
      <c r="J117" s="8" t="s">
        <v>797</v>
      </c>
      <c r="L117" s="70" t="s">
        <v>1397</v>
      </c>
      <c r="M117" s="48" t="s">
        <v>1923</v>
      </c>
      <c r="N117" s="70"/>
      <c r="P117" s="70" t="s">
        <v>1924</v>
      </c>
      <c r="Q117" s="1" t="s">
        <v>1465</v>
      </c>
      <c r="R117" s="1" t="s">
        <v>1466</v>
      </c>
      <c r="S117" s="1" t="s">
        <v>1453</v>
      </c>
      <c r="T117" s="48" t="s">
        <v>1432</v>
      </c>
      <c r="U117" s="48" t="s">
        <v>1433</v>
      </c>
      <c r="V117" s="48" t="s">
        <v>1433</v>
      </c>
      <c r="AA117" s="48" t="n">
        <v>58</v>
      </c>
      <c r="AB117" s="66" t="n">
        <v>3</v>
      </c>
      <c r="AC117" s="67" t="str">
        <f aca="false">RIGHT(A117, LEN(A117)-AB117+1)</f>
        <v>117</v>
      </c>
      <c r="AD117" s="48" t="n">
        <f aca="false">VALUE(AC117)</f>
        <v>117</v>
      </c>
      <c r="AE117" s="48" t="n">
        <v>117</v>
      </c>
      <c r="AH117" s="48" t="s">
        <v>1467</v>
      </c>
      <c r="AK117" s="48" t="s">
        <v>1468</v>
      </c>
    </row>
    <row r="118" customFormat="false" ht="12.75" hidden="false" customHeight="true" outlineLevel="0" collapsed="false">
      <c r="A118" s="8" t="s">
        <v>351</v>
      </c>
      <c r="B118" s="9" t="s">
        <v>1457</v>
      </c>
      <c r="C118" s="31" t="s">
        <v>1919</v>
      </c>
      <c r="D118" s="10" t="s">
        <v>1920</v>
      </c>
      <c r="E118" s="72" t="s">
        <v>1921</v>
      </c>
      <c r="G118" s="8" t="s">
        <v>766</v>
      </c>
      <c r="H118" s="18" t="n">
        <v>2020</v>
      </c>
      <c r="I118" s="31" t="s">
        <v>1925</v>
      </c>
      <c r="J118" s="8" t="s">
        <v>797</v>
      </c>
      <c r="L118" s="70" t="s">
        <v>1397</v>
      </c>
      <c r="M118" s="48" t="s">
        <v>1926</v>
      </c>
      <c r="N118" s="70"/>
      <c r="P118" s="70" t="s">
        <v>1924</v>
      </c>
      <c r="Q118" s="1" t="s">
        <v>1465</v>
      </c>
      <c r="R118" s="1" t="s">
        <v>1466</v>
      </c>
      <c r="S118" s="1" t="s">
        <v>1453</v>
      </c>
      <c r="T118" s="48" t="s">
        <v>1432</v>
      </c>
      <c r="U118" s="48" t="s">
        <v>1433</v>
      </c>
      <c r="V118" s="48" t="s">
        <v>1433</v>
      </c>
      <c r="AA118" s="48" t="n">
        <v>48</v>
      </c>
      <c r="AB118" s="66" t="n">
        <v>3</v>
      </c>
      <c r="AC118" s="67" t="str">
        <f aca="false">RIGHT(A118, LEN(A118)-AB118+1)</f>
        <v>118</v>
      </c>
      <c r="AD118" s="48" t="n">
        <f aca="false">VALUE(AC118)</f>
        <v>118</v>
      </c>
      <c r="AE118" s="48" t="n">
        <v>118</v>
      </c>
      <c r="AH118" s="48" t="s">
        <v>1467</v>
      </c>
      <c r="AK118" s="48" t="s">
        <v>1468</v>
      </c>
    </row>
    <row r="119" customFormat="false" ht="12.75" hidden="false" customHeight="true" outlineLevel="0" collapsed="false">
      <c r="A119" s="8" t="s">
        <v>354</v>
      </c>
      <c r="B119" s="9" t="s">
        <v>1457</v>
      </c>
      <c r="C119" s="31" t="s">
        <v>1919</v>
      </c>
      <c r="D119" s="10" t="s">
        <v>1920</v>
      </c>
      <c r="E119" s="72" t="s">
        <v>1921</v>
      </c>
      <c r="G119" s="8" t="s">
        <v>766</v>
      </c>
      <c r="H119" s="18" t="n">
        <v>2020</v>
      </c>
      <c r="I119" s="1" t="s">
        <v>1927</v>
      </c>
      <c r="J119" s="8" t="s">
        <v>797</v>
      </c>
      <c r="L119" s="70" t="s">
        <v>1397</v>
      </c>
      <c r="M119" s="48" t="s">
        <v>1928</v>
      </c>
      <c r="N119" s="70"/>
      <c r="P119" s="70" t="s">
        <v>1924</v>
      </c>
      <c r="Q119" s="1" t="s">
        <v>1465</v>
      </c>
      <c r="R119" s="1" t="s">
        <v>1466</v>
      </c>
      <c r="S119" s="1" t="s">
        <v>1453</v>
      </c>
      <c r="T119" s="48" t="s">
        <v>1432</v>
      </c>
      <c r="U119" s="48" t="s">
        <v>1433</v>
      </c>
      <c r="V119" s="48" t="s">
        <v>1433</v>
      </c>
      <c r="AA119" s="48" t="n">
        <v>225</v>
      </c>
      <c r="AB119" s="66" t="n">
        <v>3</v>
      </c>
      <c r="AC119" s="67" t="str">
        <f aca="false">RIGHT(A119, LEN(A119)-AB119+1)</f>
        <v>119</v>
      </c>
      <c r="AD119" s="48" t="n">
        <f aca="false">VALUE(AC119)</f>
        <v>119</v>
      </c>
      <c r="AE119" s="48" t="n">
        <v>119</v>
      </c>
      <c r="AH119" s="48" t="s">
        <v>1467</v>
      </c>
      <c r="AK119" s="48" t="s">
        <v>1468</v>
      </c>
    </row>
    <row r="120" customFormat="false" ht="12.75" hidden="false" customHeight="true" outlineLevel="0" collapsed="false">
      <c r="A120" s="8" t="s">
        <v>357</v>
      </c>
      <c r="B120" s="9" t="s">
        <v>1446</v>
      </c>
      <c r="C120" s="1" t="s">
        <v>1447</v>
      </c>
      <c r="D120" s="48" t="s">
        <v>1929</v>
      </c>
      <c r="E120" s="72" t="s">
        <v>1449</v>
      </c>
      <c r="G120" s="8" t="s">
        <v>766</v>
      </c>
      <c r="H120" s="18" t="n">
        <v>2020</v>
      </c>
      <c r="I120" s="1" t="s">
        <v>1930</v>
      </c>
      <c r="J120" s="8" t="s">
        <v>807</v>
      </c>
      <c r="L120" s="70" t="s">
        <v>1451</v>
      </c>
      <c r="N120" s="70"/>
      <c r="O120" s="71"/>
      <c r="P120" s="1" t="s">
        <v>1452</v>
      </c>
      <c r="Q120" s="1" t="s">
        <v>1431</v>
      </c>
      <c r="R120" s="1" t="s">
        <v>1396</v>
      </c>
      <c r="S120" s="1" t="s">
        <v>1453</v>
      </c>
      <c r="T120" s="48" t="s">
        <v>1432</v>
      </c>
      <c r="U120" s="48" t="s">
        <v>1433</v>
      </c>
      <c r="V120" s="48" t="s">
        <v>1433</v>
      </c>
      <c r="AA120" s="48" t="n">
        <v>181</v>
      </c>
      <c r="AB120" s="66" t="n">
        <v>3</v>
      </c>
      <c r="AC120" s="67" t="str">
        <f aca="false">RIGHT(A120, LEN(A120)-AB120+1)</f>
        <v>120</v>
      </c>
      <c r="AD120" s="48" t="n">
        <f aca="false">VALUE(AC120)</f>
        <v>120</v>
      </c>
      <c r="AE120" s="48" t="n">
        <v>120</v>
      </c>
      <c r="AF120" s="48" t="s">
        <v>1454</v>
      </c>
      <c r="AG120" s="48" t="s">
        <v>1455</v>
      </c>
      <c r="AK120" s="48" t="s">
        <v>1456</v>
      </c>
    </row>
    <row r="121" customFormat="false" ht="12.75" hidden="false" customHeight="true" outlineLevel="0" collapsed="false">
      <c r="A121" s="8" t="s">
        <v>360</v>
      </c>
      <c r="B121" s="9" t="s">
        <v>1424</v>
      </c>
      <c r="C121" s="1" t="s">
        <v>1866</v>
      </c>
      <c r="D121" s="48" t="s">
        <v>1931</v>
      </c>
      <c r="E121" s="72" t="s">
        <v>1932</v>
      </c>
      <c r="G121" s="8" t="s">
        <v>766</v>
      </c>
      <c r="H121" s="18" t="n">
        <v>2020</v>
      </c>
      <c r="I121" s="31" t="s">
        <v>1933</v>
      </c>
      <c r="J121" s="8" t="s">
        <v>807</v>
      </c>
      <c r="L121" s="1" t="s">
        <v>1429</v>
      </c>
      <c r="M121" s="75" t="s">
        <v>1934</v>
      </c>
      <c r="P121" s="1" t="s">
        <v>1935</v>
      </c>
      <c r="Q121" s="1" t="s">
        <v>1465</v>
      </c>
      <c r="R121" s="1" t="s">
        <v>1466</v>
      </c>
      <c r="S121" s="1" t="s">
        <v>1453</v>
      </c>
      <c r="T121" s="48" t="s">
        <v>1432</v>
      </c>
      <c r="U121" s="48" t="s">
        <v>1433</v>
      </c>
      <c r="V121" s="48" t="s">
        <v>1433</v>
      </c>
      <c r="AA121" s="48" t="n">
        <v>190</v>
      </c>
      <c r="AB121" s="66" t="n">
        <v>3</v>
      </c>
      <c r="AC121" s="67" t="str">
        <f aca="false">RIGHT(A121, LEN(A121)-AB121+1)</f>
        <v>121</v>
      </c>
      <c r="AD121" s="48" t="n">
        <f aca="false">VALUE(AC121)</f>
        <v>121</v>
      </c>
      <c r="AE121" s="48" t="n">
        <v>121</v>
      </c>
      <c r="AH121" s="48" t="s">
        <v>1467</v>
      </c>
      <c r="AK121" s="48" t="s">
        <v>1468</v>
      </c>
    </row>
    <row r="122" customFormat="false" ht="12.75" hidden="false" customHeight="true" outlineLevel="0" collapsed="false">
      <c r="A122" s="8" t="s">
        <v>363</v>
      </c>
      <c r="B122" s="9" t="s">
        <v>1424</v>
      </c>
      <c r="C122" s="1" t="s">
        <v>1866</v>
      </c>
      <c r="D122" s="48" t="s">
        <v>1936</v>
      </c>
      <c r="E122" s="72" t="s">
        <v>1937</v>
      </c>
      <c r="G122" s="8" t="s">
        <v>766</v>
      </c>
      <c r="H122" s="18" t="n">
        <v>2020</v>
      </c>
      <c r="I122" s="1" t="s">
        <v>1938</v>
      </c>
      <c r="J122" s="8" t="s">
        <v>807</v>
      </c>
      <c r="L122" s="1" t="s">
        <v>1429</v>
      </c>
      <c r="M122" s="48" t="s">
        <v>1939</v>
      </c>
      <c r="P122" s="1" t="s">
        <v>1940</v>
      </c>
      <c r="Q122" s="1" t="s">
        <v>1465</v>
      </c>
      <c r="R122" s="1" t="s">
        <v>1466</v>
      </c>
      <c r="S122" s="1" t="s">
        <v>1453</v>
      </c>
      <c r="T122" s="48" t="s">
        <v>1432</v>
      </c>
      <c r="U122" s="48" t="s">
        <v>1433</v>
      </c>
      <c r="V122" s="48" t="s">
        <v>1433</v>
      </c>
      <c r="AA122" s="48" t="n">
        <v>56</v>
      </c>
      <c r="AB122" s="66" t="n">
        <v>3</v>
      </c>
      <c r="AC122" s="67" t="str">
        <f aca="false">RIGHT(A122, LEN(A122)-AB122+1)</f>
        <v>122</v>
      </c>
      <c r="AD122" s="48" t="n">
        <f aca="false">VALUE(AC122)</f>
        <v>122</v>
      </c>
      <c r="AE122" s="48" t="n">
        <v>122</v>
      </c>
      <c r="AH122" s="48" t="s">
        <v>1467</v>
      </c>
      <c r="AK122" s="48" t="s">
        <v>1468</v>
      </c>
    </row>
    <row r="123" customFormat="false" ht="12.75" hidden="false" customHeight="true" outlineLevel="0" collapsed="false">
      <c r="A123" s="48" t="s">
        <v>367</v>
      </c>
      <c r="B123" s="9" t="s">
        <v>1726</v>
      </c>
      <c r="C123" s="1" t="s">
        <v>1941</v>
      </c>
      <c r="D123" s="74" t="s">
        <v>1942</v>
      </c>
      <c r="E123" s="48" t="s">
        <v>1943</v>
      </c>
      <c r="G123" s="8" t="s">
        <v>766</v>
      </c>
      <c r="H123" s="18" t="n">
        <v>2020</v>
      </c>
      <c r="I123" s="1" t="s">
        <v>1944</v>
      </c>
      <c r="J123" s="8" t="s">
        <v>767</v>
      </c>
      <c r="L123" s="1" t="s">
        <v>1397</v>
      </c>
      <c r="M123" s="48" t="s">
        <v>1945</v>
      </c>
      <c r="P123" s="1" t="s">
        <v>1946</v>
      </c>
      <c r="Q123" s="1" t="s">
        <v>1465</v>
      </c>
      <c r="R123" s="1" t="s">
        <v>1466</v>
      </c>
      <c r="S123" s="1" t="s">
        <v>1453</v>
      </c>
      <c r="T123" s="48" t="s">
        <v>1432</v>
      </c>
      <c r="U123" s="48" t="s">
        <v>1433</v>
      </c>
      <c r="V123" s="48" t="s">
        <v>1433</v>
      </c>
      <c r="AA123" s="48" t="n">
        <v>13</v>
      </c>
      <c r="AB123" s="48" t="n">
        <v>3</v>
      </c>
      <c r="AC123" s="48" t="str">
        <f aca="false">RIGHT(A123, LEN(A123)-AB123+1)</f>
        <v>123</v>
      </c>
      <c r="AD123" s="48" t="n">
        <f aca="false">VALUE(AC123)</f>
        <v>123</v>
      </c>
      <c r="AE123" s="48" t="n">
        <v>123</v>
      </c>
      <c r="AH123" s="48" t="s">
        <v>1467</v>
      </c>
      <c r="AK123" s="48" t="s">
        <v>1468</v>
      </c>
    </row>
    <row r="124" customFormat="false" ht="12.75" hidden="false" customHeight="true" outlineLevel="0" collapsed="false">
      <c r="A124" s="8" t="s">
        <v>370</v>
      </c>
      <c r="B124" s="9" t="s">
        <v>1446</v>
      </c>
      <c r="C124" s="1" t="s">
        <v>1447</v>
      </c>
      <c r="D124" s="74" t="s">
        <v>1947</v>
      </c>
      <c r="E124" s="72" t="s">
        <v>1449</v>
      </c>
      <c r="G124" s="8" t="s">
        <v>766</v>
      </c>
      <c r="H124" s="18" t="n">
        <v>2020</v>
      </c>
      <c r="I124" s="31" t="s">
        <v>1948</v>
      </c>
      <c r="J124" s="8" t="s">
        <v>807</v>
      </c>
      <c r="L124" s="70" t="s">
        <v>1451</v>
      </c>
      <c r="N124" s="70"/>
      <c r="O124" s="71"/>
      <c r="P124" s="1" t="s">
        <v>1452</v>
      </c>
      <c r="Q124" s="1" t="s">
        <v>1431</v>
      </c>
      <c r="R124" s="1" t="s">
        <v>1396</v>
      </c>
      <c r="S124" s="1" t="s">
        <v>1453</v>
      </c>
      <c r="T124" s="48" t="s">
        <v>1432</v>
      </c>
      <c r="U124" s="48" t="s">
        <v>1433</v>
      </c>
      <c r="V124" s="48" t="s">
        <v>1433</v>
      </c>
      <c r="AA124" s="48" t="n">
        <v>218</v>
      </c>
      <c r="AB124" s="66" t="n">
        <v>3</v>
      </c>
      <c r="AC124" s="67" t="str">
        <f aca="false">RIGHT(A124, LEN(A124)-AB124+1)</f>
        <v>124</v>
      </c>
      <c r="AD124" s="48" t="n">
        <f aca="false">VALUE(AC124)</f>
        <v>124</v>
      </c>
      <c r="AE124" s="48" t="n">
        <v>124</v>
      </c>
      <c r="AF124" s="48" t="s">
        <v>1949</v>
      </c>
      <c r="AG124" s="48" t="s">
        <v>1950</v>
      </c>
      <c r="AK124" s="48" t="s">
        <v>1456</v>
      </c>
    </row>
    <row r="125" customFormat="false" ht="12.75" hidden="false" customHeight="true" outlineLevel="0" collapsed="false">
      <c r="A125" s="8" t="s">
        <v>373</v>
      </c>
      <c r="B125" s="9" t="s">
        <v>1532</v>
      </c>
      <c r="C125" s="1" t="s">
        <v>1511</v>
      </c>
      <c r="D125" s="74" t="s">
        <v>1951</v>
      </c>
      <c r="E125" s="72" t="s">
        <v>1534</v>
      </c>
      <c r="G125" s="8" t="s">
        <v>766</v>
      </c>
      <c r="H125" s="18" t="n">
        <v>2020</v>
      </c>
      <c r="I125" s="1" t="s">
        <v>1952</v>
      </c>
      <c r="J125" s="8" t="s">
        <v>807</v>
      </c>
      <c r="L125" s="1" t="s">
        <v>1536</v>
      </c>
      <c r="M125" s="75" t="s">
        <v>1953</v>
      </c>
      <c r="N125" s="1" t="s">
        <v>1538</v>
      </c>
      <c r="P125" s="1" t="s">
        <v>1852</v>
      </c>
      <c r="Q125" s="1" t="s">
        <v>1546</v>
      </c>
      <c r="R125" s="1" t="s">
        <v>1396</v>
      </c>
      <c r="S125" s="1" t="s">
        <v>1397</v>
      </c>
      <c r="T125" s="48" t="s">
        <v>1433</v>
      </c>
      <c r="U125" s="48" t="s">
        <v>1433</v>
      </c>
      <c r="V125" s="48" t="s">
        <v>1433</v>
      </c>
      <c r="AA125" s="48" t="n">
        <v>163</v>
      </c>
      <c r="AB125" s="66" t="n">
        <v>3</v>
      </c>
      <c r="AC125" s="67" t="str">
        <f aca="false">RIGHT(A125, LEN(A125)-AB125+1)</f>
        <v>125</v>
      </c>
      <c r="AD125" s="48" t="n">
        <f aca="false">VALUE(AC125)</f>
        <v>125</v>
      </c>
      <c r="AE125" s="48" t="n">
        <v>125</v>
      </c>
      <c r="AK125" s="48" t="s">
        <v>1541</v>
      </c>
    </row>
    <row r="126" customFormat="false" ht="12.75" hidden="false" customHeight="true" outlineLevel="0" collapsed="false">
      <c r="A126" s="8" t="s">
        <v>376</v>
      </c>
      <c r="B126" s="9" t="s">
        <v>1954</v>
      </c>
      <c r="C126" s="1" t="s">
        <v>1955</v>
      </c>
      <c r="D126" s="48" t="s">
        <v>1956</v>
      </c>
      <c r="E126" s="72" t="s">
        <v>1957</v>
      </c>
      <c r="G126" s="8" t="s">
        <v>766</v>
      </c>
      <c r="H126" s="18" t="n">
        <v>2018</v>
      </c>
      <c r="I126" s="1" t="s">
        <v>1958</v>
      </c>
      <c r="J126" s="8" t="s">
        <v>807</v>
      </c>
      <c r="L126" s="1" t="s">
        <v>1536</v>
      </c>
      <c r="M126" s="75" t="s">
        <v>1959</v>
      </c>
      <c r="N126" s="1" t="s">
        <v>1650</v>
      </c>
      <c r="P126" s="1" t="s">
        <v>1960</v>
      </c>
      <c r="Q126" s="1" t="s">
        <v>1546</v>
      </c>
      <c r="R126" s="1" t="s">
        <v>1396</v>
      </c>
      <c r="S126" s="1" t="s">
        <v>1397</v>
      </c>
      <c r="T126" s="48" t="s">
        <v>1433</v>
      </c>
      <c r="U126" s="48" t="s">
        <v>1433</v>
      </c>
      <c r="V126" s="48" t="s">
        <v>1433</v>
      </c>
      <c r="AA126" s="48" t="n">
        <v>100</v>
      </c>
      <c r="AB126" s="66" t="n">
        <v>3</v>
      </c>
      <c r="AC126" s="67" t="str">
        <f aca="false">RIGHT(A126, LEN(A126)-AB126+1)</f>
        <v>126</v>
      </c>
      <c r="AD126" s="48" t="n">
        <f aca="false">VALUE(AC126)</f>
        <v>126</v>
      </c>
      <c r="AE126" s="48" t="n">
        <v>126</v>
      </c>
      <c r="AK126" s="48" t="s">
        <v>1652</v>
      </c>
    </row>
    <row r="127" customFormat="false" ht="12.75" hidden="false" customHeight="true" outlineLevel="0" collapsed="false">
      <c r="A127" s="8" t="s">
        <v>379</v>
      </c>
      <c r="B127" s="9" t="s">
        <v>1457</v>
      </c>
      <c r="C127" s="1" t="s">
        <v>1955</v>
      </c>
      <c r="D127" s="10" t="s">
        <v>1961</v>
      </c>
      <c r="E127" s="72" t="s">
        <v>1962</v>
      </c>
      <c r="G127" s="8" t="s">
        <v>897</v>
      </c>
      <c r="H127" s="18" t="n">
        <v>2018</v>
      </c>
      <c r="I127" s="31" t="s">
        <v>1963</v>
      </c>
      <c r="J127" s="8" t="s">
        <v>767</v>
      </c>
      <c r="P127" s="1" t="s">
        <v>1964</v>
      </c>
      <c r="T127" s="8"/>
      <c r="AA127" s="48" t="n">
        <v>59</v>
      </c>
      <c r="AB127" s="66" t="n">
        <v>3</v>
      </c>
      <c r="AC127" s="67" t="str">
        <f aca="false">RIGHT(A127, LEN(A127)-AB127+1)</f>
        <v>127</v>
      </c>
      <c r="AD127" s="48" t="n">
        <f aca="false">VALUE(AC127)</f>
        <v>127</v>
      </c>
      <c r="AE127" s="48" t="n">
        <v>127</v>
      </c>
      <c r="AK127" s="48" t="s">
        <v>1482</v>
      </c>
    </row>
    <row r="128" customFormat="false" ht="12.75" hidden="false" customHeight="true" outlineLevel="0" collapsed="false">
      <c r="A128" s="8" t="s">
        <v>227</v>
      </c>
      <c r="B128" s="9" t="s">
        <v>1622</v>
      </c>
      <c r="C128" s="1" t="s">
        <v>1727</v>
      </c>
      <c r="D128" s="48" t="s">
        <v>1965</v>
      </c>
      <c r="E128" s="10" t="s">
        <v>1966</v>
      </c>
      <c r="G128" s="8" t="s">
        <v>766</v>
      </c>
      <c r="H128" s="18" t="n">
        <v>2018</v>
      </c>
      <c r="I128" s="31" t="s">
        <v>1730</v>
      </c>
      <c r="J128" s="8" t="s">
        <v>807</v>
      </c>
      <c r="L128" s="70" t="s">
        <v>1397</v>
      </c>
      <c r="M128" s="48" t="s">
        <v>1967</v>
      </c>
      <c r="N128" s="70"/>
      <c r="O128" s="71"/>
      <c r="P128" s="1" t="s">
        <v>1968</v>
      </c>
      <c r="Q128" s="1" t="s">
        <v>1465</v>
      </c>
      <c r="R128" s="1" t="s">
        <v>1466</v>
      </c>
      <c r="S128" s="1" t="s">
        <v>1453</v>
      </c>
      <c r="T128" s="48" t="s">
        <v>1432</v>
      </c>
      <c r="U128" s="48" t="s">
        <v>1433</v>
      </c>
      <c r="V128" s="48" t="s">
        <v>1433</v>
      </c>
      <c r="AA128" s="48" t="n">
        <v>51</v>
      </c>
      <c r="AB128" s="66" t="n">
        <v>3</v>
      </c>
      <c r="AC128" s="67" t="str">
        <f aca="false">RIGHT(A128, LEN(A128)-AB128+1)</f>
        <v>128</v>
      </c>
      <c r="AD128" s="48" t="n">
        <f aca="false">VALUE(AC128)</f>
        <v>128</v>
      </c>
      <c r="AE128" s="48" t="n">
        <v>128</v>
      </c>
      <c r="AH128" s="48" t="s">
        <v>1629</v>
      </c>
      <c r="AK128" s="10" t="s">
        <v>1468</v>
      </c>
    </row>
    <row r="129" customFormat="false" ht="12.75" hidden="false" customHeight="true" outlineLevel="0" collapsed="false">
      <c r="A129" s="8" t="s">
        <v>230</v>
      </c>
      <c r="B129" s="9" t="s">
        <v>1733</v>
      </c>
      <c r="C129" s="1" t="s">
        <v>1587</v>
      </c>
      <c r="D129" s="48" t="s">
        <v>1969</v>
      </c>
      <c r="E129" s="48" t="s">
        <v>1735</v>
      </c>
      <c r="G129" s="8" t="s">
        <v>766</v>
      </c>
      <c r="H129" s="18" t="n">
        <v>2018</v>
      </c>
      <c r="I129" s="1" t="s">
        <v>1970</v>
      </c>
      <c r="J129" s="8" t="s">
        <v>807</v>
      </c>
      <c r="L129" s="1" t="s">
        <v>1536</v>
      </c>
      <c r="M129" s="75" t="s">
        <v>1971</v>
      </c>
      <c r="N129" s="1" t="s">
        <v>1538</v>
      </c>
      <c r="P129" s="1" t="s">
        <v>1972</v>
      </c>
      <c r="Q129" s="1" t="s">
        <v>1546</v>
      </c>
      <c r="R129" s="1" t="s">
        <v>1396</v>
      </c>
      <c r="S129" s="1" t="s">
        <v>1397</v>
      </c>
      <c r="T129" s="48" t="s">
        <v>1433</v>
      </c>
      <c r="U129" s="48" t="s">
        <v>1433</v>
      </c>
      <c r="V129" s="48" t="s">
        <v>1433</v>
      </c>
      <c r="AA129" s="48" t="n">
        <v>193</v>
      </c>
      <c r="AB129" s="66" t="n">
        <v>3</v>
      </c>
      <c r="AC129" s="67" t="str">
        <f aca="false">RIGHT(A129, LEN(A129)-AB129+1)</f>
        <v>129</v>
      </c>
      <c r="AD129" s="48" t="n">
        <f aca="false">VALUE(AC129)</f>
        <v>129</v>
      </c>
      <c r="AE129" s="48" t="n">
        <v>129</v>
      </c>
      <c r="AF129" s="0"/>
      <c r="AG129" s="0"/>
      <c r="AH129" s="0"/>
      <c r="AI129" s="0"/>
      <c r="AJ129" s="0"/>
      <c r="AK129" s="48" t="s">
        <v>1541</v>
      </c>
    </row>
    <row r="130" customFormat="false" ht="12.75" hidden="false" customHeight="true" outlineLevel="0" collapsed="false">
      <c r="A130" s="8" t="s">
        <v>233</v>
      </c>
      <c r="B130" s="1" t="s">
        <v>1733</v>
      </c>
      <c r="C130" s="1" t="s">
        <v>1587</v>
      </c>
      <c r="D130" s="48" t="s">
        <v>1738</v>
      </c>
      <c r="E130" s="48" t="s">
        <v>1735</v>
      </c>
      <c r="G130" s="8" t="s">
        <v>766</v>
      </c>
      <c r="H130" s="18" t="n">
        <v>2018</v>
      </c>
      <c r="I130" s="1" t="s">
        <v>1970</v>
      </c>
      <c r="J130" s="8" t="s">
        <v>807</v>
      </c>
      <c r="L130" s="1" t="s">
        <v>1536</v>
      </c>
      <c r="M130" s="75" t="s">
        <v>1973</v>
      </c>
      <c r="N130" s="1" t="s">
        <v>1538</v>
      </c>
      <c r="P130" s="1" t="s">
        <v>1974</v>
      </c>
      <c r="Q130" s="1" t="s">
        <v>1546</v>
      </c>
      <c r="R130" s="1" t="s">
        <v>1396</v>
      </c>
      <c r="S130" s="1" t="s">
        <v>1397</v>
      </c>
      <c r="T130" s="48" t="s">
        <v>1433</v>
      </c>
      <c r="U130" s="48" t="s">
        <v>1433</v>
      </c>
      <c r="V130" s="48" t="s">
        <v>1433</v>
      </c>
      <c r="AA130" s="48" t="n">
        <v>133</v>
      </c>
      <c r="AB130" s="66" t="n">
        <v>3</v>
      </c>
      <c r="AC130" s="67" t="str">
        <f aca="false">RIGHT(A130, LEN(A130)-AB130+1)</f>
        <v>130</v>
      </c>
      <c r="AD130" s="48" t="n">
        <f aca="false">VALUE(AC130)</f>
        <v>130</v>
      </c>
      <c r="AE130" s="48" t="n">
        <v>130</v>
      </c>
      <c r="AK130" s="48" t="s">
        <v>1541</v>
      </c>
    </row>
    <row r="131" customFormat="false" ht="12.75" hidden="false" customHeight="true" outlineLevel="0" collapsed="false">
      <c r="A131" s="8" t="s">
        <v>388</v>
      </c>
      <c r="B131" s="1" t="s">
        <v>1446</v>
      </c>
      <c r="C131" s="9" t="s">
        <v>1975</v>
      </c>
      <c r="D131" s="10" t="s">
        <v>1976</v>
      </c>
      <c r="E131" s="72" t="s">
        <v>1977</v>
      </c>
      <c r="G131" s="8" t="s">
        <v>766</v>
      </c>
      <c r="H131" s="18" t="n">
        <v>2018</v>
      </c>
      <c r="I131" s="1" t="s">
        <v>1978</v>
      </c>
      <c r="J131" s="8" t="s">
        <v>807</v>
      </c>
      <c r="L131" s="1" t="s">
        <v>1451</v>
      </c>
      <c r="M131" s="48" t="s">
        <v>1979</v>
      </c>
      <c r="P131" s="1" t="s">
        <v>1980</v>
      </c>
      <c r="Q131" s="1" t="s">
        <v>1431</v>
      </c>
      <c r="R131" s="1" t="s">
        <v>1396</v>
      </c>
      <c r="S131" s="1" t="s">
        <v>1453</v>
      </c>
      <c r="T131" s="48" t="s">
        <v>1432</v>
      </c>
      <c r="U131" s="48" t="s">
        <v>1433</v>
      </c>
      <c r="V131" s="48" t="s">
        <v>1433</v>
      </c>
      <c r="AA131" s="48" t="n">
        <v>128</v>
      </c>
      <c r="AB131" s="66" t="n">
        <v>3</v>
      </c>
      <c r="AC131" s="67" t="str">
        <f aca="false">RIGHT(A131, LEN(A131)-AB131+1)</f>
        <v>131</v>
      </c>
      <c r="AD131" s="48" t="n">
        <f aca="false">VALUE(AC131)</f>
        <v>131</v>
      </c>
      <c r="AE131" s="48" t="n">
        <v>131</v>
      </c>
      <c r="AF131" s="48" t="s">
        <v>1981</v>
      </c>
      <c r="AG131" s="48" t="s">
        <v>1982</v>
      </c>
      <c r="AK131" s="48" t="s">
        <v>1983</v>
      </c>
    </row>
    <row r="132" customFormat="false" ht="12.75" hidden="false" customHeight="true" outlineLevel="0" collapsed="false">
      <c r="A132" s="8" t="s">
        <v>1984</v>
      </c>
      <c r="B132" s="9" t="s">
        <v>1388</v>
      </c>
      <c r="C132" s="1" t="s">
        <v>1740</v>
      </c>
      <c r="D132" s="48" t="s">
        <v>1741</v>
      </c>
      <c r="E132" s="72" t="s">
        <v>1742</v>
      </c>
      <c r="G132" s="8" t="s">
        <v>897</v>
      </c>
      <c r="H132" s="18" t="n">
        <v>2020</v>
      </c>
      <c r="I132" s="1" t="s">
        <v>1985</v>
      </c>
      <c r="J132" s="8" t="s">
        <v>767</v>
      </c>
      <c r="L132" s="1" t="s">
        <v>1397</v>
      </c>
      <c r="P132" s="1" t="s">
        <v>1986</v>
      </c>
      <c r="T132" s="8" t="s">
        <v>1432</v>
      </c>
      <c r="AA132" s="48" t="n">
        <v>31</v>
      </c>
      <c r="AB132" s="66" t="n">
        <v>3</v>
      </c>
      <c r="AC132" s="67" t="str">
        <f aca="false">RIGHT(A132, LEN(A132)-AB132+1)</f>
        <v>132</v>
      </c>
      <c r="AD132" s="48" t="n">
        <f aca="false">VALUE(AC132)</f>
        <v>132</v>
      </c>
      <c r="AE132" s="48" t="n">
        <v>132</v>
      </c>
      <c r="AK132" s="48" t="s">
        <v>1482</v>
      </c>
    </row>
    <row r="133" customFormat="false" ht="12.75" hidden="false" customHeight="true" outlineLevel="0" collapsed="false">
      <c r="A133" s="8" t="s">
        <v>1987</v>
      </c>
      <c r="B133" s="9" t="s">
        <v>1388</v>
      </c>
      <c r="C133" s="1" t="s">
        <v>1988</v>
      </c>
      <c r="D133" s="48" t="s">
        <v>1989</v>
      </c>
      <c r="E133" s="10" t="s">
        <v>1990</v>
      </c>
      <c r="G133" s="8" t="s">
        <v>897</v>
      </c>
      <c r="H133" s="18" t="n">
        <v>2020</v>
      </c>
      <c r="I133" s="1" t="s">
        <v>1985</v>
      </c>
      <c r="J133" s="8" t="s">
        <v>767</v>
      </c>
      <c r="L133" s="1" t="s">
        <v>1397</v>
      </c>
      <c r="P133" s="1" t="s">
        <v>1986</v>
      </c>
      <c r="T133" s="8" t="s">
        <v>1432</v>
      </c>
      <c r="AA133" s="48" t="n">
        <v>84</v>
      </c>
      <c r="AB133" s="66" t="n">
        <v>3</v>
      </c>
      <c r="AC133" s="67" t="str">
        <f aca="false">RIGHT(A133, LEN(A133)-AB133+1)</f>
        <v>133</v>
      </c>
      <c r="AD133" s="48" t="n">
        <f aca="false">VALUE(AC133)</f>
        <v>133</v>
      </c>
      <c r="AE133" s="48" t="n">
        <v>133</v>
      </c>
      <c r="AK133" s="48" t="s">
        <v>1482</v>
      </c>
    </row>
    <row r="134" customFormat="false" ht="12.75" hidden="false" customHeight="true" outlineLevel="0" collapsed="false">
      <c r="A134" s="8" t="s">
        <v>395</v>
      </c>
      <c r="B134" s="9" t="s">
        <v>1446</v>
      </c>
      <c r="C134" s="1" t="s">
        <v>1447</v>
      </c>
      <c r="D134" s="48" t="s">
        <v>1991</v>
      </c>
      <c r="E134" s="72" t="s">
        <v>1749</v>
      </c>
      <c r="G134" s="8" t="s">
        <v>766</v>
      </c>
      <c r="H134" s="18" t="n">
        <v>2020</v>
      </c>
      <c r="I134" s="31" t="s">
        <v>1750</v>
      </c>
      <c r="J134" s="8" t="s">
        <v>807</v>
      </c>
      <c r="L134" s="70" t="s">
        <v>1451</v>
      </c>
      <c r="N134" s="70"/>
      <c r="O134" s="71"/>
      <c r="P134" s="1" t="s">
        <v>1452</v>
      </c>
      <c r="Q134" s="1" t="s">
        <v>1431</v>
      </c>
      <c r="R134" s="1" t="s">
        <v>1396</v>
      </c>
      <c r="S134" s="1" t="s">
        <v>1453</v>
      </c>
      <c r="T134" s="48" t="s">
        <v>1432</v>
      </c>
      <c r="U134" s="48" t="s">
        <v>1433</v>
      </c>
      <c r="V134" s="48" t="s">
        <v>1433</v>
      </c>
      <c r="AA134" s="48" t="n">
        <v>158</v>
      </c>
      <c r="AB134" s="66" t="n">
        <v>3</v>
      </c>
      <c r="AC134" s="67" t="str">
        <f aca="false">RIGHT(A134, LEN(A134)-AB134+1)</f>
        <v>134</v>
      </c>
      <c r="AD134" s="48" t="n">
        <f aca="false">VALUE(AC134)</f>
        <v>134</v>
      </c>
      <c r="AE134" s="79" t="n">
        <v>134</v>
      </c>
      <c r="AF134" s="79" t="s">
        <v>1992</v>
      </c>
      <c r="AG134" s="79" t="s">
        <v>1993</v>
      </c>
      <c r="AH134" s="79"/>
      <c r="AI134" s="79"/>
      <c r="AJ134" s="79"/>
      <c r="AK134" s="48" t="s">
        <v>1456</v>
      </c>
    </row>
    <row r="135" customFormat="false" ht="12.75" hidden="false" customHeight="true" outlineLevel="0" collapsed="false">
      <c r="A135" s="8" t="s">
        <v>398</v>
      </c>
      <c r="B135" s="9" t="s">
        <v>1756</v>
      </c>
      <c r="C135" s="10" t="s">
        <v>1757</v>
      </c>
      <c r="D135" s="48" t="s">
        <v>1994</v>
      </c>
      <c r="E135" s="72" t="s">
        <v>1786</v>
      </c>
      <c r="G135" s="8" t="s">
        <v>766</v>
      </c>
      <c r="H135" s="18" t="n">
        <v>2018</v>
      </c>
      <c r="I135" s="31" t="s">
        <v>1995</v>
      </c>
      <c r="J135" s="8" t="s">
        <v>807</v>
      </c>
      <c r="L135" s="70" t="s">
        <v>1536</v>
      </c>
      <c r="M135" s="48" t="s">
        <v>1996</v>
      </c>
      <c r="N135" s="73" t="s">
        <v>1650</v>
      </c>
      <c r="O135" s="8"/>
      <c r="P135" s="1" t="s">
        <v>1997</v>
      </c>
      <c r="Q135" s="1" t="s">
        <v>1546</v>
      </c>
      <c r="R135" s="1" t="s">
        <v>1396</v>
      </c>
      <c r="S135" s="1" t="s">
        <v>1397</v>
      </c>
      <c r="T135" s="48" t="s">
        <v>1433</v>
      </c>
      <c r="U135" s="48" t="s">
        <v>1433</v>
      </c>
      <c r="V135" s="48" t="s">
        <v>1433</v>
      </c>
      <c r="AA135" s="48" t="n">
        <v>91</v>
      </c>
      <c r="AB135" s="66" t="n">
        <v>3</v>
      </c>
      <c r="AC135" s="67" t="str">
        <f aca="false">RIGHT(A135, LEN(A135)-AB135+1)</f>
        <v>135</v>
      </c>
      <c r="AD135" s="48" t="n">
        <f aca="false">VALUE(AC135)</f>
        <v>135</v>
      </c>
      <c r="AE135" s="48" t="n">
        <v>135</v>
      </c>
      <c r="AK135" s="48" t="s">
        <v>1652</v>
      </c>
    </row>
    <row r="136" customFormat="false" ht="12.75" hidden="false" customHeight="true" outlineLevel="0" collapsed="false">
      <c r="A136" s="8" t="s">
        <v>401</v>
      </c>
      <c r="B136" s="9" t="s">
        <v>1756</v>
      </c>
      <c r="C136" s="10" t="s">
        <v>1757</v>
      </c>
      <c r="D136" s="48" t="s">
        <v>1998</v>
      </c>
      <c r="E136" s="72" t="s">
        <v>1999</v>
      </c>
      <c r="G136" s="8" t="s">
        <v>766</v>
      </c>
      <c r="H136" s="18" t="n">
        <v>2018</v>
      </c>
      <c r="I136" s="31" t="s">
        <v>2000</v>
      </c>
      <c r="J136" s="8" t="s">
        <v>807</v>
      </c>
      <c r="L136" s="70" t="s">
        <v>1536</v>
      </c>
      <c r="M136" s="48" t="s">
        <v>2001</v>
      </c>
      <c r="N136" s="73" t="s">
        <v>1650</v>
      </c>
      <c r="O136" s="8"/>
      <c r="P136" s="1" t="s">
        <v>1997</v>
      </c>
      <c r="Q136" s="1" t="s">
        <v>1546</v>
      </c>
      <c r="R136" s="1" t="s">
        <v>1396</v>
      </c>
      <c r="S136" s="1" t="s">
        <v>1397</v>
      </c>
      <c r="T136" s="48" t="s">
        <v>1433</v>
      </c>
      <c r="U136" s="48" t="s">
        <v>1433</v>
      </c>
      <c r="V136" s="48" t="s">
        <v>1433</v>
      </c>
      <c r="AA136" s="48" t="n">
        <v>90</v>
      </c>
      <c r="AB136" s="66" t="n">
        <v>3</v>
      </c>
      <c r="AC136" s="67" t="str">
        <f aca="false">RIGHT(A136, LEN(A136)-AB136+1)</f>
        <v>136</v>
      </c>
      <c r="AD136" s="48" t="n">
        <f aca="false">VALUE(AC136)</f>
        <v>136</v>
      </c>
      <c r="AE136" s="48" t="n">
        <v>136</v>
      </c>
      <c r="AK136" s="48" t="s">
        <v>1652</v>
      </c>
    </row>
    <row r="137" customFormat="false" ht="12.75" hidden="false" customHeight="true" outlineLevel="0" collapsed="false">
      <c r="A137" s="8" t="s">
        <v>404</v>
      </c>
      <c r="B137" s="9" t="s">
        <v>1756</v>
      </c>
      <c r="C137" s="10" t="s">
        <v>1757</v>
      </c>
      <c r="D137" s="48" t="s">
        <v>2002</v>
      </c>
      <c r="E137" s="72" t="s">
        <v>2003</v>
      </c>
      <c r="G137" s="8" t="s">
        <v>766</v>
      </c>
      <c r="H137" s="18" t="n">
        <v>2018</v>
      </c>
      <c r="I137" s="31" t="s">
        <v>2004</v>
      </c>
      <c r="J137" s="8" t="s">
        <v>807</v>
      </c>
      <c r="L137" s="70" t="s">
        <v>1536</v>
      </c>
      <c r="M137" s="48" t="s">
        <v>2005</v>
      </c>
      <c r="N137" s="73" t="s">
        <v>1650</v>
      </c>
      <c r="O137" s="8"/>
      <c r="P137" s="1" t="s">
        <v>1997</v>
      </c>
      <c r="Q137" s="1" t="s">
        <v>1546</v>
      </c>
      <c r="R137" s="1" t="s">
        <v>1396</v>
      </c>
      <c r="S137" s="1" t="s">
        <v>1397</v>
      </c>
      <c r="T137" s="48" t="s">
        <v>1433</v>
      </c>
      <c r="U137" s="48" t="s">
        <v>1433</v>
      </c>
      <c r="V137" s="48" t="s">
        <v>1433</v>
      </c>
      <c r="AA137" s="48" t="n">
        <v>89</v>
      </c>
      <c r="AB137" s="66" t="n">
        <v>3</v>
      </c>
      <c r="AC137" s="67" t="str">
        <f aca="false">RIGHT(A137, LEN(A137)-AB137+1)</f>
        <v>137</v>
      </c>
      <c r="AD137" s="48" t="n">
        <f aca="false">VALUE(AC137)</f>
        <v>137</v>
      </c>
      <c r="AE137" s="48" t="n">
        <v>137</v>
      </c>
      <c r="AK137" s="48" t="s">
        <v>1652</v>
      </c>
    </row>
    <row r="138" customFormat="false" ht="12.75" hidden="false" customHeight="true" outlineLevel="0" collapsed="false">
      <c r="A138" s="8" t="s">
        <v>407</v>
      </c>
      <c r="B138" s="9" t="s">
        <v>1457</v>
      </c>
      <c r="C138" s="1" t="s">
        <v>1824</v>
      </c>
      <c r="D138" s="10" t="s">
        <v>1825</v>
      </c>
      <c r="E138" s="72" t="s">
        <v>1826</v>
      </c>
      <c r="G138" s="8" t="s">
        <v>796</v>
      </c>
      <c r="H138" s="18" t="n">
        <v>2020</v>
      </c>
      <c r="I138" s="1" t="s">
        <v>2006</v>
      </c>
      <c r="J138" s="8" t="s">
        <v>797</v>
      </c>
      <c r="L138" s="70" t="s">
        <v>1397</v>
      </c>
      <c r="M138" s="48" t="s">
        <v>2007</v>
      </c>
      <c r="N138" s="70"/>
      <c r="P138" s="1" t="s">
        <v>2008</v>
      </c>
      <c r="Q138" s="1" t="s">
        <v>1465</v>
      </c>
      <c r="R138" s="1" t="s">
        <v>1466</v>
      </c>
      <c r="S138" s="1" t="s">
        <v>1453</v>
      </c>
      <c r="T138" s="48" t="s">
        <v>1432</v>
      </c>
      <c r="U138" s="48" t="s">
        <v>1433</v>
      </c>
      <c r="V138" s="48" t="s">
        <v>1433</v>
      </c>
      <c r="AA138" s="48" t="n">
        <v>105</v>
      </c>
      <c r="AB138" s="66" t="n">
        <v>3</v>
      </c>
      <c r="AC138" s="67" t="str">
        <f aca="false">RIGHT(A138, LEN(A138)-AB138+1)</f>
        <v>138</v>
      </c>
      <c r="AD138" s="48" t="n">
        <f aca="false">VALUE(AC138)</f>
        <v>138</v>
      </c>
      <c r="AE138" s="48" t="n">
        <v>138</v>
      </c>
      <c r="AH138" s="48" t="s">
        <v>1629</v>
      </c>
      <c r="AK138" s="10" t="s">
        <v>1468</v>
      </c>
    </row>
    <row r="139" customFormat="false" ht="12.75" hidden="false" customHeight="true" outlineLevel="0" collapsed="false">
      <c r="A139" s="8" t="s">
        <v>411</v>
      </c>
      <c r="B139" s="9" t="s">
        <v>1457</v>
      </c>
      <c r="C139" s="1" t="s">
        <v>2009</v>
      </c>
      <c r="D139" s="10" t="s">
        <v>2010</v>
      </c>
      <c r="E139" s="10" t="s">
        <v>2011</v>
      </c>
      <c r="G139" s="8" t="s">
        <v>766</v>
      </c>
      <c r="H139" s="18" t="n">
        <v>2020</v>
      </c>
      <c r="I139" s="1" t="s">
        <v>2012</v>
      </c>
      <c r="J139" s="8" t="s">
        <v>767</v>
      </c>
      <c r="L139" s="70" t="s">
        <v>1397</v>
      </c>
      <c r="M139" s="48" t="s">
        <v>2013</v>
      </c>
      <c r="N139" s="70"/>
      <c r="P139" s="1" t="s">
        <v>2014</v>
      </c>
      <c r="Q139" s="1" t="s">
        <v>1465</v>
      </c>
      <c r="R139" s="1" t="s">
        <v>1466</v>
      </c>
      <c r="S139" s="1" t="s">
        <v>1453</v>
      </c>
      <c r="T139" s="48" t="s">
        <v>1432</v>
      </c>
      <c r="U139" s="48" t="s">
        <v>1433</v>
      </c>
      <c r="V139" s="48" t="s">
        <v>1433</v>
      </c>
      <c r="AA139" s="48" t="n">
        <v>87</v>
      </c>
      <c r="AB139" s="66" t="n">
        <v>3</v>
      </c>
      <c r="AC139" s="67" t="str">
        <f aca="false">RIGHT(A139, LEN(A139)-AB139+1)</f>
        <v>139</v>
      </c>
      <c r="AD139" s="48" t="n">
        <f aca="false">VALUE(AC139)</f>
        <v>139</v>
      </c>
      <c r="AE139" s="48" t="n">
        <v>139</v>
      </c>
      <c r="AH139" s="48" t="s">
        <v>1467</v>
      </c>
      <c r="AK139" s="48" t="s">
        <v>1468</v>
      </c>
    </row>
    <row r="140" customFormat="false" ht="12.75" hidden="false" customHeight="true" outlineLevel="0" collapsed="false">
      <c r="A140" s="8" t="s">
        <v>415</v>
      </c>
      <c r="B140" s="9" t="s">
        <v>1457</v>
      </c>
      <c r="C140" s="1" t="s">
        <v>2015</v>
      </c>
      <c r="D140" s="10" t="s">
        <v>2016</v>
      </c>
      <c r="E140" s="77" t="s">
        <v>2017</v>
      </c>
      <c r="G140" s="8" t="s">
        <v>766</v>
      </c>
      <c r="H140" s="18" t="n">
        <v>2020</v>
      </c>
      <c r="I140" s="31" t="s">
        <v>2018</v>
      </c>
      <c r="J140" s="8" t="s">
        <v>767</v>
      </c>
      <c r="L140" s="70" t="s">
        <v>1397</v>
      </c>
      <c r="M140" s="48" t="s">
        <v>2019</v>
      </c>
      <c r="N140" s="70"/>
      <c r="P140" s="1" t="s">
        <v>2014</v>
      </c>
      <c r="Q140" s="1" t="s">
        <v>1465</v>
      </c>
      <c r="R140" s="1" t="s">
        <v>1466</v>
      </c>
      <c r="S140" s="1" t="s">
        <v>1453</v>
      </c>
      <c r="T140" s="48" t="s">
        <v>1432</v>
      </c>
      <c r="U140" s="48" t="s">
        <v>1433</v>
      </c>
      <c r="V140" s="48" t="s">
        <v>1433</v>
      </c>
      <c r="AA140" s="48" t="n">
        <v>37</v>
      </c>
      <c r="AB140" s="66" t="n">
        <v>3</v>
      </c>
      <c r="AC140" s="67" t="str">
        <f aca="false">RIGHT(A140, LEN(A140)-AB140+1)</f>
        <v>140</v>
      </c>
      <c r="AD140" s="48" t="n">
        <f aca="false">VALUE(AC140)</f>
        <v>140</v>
      </c>
      <c r="AE140" s="48" t="n">
        <v>140</v>
      </c>
      <c r="AH140" s="48" t="s">
        <v>1467</v>
      </c>
      <c r="AK140" s="48" t="s">
        <v>1468</v>
      </c>
    </row>
    <row r="141" customFormat="false" ht="12.75" hidden="false" customHeight="true" outlineLevel="0" collapsed="false">
      <c r="A141" s="8" t="s">
        <v>418</v>
      </c>
      <c r="B141" s="9" t="s">
        <v>1388</v>
      </c>
      <c r="C141" s="1" t="s">
        <v>1404</v>
      </c>
      <c r="D141" s="48" t="s">
        <v>2020</v>
      </c>
      <c r="E141" s="72" t="s">
        <v>2021</v>
      </c>
      <c r="G141" s="8" t="s">
        <v>766</v>
      </c>
      <c r="H141" s="18" t="n">
        <v>2018</v>
      </c>
      <c r="I141" s="31" t="s">
        <v>2022</v>
      </c>
      <c r="J141" s="8" t="s">
        <v>767</v>
      </c>
      <c r="L141" s="70" t="s">
        <v>1397</v>
      </c>
      <c r="N141" s="70"/>
      <c r="O141" s="71"/>
      <c r="P141" s="1" t="s">
        <v>1413</v>
      </c>
      <c r="Q141" s="1" t="s">
        <v>1395</v>
      </c>
      <c r="R141" s="1" t="s">
        <v>1396</v>
      </c>
      <c r="S141" s="1" t="s">
        <v>1397</v>
      </c>
      <c r="T141" s="48" t="s">
        <v>1433</v>
      </c>
      <c r="U141" s="48" t="s">
        <v>1433</v>
      </c>
      <c r="V141" s="48" t="s">
        <v>1433</v>
      </c>
      <c r="W141" s="48" t="s">
        <v>2023</v>
      </c>
      <c r="AA141" s="48" t="n">
        <v>75</v>
      </c>
      <c r="AB141" s="66" t="n">
        <v>3</v>
      </c>
      <c r="AC141" s="67" t="str">
        <f aca="false">RIGHT(A141, LEN(A141)-AB141+1)</f>
        <v>141</v>
      </c>
      <c r="AD141" s="48" t="n">
        <f aca="false">VALUE(AC141)</f>
        <v>141</v>
      </c>
      <c r="AE141" s="48" t="n">
        <v>141</v>
      </c>
      <c r="AK141" s="48" t="s">
        <v>1409</v>
      </c>
    </row>
    <row r="142" customFormat="false" ht="12.75" hidden="false" customHeight="true" outlineLevel="0" collapsed="false">
      <c r="A142" s="8" t="s">
        <v>421</v>
      </c>
      <c r="B142" s="9" t="s">
        <v>1388</v>
      </c>
      <c r="C142" s="1" t="s">
        <v>1404</v>
      </c>
      <c r="D142" s="48" t="s">
        <v>2024</v>
      </c>
      <c r="E142" s="72" t="s">
        <v>2025</v>
      </c>
      <c r="G142" s="8" t="s">
        <v>766</v>
      </c>
      <c r="H142" s="18" t="n">
        <v>2018</v>
      </c>
      <c r="I142" s="31" t="s">
        <v>2026</v>
      </c>
      <c r="J142" s="8" t="s">
        <v>767</v>
      </c>
      <c r="L142" s="70" t="s">
        <v>1397</v>
      </c>
      <c r="N142" s="70"/>
      <c r="O142" s="71"/>
      <c r="P142" s="1" t="s">
        <v>1413</v>
      </c>
      <c r="Q142" s="1" t="s">
        <v>1395</v>
      </c>
      <c r="R142" s="1" t="s">
        <v>1396</v>
      </c>
      <c r="S142" s="1" t="s">
        <v>1397</v>
      </c>
      <c r="T142" s="48" t="s">
        <v>1433</v>
      </c>
      <c r="U142" s="48" t="s">
        <v>1433</v>
      </c>
      <c r="V142" s="48" t="s">
        <v>1433</v>
      </c>
      <c r="W142" s="48" t="s">
        <v>2027</v>
      </c>
      <c r="AA142" s="48" t="n">
        <v>36</v>
      </c>
      <c r="AB142" s="66" t="n">
        <v>3</v>
      </c>
      <c r="AC142" s="67" t="str">
        <f aca="false">RIGHT(A142, LEN(A142)-AB142+1)</f>
        <v>142</v>
      </c>
      <c r="AD142" s="48" t="n">
        <f aca="false">VALUE(AC142)</f>
        <v>142</v>
      </c>
      <c r="AE142" s="48" t="n">
        <v>142</v>
      </c>
      <c r="AK142" s="48" t="s">
        <v>1409</v>
      </c>
    </row>
    <row r="143" customFormat="false" ht="12.75" hidden="false" customHeight="true" outlineLevel="0" collapsed="false">
      <c r="A143" s="8" t="s">
        <v>424</v>
      </c>
      <c r="B143" s="9" t="s">
        <v>1388</v>
      </c>
      <c r="C143" s="1" t="s">
        <v>1404</v>
      </c>
      <c r="D143" s="48" t="s">
        <v>2028</v>
      </c>
      <c r="E143" s="72" t="s">
        <v>2029</v>
      </c>
      <c r="G143" s="8" t="s">
        <v>766</v>
      </c>
      <c r="H143" s="18" t="n">
        <v>2018</v>
      </c>
      <c r="I143" s="31" t="s">
        <v>2030</v>
      </c>
      <c r="J143" s="8" t="s">
        <v>767</v>
      </c>
      <c r="L143" s="70" t="s">
        <v>1397</v>
      </c>
      <c r="N143" s="70"/>
      <c r="O143" s="71"/>
      <c r="P143" s="1" t="s">
        <v>1413</v>
      </c>
      <c r="Q143" s="1" t="s">
        <v>1395</v>
      </c>
      <c r="R143" s="1" t="s">
        <v>1396</v>
      </c>
      <c r="S143" s="1" t="s">
        <v>1397</v>
      </c>
      <c r="T143" s="48" t="s">
        <v>1433</v>
      </c>
      <c r="U143" s="48" t="s">
        <v>1433</v>
      </c>
      <c r="V143" s="48" t="s">
        <v>1433</v>
      </c>
      <c r="W143" s="48" t="s">
        <v>2031</v>
      </c>
      <c r="AA143" s="48" t="n">
        <v>83</v>
      </c>
      <c r="AB143" s="66" t="n">
        <v>3</v>
      </c>
      <c r="AC143" s="67" t="str">
        <f aca="false">RIGHT(A143, LEN(A143)-AB143+1)</f>
        <v>143</v>
      </c>
      <c r="AD143" s="48" t="n">
        <f aca="false">VALUE(AC143)</f>
        <v>143</v>
      </c>
      <c r="AE143" s="48" t="n">
        <v>143</v>
      </c>
      <c r="AK143" s="48" t="s">
        <v>1409</v>
      </c>
    </row>
    <row r="144" customFormat="false" ht="12.75" hidden="false" customHeight="true" outlineLevel="0" collapsed="false">
      <c r="A144" s="8" t="s">
        <v>427</v>
      </c>
      <c r="B144" s="9" t="s">
        <v>1388</v>
      </c>
      <c r="C144" s="1" t="s">
        <v>1404</v>
      </c>
      <c r="D144" s="48" t="s">
        <v>2032</v>
      </c>
      <c r="E144" s="72" t="s">
        <v>2033</v>
      </c>
      <c r="G144" s="8" t="s">
        <v>766</v>
      </c>
      <c r="H144" s="18" t="n">
        <v>2018</v>
      </c>
      <c r="I144" s="31" t="s">
        <v>2034</v>
      </c>
      <c r="J144" s="8" t="s">
        <v>767</v>
      </c>
      <c r="L144" s="70" t="s">
        <v>1397</v>
      </c>
      <c r="N144" s="70"/>
      <c r="O144" s="71"/>
      <c r="P144" s="1" t="s">
        <v>1413</v>
      </c>
      <c r="Q144" s="1" t="s">
        <v>1395</v>
      </c>
      <c r="R144" s="1" t="s">
        <v>1396</v>
      </c>
      <c r="S144" s="1" t="s">
        <v>1397</v>
      </c>
      <c r="T144" s="48" t="s">
        <v>1433</v>
      </c>
      <c r="U144" s="48" t="s">
        <v>1433</v>
      </c>
      <c r="V144" s="48" t="s">
        <v>1433</v>
      </c>
      <c r="W144" s="48" t="s">
        <v>2027</v>
      </c>
      <c r="AA144" s="48" t="n">
        <v>82</v>
      </c>
      <c r="AB144" s="66" t="n">
        <v>3</v>
      </c>
      <c r="AC144" s="67" t="str">
        <f aca="false">RIGHT(A144, LEN(A144)-AB144+1)</f>
        <v>144</v>
      </c>
      <c r="AD144" s="48" t="n">
        <f aca="false">VALUE(AC144)</f>
        <v>144</v>
      </c>
      <c r="AE144" s="48" t="n">
        <v>144</v>
      </c>
      <c r="AK144" s="48" t="s">
        <v>1409</v>
      </c>
    </row>
    <row r="145" customFormat="false" ht="12.75" hidden="false" customHeight="true" outlineLevel="0" collapsed="false">
      <c r="A145" s="8" t="s">
        <v>430</v>
      </c>
      <c r="B145" s="9" t="s">
        <v>1388</v>
      </c>
      <c r="C145" s="1" t="s">
        <v>1404</v>
      </c>
      <c r="D145" s="48" t="s">
        <v>2035</v>
      </c>
      <c r="E145" s="72" t="s">
        <v>2036</v>
      </c>
      <c r="G145" s="8" t="s">
        <v>766</v>
      </c>
      <c r="H145" s="18" t="n">
        <v>2018</v>
      </c>
      <c r="I145" s="31" t="s">
        <v>2037</v>
      </c>
      <c r="J145" s="8" t="s">
        <v>767</v>
      </c>
      <c r="L145" s="70" t="s">
        <v>1397</v>
      </c>
      <c r="N145" s="70"/>
      <c r="O145" s="71"/>
      <c r="P145" s="1" t="s">
        <v>1413</v>
      </c>
      <c r="Q145" s="1" t="s">
        <v>1395</v>
      </c>
      <c r="R145" s="1" t="s">
        <v>1396</v>
      </c>
      <c r="S145" s="1" t="s">
        <v>1397</v>
      </c>
      <c r="T145" s="48" t="s">
        <v>1433</v>
      </c>
      <c r="U145" s="48" t="s">
        <v>1433</v>
      </c>
      <c r="V145" s="48" t="s">
        <v>1433</v>
      </c>
      <c r="W145" s="48" t="s">
        <v>2038</v>
      </c>
      <c r="AA145" s="48" t="n">
        <v>183</v>
      </c>
      <c r="AB145" s="66" t="n">
        <v>3</v>
      </c>
      <c r="AC145" s="67" t="str">
        <f aca="false">RIGHT(A145, LEN(A145)-AB145+1)</f>
        <v>145</v>
      </c>
      <c r="AD145" s="48" t="n">
        <f aca="false">VALUE(AC145)</f>
        <v>145</v>
      </c>
      <c r="AE145" s="48" t="n">
        <v>145</v>
      </c>
      <c r="AK145" s="48" t="s">
        <v>1409</v>
      </c>
    </row>
    <row r="146" customFormat="false" ht="12.75" hidden="false" customHeight="true" outlineLevel="0" collapsed="false">
      <c r="A146" s="8" t="s">
        <v>437</v>
      </c>
      <c r="B146" s="9" t="s">
        <v>1457</v>
      </c>
      <c r="C146" s="1" t="s">
        <v>2039</v>
      </c>
      <c r="D146" s="10" t="s">
        <v>2040</v>
      </c>
      <c r="E146" s="10" t="s">
        <v>2041</v>
      </c>
      <c r="F146" s="10"/>
      <c r="G146" s="8" t="s">
        <v>766</v>
      </c>
      <c r="H146" s="18" t="n">
        <v>2020</v>
      </c>
      <c r="I146" s="10" t="s">
        <v>2042</v>
      </c>
      <c r="J146" s="8" t="s">
        <v>797</v>
      </c>
      <c r="L146" s="70" t="s">
        <v>1397</v>
      </c>
      <c r="M146" s="48" t="s">
        <v>2043</v>
      </c>
      <c r="N146" s="70"/>
      <c r="O146" s="10"/>
      <c r="P146" s="70" t="s">
        <v>2044</v>
      </c>
      <c r="Q146" s="1" t="s">
        <v>1465</v>
      </c>
      <c r="R146" s="1" t="s">
        <v>1466</v>
      </c>
      <c r="S146" s="1" t="s">
        <v>1453</v>
      </c>
      <c r="T146" s="48" t="s">
        <v>1432</v>
      </c>
      <c r="U146" s="48" t="s">
        <v>1433</v>
      </c>
      <c r="V146" s="48" t="s">
        <v>1433</v>
      </c>
      <c r="W146" s="10"/>
      <c r="X146" s="10"/>
      <c r="Y146" s="10"/>
      <c r="Z146" s="10"/>
      <c r="AA146" s="48" t="n">
        <v>79</v>
      </c>
      <c r="AB146" s="66" t="n">
        <v>3</v>
      </c>
      <c r="AC146" s="67" t="str">
        <f aca="false">RIGHT(A146, LEN(A146)-AB146+1)</f>
        <v>147</v>
      </c>
      <c r="AD146" s="48" t="n">
        <f aca="false">VALUE(AC146)</f>
        <v>147</v>
      </c>
      <c r="AE146" s="48" t="n">
        <v>147</v>
      </c>
      <c r="AH146" s="48" t="s">
        <v>1467</v>
      </c>
      <c r="AK146" s="91" t="s">
        <v>1468</v>
      </c>
    </row>
    <row r="147" customFormat="false" ht="12.75" hidden="false" customHeight="true" outlineLevel="0" collapsed="false">
      <c r="A147" s="8" t="s">
        <v>433</v>
      </c>
      <c r="B147" s="9" t="s">
        <v>1726</v>
      </c>
      <c r="C147" s="1" t="s">
        <v>2045</v>
      </c>
      <c r="D147" s="48" t="s">
        <v>2046</v>
      </c>
      <c r="E147" s="72" t="s">
        <v>2047</v>
      </c>
      <c r="G147" s="8" t="s">
        <v>897</v>
      </c>
      <c r="H147" s="18" t="n">
        <v>2020</v>
      </c>
      <c r="I147" s="1" t="s">
        <v>2048</v>
      </c>
      <c r="J147" s="8" t="s">
        <v>807</v>
      </c>
      <c r="L147" s="70" t="s">
        <v>1536</v>
      </c>
      <c r="N147" s="70"/>
      <c r="P147" s="70" t="s">
        <v>2049</v>
      </c>
      <c r="Q147" s="70"/>
      <c r="R147" s="70"/>
      <c r="S147" s="70"/>
      <c r="AA147" s="48" t="n">
        <v>226</v>
      </c>
      <c r="AB147" s="66" t="n">
        <v>3</v>
      </c>
      <c r="AC147" s="67" t="str">
        <f aca="false">RIGHT(A147, LEN(A147)-AB147+1)</f>
        <v>146</v>
      </c>
      <c r="AD147" s="48" t="n">
        <f aca="false">VALUE(AC147)</f>
        <v>146</v>
      </c>
      <c r="AE147" s="48" t="n">
        <v>146</v>
      </c>
      <c r="AK147" s="48" t="s">
        <v>1468</v>
      </c>
    </row>
    <row r="148" s="10" customFormat="true" ht="12.75" hidden="false" customHeight="true" outlineLevel="0" collapsed="false">
      <c r="A148" s="8" t="s">
        <v>441</v>
      </c>
      <c r="B148" s="9" t="s">
        <v>1457</v>
      </c>
      <c r="C148" s="1" t="s">
        <v>2039</v>
      </c>
      <c r="D148" s="10" t="s">
        <v>2040</v>
      </c>
      <c r="E148" s="10" t="s">
        <v>2041</v>
      </c>
      <c r="G148" s="8" t="s">
        <v>766</v>
      </c>
      <c r="H148" s="18" t="n">
        <v>2020</v>
      </c>
      <c r="I148" s="1" t="s">
        <v>2050</v>
      </c>
      <c r="J148" s="8" t="s">
        <v>797</v>
      </c>
      <c r="K148" s="8"/>
      <c r="L148" s="70" t="s">
        <v>1397</v>
      </c>
      <c r="M148" s="48" t="s">
        <v>2051</v>
      </c>
      <c r="N148" s="70"/>
      <c r="P148" s="70" t="s">
        <v>2044</v>
      </c>
      <c r="Q148" s="1" t="s">
        <v>1465</v>
      </c>
      <c r="R148" s="1" t="s">
        <v>1466</v>
      </c>
      <c r="S148" s="1" t="s">
        <v>1453</v>
      </c>
      <c r="T148" s="10" t="s">
        <v>1432</v>
      </c>
      <c r="U148" s="10" t="s">
        <v>1433</v>
      </c>
      <c r="V148" s="10" t="s">
        <v>1433</v>
      </c>
      <c r="AA148" s="10" t="n">
        <v>78</v>
      </c>
      <c r="AB148" s="66" t="n">
        <v>3</v>
      </c>
      <c r="AC148" s="67" t="str">
        <f aca="false">RIGHT(A148, LEN(A148)-AB148+1)</f>
        <v>148</v>
      </c>
      <c r="AD148" s="10" t="n">
        <f aca="false">VALUE(AC148)</f>
        <v>148</v>
      </c>
      <c r="AE148" s="10" t="n">
        <v>148</v>
      </c>
      <c r="AH148" s="48" t="s">
        <v>1467</v>
      </c>
      <c r="AI148" s="48"/>
      <c r="AJ148" s="48"/>
      <c r="AK148" s="48" t="s">
        <v>1468</v>
      </c>
      <c r="AL148" s="48"/>
    </row>
    <row r="149" customFormat="false" ht="12.75" hidden="false" customHeight="true" outlineLevel="0" collapsed="false">
      <c r="A149" s="8" t="s">
        <v>445</v>
      </c>
      <c r="B149" s="9" t="s">
        <v>1457</v>
      </c>
      <c r="C149" s="1" t="s">
        <v>2039</v>
      </c>
      <c r="D149" s="10" t="s">
        <v>2040</v>
      </c>
      <c r="E149" s="10" t="s">
        <v>2041</v>
      </c>
      <c r="G149" s="8" t="s">
        <v>766</v>
      </c>
      <c r="H149" s="18" t="n">
        <v>2020</v>
      </c>
      <c r="I149" s="1" t="s">
        <v>2052</v>
      </c>
      <c r="J149" s="8" t="s">
        <v>797</v>
      </c>
      <c r="L149" s="70" t="s">
        <v>1397</v>
      </c>
      <c r="M149" s="48" t="s">
        <v>2053</v>
      </c>
      <c r="N149" s="70"/>
      <c r="O149" s="10"/>
      <c r="P149" s="70" t="s">
        <v>2044</v>
      </c>
      <c r="Q149" s="1" t="s">
        <v>1465</v>
      </c>
      <c r="R149" s="1" t="s">
        <v>1466</v>
      </c>
      <c r="S149" s="1" t="s">
        <v>1453</v>
      </c>
      <c r="T149" s="48" t="s">
        <v>1432</v>
      </c>
      <c r="U149" s="48" t="s">
        <v>1433</v>
      </c>
      <c r="V149" s="48" t="s">
        <v>1433</v>
      </c>
      <c r="AA149" s="48" t="n">
        <v>77</v>
      </c>
      <c r="AB149" s="66" t="n">
        <v>3</v>
      </c>
      <c r="AC149" s="67" t="str">
        <f aca="false">RIGHT(A149, LEN(A149)-AB149+1)</f>
        <v>149</v>
      </c>
      <c r="AD149" s="48" t="n">
        <f aca="false">VALUE(AC149)</f>
        <v>149</v>
      </c>
      <c r="AE149" s="48" t="n">
        <v>149</v>
      </c>
      <c r="AH149" s="48" t="s">
        <v>1467</v>
      </c>
      <c r="AK149" s="48" t="s">
        <v>1468</v>
      </c>
    </row>
    <row r="150" customFormat="false" ht="12.75" hidden="false" customHeight="true" outlineLevel="0" collapsed="false">
      <c r="A150" s="8" t="s">
        <v>449</v>
      </c>
      <c r="B150" s="9" t="s">
        <v>1457</v>
      </c>
      <c r="C150" s="1" t="s">
        <v>2039</v>
      </c>
      <c r="D150" s="10" t="s">
        <v>2040</v>
      </c>
      <c r="E150" s="10" t="s">
        <v>2041</v>
      </c>
      <c r="G150" s="8" t="s">
        <v>766</v>
      </c>
      <c r="H150" s="18" t="n">
        <v>2020</v>
      </c>
      <c r="I150" s="1" t="s">
        <v>2054</v>
      </c>
      <c r="J150" s="8" t="s">
        <v>797</v>
      </c>
      <c r="L150" s="70" t="s">
        <v>1397</v>
      </c>
      <c r="M150" s="48" t="s">
        <v>2055</v>
      </c>
      <c r="N150" s="70"/>
      <c r="O150" s="10"/>
      <c r="P150" s="70" t="s">
        <v>2044</v>
      </c>
      <c r="Q150" s="1" t="s">
        <v>1465</v>
      </c>
      <c r="R150" s="1" t="s">
        <v>1466</v>
      </c>
      <c r="S150" s="1" t="s">
        <v>1453</v>
      </c>
      <c r="T150" s="48" t="s">
        <v>1432</v>
      </c>
      <c r="U150" s="48" t="s">
        <v>1433</v>
      </c>
      <c r="V150" s="48" t="s">
        <v>1433</v>
      </c>
      <c r="AA150" s="48" t="n">
        <v>125</v>
      </c>
      <c r="AB150" s="66" t="n">
        <v>3</v>
      </c>
      <c r="AC150" s="67" t="str">
        <f aca="false">RIGHT(A150, LEN(A150)-AB150+1)</f>
        <v>150</v>
      </c>
      <c r="AD150" s="48" t="n">
        <f aca="false">VALUE(AC150)</f>
        <v>150</v>
      </c>
      <c r="AE150" s="48" t="n">
        <v>150</v>
      </c>
      <c r="AH150" s="48" t="s">
        <v>1467</v>
      </c>
      <c r="AK150" s="48" t="s">
        <v>1468</v>
      </c>
    </row>
    <row r="151" customFormat="false" ht="12.75" hidden="false" customHeight="true" outlineLevel="0" collapsed="false">
      <c r="A151" s="8" t="s">
        <v>453</v>
      </c>
      <c r="B151" s="9" t="s">
        <v>1457</v>
      </c>
      <c r="C151" s="1" t="s">
        <v>2039</v>
      </c>
      <c r="D151" s="10" t="s">
        <v>2040</v>
      </c>
      <c r="E151" s="10" t="s">
        <v>2041</v>
      </c>
      <c r="G151" s="8" t="s">
        <v>766</v>
      </c>
      <c r="H151" s="18" t="n">
        <v>2020</v>
      </c>
      <c r="I151" s="1" t="s">
        <v>2056</v>
      </c>
      <c r="J151" s="8" t="s">
        <v>797</v>
      </c>
      <c r="L151" s="70" t="s">
        <v>1397</v>
      </c>
      <c r="M151" s="48" t="s">
        <v>2057</v>
      </c>
      <c r="N151" s="70"/>
      <c r="O151" s="10"/>
      <c r="P151" s="70" t="s">
        <v>2044</v>
      </c>
      <c r="Q151" s="1" t="s">
        <v>1465</v>
      </c>
      <c r="R151" s="1" t="s">
        <v>1466</v>
      </c>
      <c r="S151" s="1" t="s">
        <v>1453</v>
      </c>
      <c r="T151" s="48" t="s">
        <v>1432</v>
      </c>
      <c r="U151" s="48" t="s">
        <v>1433</v>
      </c>
      <c r="V151" s="48" t="s">
        <v>1433</v>
      </c>
      <c r="AA151" s="48" t="n">
        <v>145</v>
      </c>
      <c r="AB151" s="66" t="n">
        <v>3</v>
      </c>
      <c r="AC151" s="67" t="str">
        <f aca="false">RIGHT(A151, LEN(A151)-AB151+1)</f>
        <v>151</v>
      </c>
      <c r="AD151" s="48" t="n">
        <f aca="false">VALUE(AC151)</f>
        <v>151</v>
      </c>
      <c r="AE151" s="48" t="n">
        <v>151</v>
      </c>
      <c r="AH151" s="48" t="s">
        <v>1467</v>
      </c>
      <c r="AK151" s="48" t="s">
        <v>1468</v>
      </c>
    </row>
    <row r="152" customFormat="false" ht="12.75" hidden="false" customHeight="true" outlineLevel="0" collapsed="false">
      <c r="A152" s="8" t="s">
        <v>457</v>
      </c>
      <c r="B152" s="9" t="s">
        <v>1457</v>
      </c>
      <c r="C152" s="1" t="s">
        <v>2039</v>
      </c>
      <c r="D152" s="10" t="s">
        <v>2040</v>
      </c>
      <c r="E152" s="10" t="s">
        <v>2041</v>
      </c>
      <c r="G152" s="8" t="s">
        <v>766</v>
      </c>
      <c r="H152" s="18" t="n">
        <v>2020</v>
      </c>
      <c r="I152" s="1" t="s">
        <v>2058</v>
      </c>
      <c r="J152" s="8" t="s">
        <v>797</v>
      </c>
      <c r="L152" s="70" t="s">
        <v>1397</v>
      </c>
      <c r="M152" s="48" t="s">
        <v>2059</v>
      </c>
      <c r="N152" s="70"/>
      <c r="O152" s="10"/>
      <c r="P152" s="70" t="s">
        <v>2044</v>
      </c>
      <c r="Q152" s="1" t="s">
        <v>1465</v>
      </c>
      <c r="R152" s="1" t="s">
        <v>1466</v>
      </c>
      <c r="S152" s="1" t="s">
        <v>1453</v>
      </c>
      <c r="T152" s="48" t="s">
        <v>1432</v>
      </c>
      <c r="U152" s="48" t="s">
        <v>1433</v>
      </c>
      <c r="V152" s="48" t="s">
        <v>1433</v>
      </c>
      <c r="AA152" s="48" t="n">
        <v>21</v>
      </c>
      <c r="AB152" s="66" t="n">
        <v>3</v>
      </c>
      <c r="AC152" s="67" t="str">
        <f aca="false">RIGHT(A152, LEN(A152)-AB152+1)</f>
        <v>152</v>
      </c>
      <c r="AD152" s="48" t="n">
        <f aca="false">VALUE(AC152)</f>
        <v>152</v>
      </c>
      <c r="AE152" s="48" t="n">
        <v>152</v>
      </c>
      <c r="AH152" s="48" t="s">
        <v>1467</v>
      </c>
      <c r="AK152" s="48" t="s">
        <v>1468</v>
      </c>
    </row>
    <row r="153" customFormat="false" ht="12.75" hidden="false" customHeight="true" outlineLevel="0" collapsed="false">
      <c r="A153" s="8" t="s">
        <v>461</v>
      </c>
      <c r="B153" s="9" t="s">
        <v>1424</v>
      </c>
      <c r="C153" s="1" t="s">
        <v>2060</v>
      </c>
      <c r="D153" s="48" t="s">
        <v>2061</v>
      </c>
      <c r="E153" s="72" t="s">
        <v>2062</v>
      </c>
      <c r="G153" s="8" t="s">
        <v>766</v>
      </c>
      <c r="H153" s="18" t="n">
        <v>2020</v>
      </c>
      <c r="I153" s="1" t="s">
        <v>2063</v>
      </c>
      <c r="J153" s="8" t="s">
        <v>807</v>
      </c>
      <c r="L153" s="70" t="s">
        <v>1397</v>
      </c>
      <c r="M153" s="75"/>
      <c r="N153" s="70"/>
      <c r="P153" s="70" t="s">
        <v>2064</v>
      </c>
      <c r="Q153" s="1" t="s">
        <v>1431</v>
      </c>
      <c r="R153" s="1" t="s">
        <v>1396</v>
      </c>
      <c r="S153" s="70" t="s">
        <v>1453</v>
      </c>
      <c r="T153" s="48" t="s">
        <v>1432</v>
      </c>
      <c r="U153" s="48" t="s">
        <v>1433</v>
      </c>
      <c r="V153" s="48" t="s">
        <v>1433</v>
      </c>
      <c r="AA153" s="48" t="n">
        <v>38</v>
      </c>
      <c r="AB153" s="66" t="n">
        <v>3</v>
      </c>
      <c r="AC153" s="67" t="str">
        <f aca="false">RIGHT(A153, LEN(A153)-AB153+1)</f>
        <v>153</v>
      </c>
      <c r="AD153" s="48" t="n">
        <f aca="false">VALUE(AC153)</f>
        <v>153</v>
      </c>
      <c r="AE153" s="48" t="n">
        <v>153</v>
      </c>
      <c r="AK153" s="48" t="s">
        <v>2065</v>
      </c>
    </row>
    <row r="154" customFormat="false" ht="12.75" hidden="false" customHeight="true" outlineLevel="0" collapsed="false">
      <c r="A154" s="8" t="s">
        <v>465</v>
      </c>
      <c r="B154" s="9" t="s">
        <v>2066</v>
      </c>
      <c r="C154" s="1" t="s">
        <v>2045</v>
      </c>
      <c r="D154" s="48" t="s">
        <v>2067</v>
      </c>
      <c r="E154" s="72" t="s">
        <v>2047</v>
      </c>
      <c r="G154" s="8" t="s">
        <v>766</v>
      </c>
      <c r="H154" s="18" t="n">
        <v>2020</v>
      </c>
      <c r="I154" s="1" t="s">
        <v>2068</v>
      </c>
      <c r="J154" s="8" t="s">
        <v>807</v>
      </c>
      <c r="L154" s="70" t="s">
        <v>1536</v>
      </c>
      <c r="M154" s="48" t="s">
        <v>2069</v>
      </c>
      <c r="N154" s="70" t="s">
        <v>1538</v>
      </c>
      <c r="O154" s="8"/>
      <c r="P154" s="70" t="s">
        <v>2070</v>
      </c>
      <c r="Q154" s="1" t="s">
        <v>1546</v>
      </c>
      <c r="R154" s="1" t="s">
        <v>1396</v>
      </c>
      <c r="S154" s="70" t="s">
        <v>1453</v>
      </c>
      <c r="T154" s="48" t="s">
        <v>1432</v>
      </c>
      <c r="U154" s="48" t="s">
        <v>1433</v>
      </c>
      <c r="V154" s="48" t="s">
        <v>1433</v>
      </c>
      <c r="X154" s="79"/>
      <c r="Y154" s="79"/>
      <c r="Z154" s="79"/>
      <c r="AA154" s="48" t="n">
        <v>150</v>
      </c>
      <c r="AB154" s="66" t="n">
        <v>3</v>
      </c>
      <c r="AC154" s="67" t="str">
        <f aca="false">RIGHT(A154, LEN(A154)-AB154+1)</f>
        <v>154</v>
      </c>
      <c r="AD154" s="48" t="n">
        <f aca="false">VALUE(AC154)</f>
        <v>154</v>
      </c>
      <c r="AE154" s="79" t="n">
        <v>154</v>
      </c>
      <c r="AF154" s="79"/>
      <c r="AG154" s="79"/>
      <c r="AH154" s="79"/>
      <c r="AI154" s="79"/>
      <c r="AJ154" s="79"/>
      <c r="AK154" s="48" t="s">
        <v>2071</v>
      </c>
    </row>
    <row r="155" customFormat="false" ht="12.75" hidden="false" customHeight="true" outlineLevel="0" collapsed="false">
      <c r="A155" s="8" t="s">
        <v>468</v>
      </c>
      <c r="B155" s="9" t="s">
        <v>2072</v>
      </c>
      <c r="C155" s="1" t="s">
        <v>2073</v>
      </c>
      <c r="D155" s="48" t="s">
        <v>2074</v>
      </c>
      <c r="E155" s="72" t="s">
        <v>2075</v>
      </c>
      <c r="G155" s="8" t="s">
        <v>766</v>
      </c>
      <c r="H155" s="18" t="n">
        <v>2020</v>
      </c>
      <c r="I155" s="1" t="s">
        <v>2076</v>
      </c>
      <c r="J155" s="8" t="s">
        <v>807</v>
      </c>
      <c r="L155" s="70" t="s">
        <v>1536</v>
      </c>
      <c r="M155" s="75" t="s">
        <v>2077</v>
      </c>
      <c r="N155" s="70" t="s">
        <v>1650</v>
      </c>
      <c r="P155" s="70" t="s">
        <v>2078</v>
      </c>
      <c r="Q155" s="1" t="s">
        <v>1546</v>
      </c>
      <c r="R155" s="1" t="s">
        <v>1396</v>
      </c>
      <c r="S155" s="70" t="s">
        <v>1397</v>
      </c>
      <c r="T155" s="48" t="s">
        <v>1433</v>
      </c>
      <c r="U155" s="48" t="s">
        <v>1433</v>
      </c>
      <c r="V155" s="48" t="s">
        <v>1433</v>
      </c>
      <c r="AA155" s="48" t="n">
        <v>140</v>
      </c>
      <c r="AB155" s="66" t="n">
        <v>3</v>
      </c>
      <c r="AC155" s="67" t="str">
        <f aca="false">RIGHT(A155, LEN(A155)-AB155+1)</f>
        <v>155</v>
      </c>
      <c r="AD155" s="48" t="n">
        <f aca="false">VALUE(AC155)</f>
        <v>155</v>
      </c>
      <c r="AE155" s="48" t="n">
        <v>155</v>
      </c>
      <c r="AK155" s="48" t="s">
        <v>1652</v>
      </c>
    </row>
    <row r="156" customFormat="false" ht="12.75" hidden="false" customHeight="true" outlineLevel="0" collapsed="false">
      <c r="A156" s="8" t="s">
        <v>471</v>
      </c>
      <c r="B156" s="9" t="s">
        <v>2072</v>
      </c>
      <c r="C156" s="1" t="s">
        <v>2073</v>
      </c>
      <c r="D156" s="48" t="s">
        <v>2079</v>
      </c>
      <c r="E156" s="72" t="s">
        <v>2075</v>
      </c>
      <c r="G156" s="8" t="s">
        <v>766</v>
      </c>
      <c r="H156" s="18" t="n">
        <v>2020</v>
      </c>
      <c r="I156" s="1" t="s">
        <v>2080</v>
      </c>
      <c r="J156" s="8" t="s">
        <v>807</v>
      </c>
      <c r="L156" s="70" t="s">
        <v>1536</v>
      </c>
      <c r="M156" s="75" t="s">
        <v>2077</v>
      </c>
      <c r="N156" s="70" t="s">
        <v>1650</v>
      </c>
      <c r="P156" s="70" t="s">
        <v>2078</v>
      </c>
      <c r="Q156" s="1" t="s">
        <v>1546</v>
      </c>
      <c r="R156" s="1" t="s">
        <v>1396</v>
      </c>
      <c r="S156" s="70" t="s">
        <v>1397</v>
      </c>
      <c r="T156" s="48" t="s">
        <v>1433</v>
      </c>
      <c r="U156" s="48" t="s">
        <v>1433</v>
      </c>
      <c r="V156" s="48" t="s">
        <v>1433</v>
      </c>
      <c r="AA156" s="48" t="n">
        <v>104</v>
      </c>
      <c r="AB156" s="66" t="n">
        <v>3</v>
      </c>
      <c r="AC156" s="67" t="str">
        <f aca="false">RIGHT(A156, LEN(A156)-AB156+1)</f>
        <v>156</v>
      </c>
      <c r="AD156" s="48" t="n">
        <f aca="false">VALUE(AC156)</f>
        <v>156</v>
      </c>
      <c r="AE156" s="48" t="n">
        <v>156</v>
      </c>
      <c r="AK156" s="48" t="s">
        <v>1652</v>
      </c>
    </row>
    <row r="157" customFormat="false" ht="12.75" hidden="false" customHeight="true" outlineLevel="0" collapsed="false">
      <c r="A157" s="8" t="s">
        <v>474</v>
      </c>
      <c r="B157" s="9" t="s">
        <v>1756</v>
      </c>
      <c r="C157" s="1" t="s">
        <v>2081</v>
      </c>
      <c r="D157" s="48" t="s">
        <v>2082</v>
      </c>
      <c r="E157" s="72" t="s">
        <v>2083</v>
      </c>
      <c r="G157" s="8" t="s">
        <v>766</v>
      </c>
      <c r="H157" s="18" t="n">
        <v>2018</v>
      </c>
      <c r="I157" s="1" t="s">
        <v>2084</v>
      </c>
      <c r="J157" s="8" t="s">
        <v>807</v>
      </c>
      <c r="L157" s="1" t="s">
        <v>1536</v>
      </c>
      <c r="M157" s="75" t="s">
        <v>2085</v>
      </c>
      <c r="N157" s="73" t="s">
        <v>1650</v>
      </c>
      <c r="P157" s="1" t="s">
        <v>1852</v>
      </c>
      <c r="Q157" s="1" t="s">
        <v>1546</v>
      </c>
      <c r="R157" s="1" t="s">
        <v>1396</v>
      </c>
      <c r="S157" s="70" t="s">
        <v>1453</v>
      </c>
      <c r="T157" s="48" t="s">
        <v>1432</v>
      </c>
      <c r="U157" s="48" t="s">
        <v>1433</v>
      </c>
      <c r="V157" s="48" t="s">
        <v>1433</v>
      </c>
      <c r="AA157" s="48" t="n">
        <v>69</v>
      </c>
      <c r="AB157" s="66" t="n">
        <v>3</v>
      </c>
      <c r="AC157" s="67" t="str">
        <f aca="false">RIGHT(A157, LEN(A157)-AB157+1)</f>
        <v>157</v>
      </c>
      <c r="AD157" s="48" t="n">
        <f aca="false">VALUE(AC157)</f>
        <v>157</v>
      </c>
      <c r="AE157" s="10" t="n">
        <v>157</v>
      </c>
      <c r="AF157" s="10"/>
      <c r="AG157" s="10"/>
      <c r="AH157" s="10"/>
      <c r="AI157" s="10"/>
      <c r="AJ157" s="10"/>
      <c r="AK157" s="48" t="s">
        <v>2086</v>
      </c>
    </row>
    <row r="158" customFormat="false" ht="12.75" hidden="false" customHeight="true" outlineLevel="0" collapsed="false">
      <c r="A158" s="8" t="s">
        <v>477</v>
      </c>
      <c r="B158" s="9" t="s">
        <v>1756</v>
      </c>
      <c r="C158" s="1" t="s">
        <v>1757</v>
      </c>
      <c r="D158" s="10" t="s">
        <v>2087</v>
      </c>
      <c r="E158" s="77" t="s">
        <v>2088</v>
      </c>
      <c r="F158" s="10"/>
      <c r="G158" s="8" t="s">
        <v>766</v>
      </c>
      <c r="H158" s="18" t="n">
        <v>2020</v>
      </c>
      <c r="I158" s="1" t="s">
        <v>2089</v>
      </c>
      <c r="J158" s="8" t="s">
        <v>807</v>
      </c>
      <c r="L158" s="1" t="s">
        <v>1536</v>
      </c>
      <c r="M158" s="48" t="s">
        <v>2090</v>
      </c>
      <c r="N158" s="73" t="s">
        <v>1650</v>
      </c>
      <c r="P158" s="1" t="s">
        <v>1852</v>
      </c>
      <c r="Q158" s="1" t="s">
        <v>1546</v>
      </c>
      <c r="R158" s="1" t="s">
        <v>1396</v>
      </c>
      <c r="S158" s="70" t="s">
        <v>1397</v>
      </c>
      <c r="T158" s="48" t="s">
        <v>1433</v>
      </c>
      <c r="U158" s="48" t="s">
        <v>1433</v>
      </c>
      <c r="V158" s="48" t="s">
        <v>1433</v>
      </c>
      <c r="W158" s="10"/>
      <c r="X158" s="10"/>
      <c r="Y158" s="10"/>
      <c r="Z158" s="10"/>
      <c r="AA158" s="48" t="n">
        <v>53</v>
      </c>
      <c r="AB158" s="66" t="n">
        <v>3</v>
      </c>
      <c r="AC158" s="67" t="str">
        <f aca="false">RIGHT(A158, LEN(A158)-AB158+1)</f>
        <v>158</v>
      </c>
      <c r="AD158" s="48" t="n">
        <f aca="false">VALUE(AC158)</f>
        <v>158</v>
      </c>
      <c r="AE158" s="10" t="n">
        <v>158</v>
      </c>
      <c r="AF158" s="10"/>
      <c r="AG158" s="10"/>
      <c r="AH158" s="10"/>
      <c r="AI158" s="10"/>
      <c r="AJ158" s="10"/>
      <c r="AK158" s="48" t="s">
        <v>1652</v>
      </c>
    </row>
    <row r="159" s="10" customFormat="true" ht="12.75" hidden="false" customHeight="true" outlineLevel="0" collapsed="false">
      <c r="A159" s="8" t="s">
        <v>480</v>
      </c>
      <c r="B159" s="9" t="s">
        <v>1424</v>
      </c>
      <c r="C159" s="1" t="s">
        <v>2060</v>
      </c>
      <c r="D159" s="10" t="s">
        <v>2091</v>
      </c>
      <c r="E159" s="72" t="s">
        <v>2092</v>
      </c>
      <c r="G159" s="8" t="s">
        <v>766</v>
      </c>
      <c r="H159" s="18" t="n">
        <v>2020</v>
      </c>
      <c r="I159" s="1" t="s">
        <v>2093</v>
      </c>
      <c r="J159" s="8" t="s">
        <v>807</v>
      </c>
      <c r="K159" s="8"/>
      <c r="L159" s="70" t="s">
        <v>1397</v>
      </c>
      <c r="M159" s="48"/>
      <c r="N159" s="70"/>
      <c r="O159" s="8"/>
      <c r="P159" s="70" t="s">
        <v>2094</v>
      </c>
      <c r="Q159" s="1" t="s">
        <v>1431</v>
      </c>
      <c r="R159" s="10" t="s">
        <v>1396</v>
      </c>
      <c r="S159" s="70" t="s">
        <v>1453</v>
      </c>
      <c r="T159" s="10" t="s">
        <v>1432</v>
      </c>
      <c r="U159" s="10" t="s">
        <v>1433</v>
      </c>
      <c r="V159" s="10" t="s">
        <v>1433</v>
      </c>
      <c r="AA159" s="10" t="n">
        <v>141</v>
      </c>
      <c r="AB159" s="66" t="n">
        <v>3</v>
      </c>
      <c r="AC159" s="67" t="str">
        <f aca="false">RIGHT(A159, LEN(A159)-AB159+1)</f>
        <v>159</v>
      </c>
      <c r="AD159" s="10" t="n">
        <f aca="false">VALUE(AC159)</f>
        <v>159</v>
      </c>
      <c r="AE159" s="10" t="n">
        <v>159</v>
      </c>
      <c r="AK159" s="48" t="s">
        <v>2095</v>
      </c>
      <c r="AL159" s="48"/>
    </row>
    <row r="160" s="10" customFormat="true" ht="12.75" hidden="false" customHeight="true" outlineLevel="0" collapsed="false">
      <c r="A160" s="8" t="s">
        <v>483</v>
      </c>
      <c r="B160" s="9" t="s">
        <v>1532</v>
      </c>
      <c r="C160" s="1" t="s">
        <v>1511</v>
      </c>
      <c r="D160" s="10" t="s">
        <v>2096</v>
      </c>
      <c r="E160" s="72" t="s">
        <v>2097</v>
      </c>
      <c r="G160" s="8" t="s">
        <v>766</v>
      </c>
      <c r="H160" s="18" t="n">
        <v>2020</v>
      </c>
      <c r="I160" s="1" t="s">
        <v>2098</v>
      </c>
      <c r="J160" s="8" t="s">
        <v>807</v>
      </c>
      <c r="K160" s="8"/>
      <c r="L160" s="1" t="s">
        <v>1536</v>
      </c>
      <c r="M160" s="48" t="s">
        <v>2099</v>
      </c>
      <c r="N160" s="1" t="s">
        <v>1538</v>
      </c>
      <c r="P160" s="1" t="s">
        <v>1852</v>
      </c>
      <c r="Q160" s="10" t="s">
        <v>1546</v>
      </c>
      <c r="R160" s="10" t="s">
        <v>1396</v>
      </c>
      <c r="S160" s="70" t="s">
        <v>1397</v>
      </c>
      <c r="T160" s="10" t="s">
        <v>1433</v>
      </c>
      <c r="U160" s="10" t="s">
        <v>1433</v>
      </c>
      <c r="V160" s="10" t="s">
        <v>1433</v>
      </c>
      <c r="AA160" s="10" t="n">
        <v>66</v>
      </c>
      <c r="AB160" s="66" t="n">
        <v>3</v>
      </c>
      <c r="AC160" s="67" t="str">
        <f aca="false">RIGHT(A160, LEN(A160)-AB160+1)</f>
        <v>160</v>
      </c>
      <c r="AD160" s="10" t="n">
        <f aca="false">VALUE(AC160)</f>
        <v>160</v>
      </c>
      <c r="AE160" s="10" t="n">
        <v>160</v>
      </c>
      <c r="AK160" s="48" t="s">
        <v>1541</v>
      </c>
      <c r="AL160" s="48"/>
    </row>
    <row r="161" customFormat="false" ht="12.75" hidden="false" customHeight="true" outlineLevel="0" collapsed="false">
      <c r="A161" s="8" t="s">
        <v>486</v>
      </c>
      <c r="B161" s="9" t="s">
        <v>1532</v>
      </c>
      <c r="C161" s="9" t="s">
        <v>1511</v>
      </c>
      <c r="D161" s="92" t="s">
        <v>2100</v>
      </c>
      <c r="E161" s="69" t="s">
        <v>2101</v>
      </c>
      <c r="G161" s="8" t="s">
        <v>766</v>
      </c>
      <c r="H161" s="18" t="n">
        <v>2020</v>
      </c>
      <c r="I161" s="1" t="s">
        <v>2102</v>
      </c>
      <c r="J161" s="8" t="s">
        <v>807</v>
      </c>
      <c r="L161" s="1" t="s">
        <v>1536</v>
      </c>
      <c r="M161" s="48" t="s">
        <v>2101</v>
      </c>
      <c r="N161" s="1" t="s">
        <v>1538</v>
      </c>
      <c r="P161" s="1" t="s">
        <v>2103</v>
      </c>
      <c r="Q161" s="1" t="s">
        <v>1546</v>
      </c>
      <c r="R161" s="1" t="s">
        <v>1396</v>
      </c>
      <c r="S161" s="70" t="s">
        <v>1397</v>
      </c>
      <c r="T161" s="48" t="s">
        <v>1433</v>
      </c>
      <c r="U161" s="48" t="s">
        <v>1433</v>
      </c>
      <c r="V161" s="48" t="s">
        <v>1433</v>
      </c>
      <c r="AA161" s="48" t="n">
        <v>65</v>
      </c>
      <c r="AB161" s="66" t="n">
        <v>3</v>
      </c>
      <c r="AC161" s="67" t="str">
        <f aca="false">RIGHT(A161, LEN(A161)-AB161+1)</f>
        <v>161</v>
      </c>
      <c r="AD161" s="48" t="n">
        <f aca="false">VALUE(AC161)</f>
        <v>161</v>
      </c>
      <c r="AE161" s="48" t="n">
        <v>161</v>
      </c>
      <c r="AK161" s="48" t="s">
        <v>1541</v>
      </c>
    </row>
    <row r="162" customFormat="false" ht="12.75" hidden="false" customHeight="true" outlineLevel="0" collapsed="false">
      <c r="A162" s="8" t="s">
        <v>489</v>
      </c>
      <c r="B162" s="9" t="s">
        <v>1388</v>
      </c>
      <c r="C162" s="1" t="s">
        <v>1404</v>
      </c>
      <c r="D162" s="48" t="s">
        <v>2104</v>
      </c>
      <c r="E162" s="72" t="s">
        <v>2105</v>
      </c>
      <c r="G162" s="8" t="s">
        <v>766</v>
      </c>
      <c r="H162" s="18" t="n">
        <v>2018</v>
      </c>
      <c r="I162" s="31" t="s">
        <v>2106</v>
      </c>
      <c r="J162" s="8" t="s">
        <v>767</v>
      </c>
      <c r="L162" s="70" t="s">
        <v>1397</v>
      </c>
      <c r="N162" s="70"/>
      <c r="O162" s="71"/>
      <c r="P162" s="1" t="s">
        <v>1413</v>
      </c>
      <c r="Q162" s="1" t="s">
        <v>1395</v>
      </c>
      <c r="R162" s="1" t="s">
        <v>1396</v>
      </c>
      <c r="S162" s="70" t="s">
        <v>1397</v>
      </c>
      <c r="T162" s="48" t="s">
        <v>1433</v>
      </c>
      <c r="U162" s="48" t="s">
        <v>1433</v>
      </c>
      <c r="V162" s="48" t="s">
        <v>1433</v>
      </c>
      <c r="W162" s="48" t="s">
        <v>1569</v>
      </c>
      <c r="AA162" s="48" t="n">
        <v>64</v>
      </c>
      <c r="AB162" s="66" t="n">
        <v>3</v>
      </c>
      <c r="AC162" s="67" t="str">
        <f aca="false">RIGHT(A162, LEN(A162)-AB162+1)</f>
        <v>162</v>
      </c>
      <c r="AD162" s="48" t="n">
        <f aca="false">VALUE(AC162)</f>
        <v>162</v>
      </c>
      <c r="AE162" s="48" t="n">
        <v>162</v>
      </c>
      <c r="AK162" s="48" t="s">
        <v>1409</v>
      </c>
    </row>
    <row r="163" customFormat="false" ht="12.75" hidden="false" customHeight="true" outlineLevel="0" collapsed="false">
      <c r="A163" s="8" t="s">
        <v>492</v>
      </c>
      <c r="B163" s="9" t="s">
        <v>1388</v>
      </c>
      <c r="C163" s="1" t="s">
        <v>1389</v>
      </c>
      <c r="D163" s="48" t="s">
        <v>2107</v>
      </c>
      <c r="E163" s="72" t="s">
        <v>2108</v>
      </c>
      <c r="G163" s="8" t="s">
        <v>766</v>
      </c>
      <c r="H163" s="18" t="n">
        <v>2018</v>
      </c>
      <c r="I163" s="31" t="s">
        <v>2109</v>
      </c>
      <c r="J163" s="8" t="s">
        <v>767</v>
      </c>
      <c r="L163" s="70" t="s">
        <v>1397</v>
      </c>
      <c r="N163" s="70"/>
      <c r="O163" s="71"/>
      <c r="P163" s="1" t="s">
        <v>1417</v>
      </c>
      <c r="Q163" s="1" t="s">
        <v>1395</v>
      </c>
      <c r="R163" s="1" t="s">
        <v>1396</v>
      </c>
      <c r="S163" s="70" t="s">
        <v>1397</v>
      </c>
      <c r="T163" s="48" t="s">
        <v>1433</v>
      </c>
      <c r="U163" s="48" t="s">
        <v>1433</v>
      </c>
      <c r="V163" s="48" t="s">
        <v>1433</v>
      </c>
      <c r="AA163" s="48" t="n">
        <v>74</v>
      </c>
      <c r="AB163" s="66" t="n">
        <v>3</v>
      </c>
      <c r="AC163" s="67" t="str">
        <f aca="false">RIGHT(A163, LEN(A163)-AB163+1)</f>
        <v>163</v>
      </c>
      <c r="AD163" s="48" t="n">
        <f aca="false">VALUE(AC163)</f>
        <v>163</v>
      </c>
      <c r="AE163" s="48" t="n">
        <v>163</v>
      </c>
      <c r="AK163" s="48" t="s">
        <v>1399</v>
      </c>
    </row>
    <row r="164" customFormat="false" ht="12.75" hidden="false" customHeight="true" outlineLevel="0" collapsed="false">
      <c r="A164" s="8" t="s">
        <v>496</v>
      </c>
      <c r="B164" s="9" t="s">
        <v>1388</v>
      </c>
      <c r="C164" s="1" t="s">
        <v>1475</v>
      </c>
      <c r="D164" s="48" t="s">
        <v>2110</v>
      </c>
      <c r="E164" s="72" t="s">
        <v>2111</v>
      </c>
      <c r="G164" s="8" t="s">
        <v>766</v>
      </c>
      <c r="H164" s="18" t="n">
        <v>2018</v>
      </c>
      <c r="I164" s="1" t="s">
        <v>2112</v>
      </c>
      <c r="J164" s="8" t="s">
        <v>767</v>
      </c>
      <c r="L164" s="70" t="s">
        <v>1397</v>
      </c>
      <c r="M164" s="48" t="s">
        <v>2113</v>
      </c>
      <c r="N164" s="70"/>
      <c r="O164" s="8" t="s">
        <v>1453</v>
      </c>
      <c r="P164" s="70" t="s">
        <v>2114</v>
      </c>
      <c r="Q164" s="1" t="s">
        <v>1465</v>
      </c>
      <c r="R164" s="1" t="s">
        <v>1466</v>
      </c>
      <c r="S164" s="70" t="s">
        <v>1453</v>
      </c>
      <c r="T164" s="48" t="s">
        <v>1432</v>
      </c>
      <c r="U164" s="48" t="s">
        <v>1433</v>
      </c>
      <c r="V164" s="48" t="s">
        <v>1433</v>
      </c>
      <c r="AA164" s="48" t="n">
        <v>85</v>
      </c>
      <c r="AB164" s="66" t="n">
        <v>3</v>
      </c>
      <c r="AC164" s="67" t="str">
        <f aca="false">RIGHT(A164, LEN(A164)-AB164+1)</f>
        <v>164</v>
      </c>
      <c r="AD164" s="48" t="n">
        <f aca="false">VALUE(AC164)</f>
        <v>164</v>
      </c>
      <c r="AE164" s="48" t="n">
        <v>164</v>
      </c>
      <c r="AH164" s="48" t="s">
        <v>1467</v>
      </c>
      <c r="AK164" s="48" t="s">
        <v>1468</v>
      </c>
    </row>
    <row r="165" customFormat="false" ht="12.75" hidden="false" customHeight="true" outlineLevel="0" collapsed="false">
      <c r="A165" s="8" t="s">
        <v>500</v>
      </c>
      <c r="B165" s="9" t="s">
        <v>1457</v>
      </c>
      <c r="C165" s="1" t="s">
        <v>2039</v>
      </c>
      <c r="D165" s="10" t="s">
        <v>2040</v>
      </c>
      <c r="E165" s="10" t="s">
        <v>2041</v>
      </c>
      <c r="F165" s="10"/>
      <c r="G165" s="8" t="s">
        <v>766</v>
      </c>
      <c r="H165" s="18" t="n">
        <v>2020</v>
      </c>
      <c r="I165" s="1" t="s">
        <v>2115</v>
      </c>
      <c r="J165" s="8" t="s">
        <v>797</v>
      </c>
      <c r="L165" s="70" t="s">
        <v>1397</v>
      </c>
      <c r="M165" s="48" t="s">
        <v>2116</v>
      </c>
      <c r="N165" s="70"/>
      <c r="P165" s="70" t="s">
        <v>2117</v>
      </c>
      <c r="Q165" s="1" t="s">
        <v>1465</v>
      </c>
      <c r="R165" s="1" t="s">
        <v>1466</v>
      </c>
      <c r="S165" s="70" t="s">
        <v>1453</v>
      </c>
      <c r="T165" s="48" t="s">
        <v>1432</v>
      </c>
      <c r="U165" s="48" t="s">
        <v>1433</v>
      </c>
      <c r="V165" s="48" t="s">
        <v>1433</v>
      </c>
      <c r="AA165" s="48" t="n">
        <v>61</v>
      </c>
      <c r="AB165" s="66" t="n">
        <v>3</v>
      </c>
      <c r="AC165" s="67" t="str">
        <f aca="false">RIGHT(A165, LEN(A165)-AB165+1)</f>
        <v>165</v>
      </c>
      <c r="AD165" s="48" t="n">
        <f aca="false">VALUE(AC165)</f>
        <v>165</v>
      </c>
      <c r="AE165" s="48" t="n">
        <v>165</v>
      </c>
      <c r="AH165" s="48" t="s">
        <v>1467</v>
      </c>
      <c r="AK165" s="48" t="s">
        <v>1468</v>
      </c>
    </row>
    <row r="166" customFormat="false" ht="12.75" hidden="false" customHeight="true" outlineLevel="0" collapsed="false">
      <c r="A166" s="8" t="s">
        <v>506</v>
      </c>
      <c r="B166" s="9" t="s">
        <v>1733</v>
      </c>
      <c r="C166" s="10" t="s">
        <v>1587</v>
      </c>
      <c r="D166" s="48" t="s">
        <v>2118</v>
      </c>
      <c r="E166" s="72" t="s">
        <v>2119</v>
      </c>
      <c r="G166" s="8" t="s">
        <v>766</v>
      </c>
      <c r="H166" s="18" t="n">
        <v>2020</v>
      </c>
      <c r="I166" s="31" t="s">
        <v>2120</v>
      </c>
      <c r="J166" s="8" t="s">
        <v>807</v>
      </c>
      <c r="L166" s="70" t="s">
        <v>1536</v>
      </c>
      <c r="M166" s="75" t="s">
        <v>2121</v>
      </c>
      <c r="N166" s="70" t="s">
        <v>1538</v>
      </c>
      <c r="P166" s="70" t="s">
        <v>2122</v>
      </c>
      <c r="Q166" s="1" t="s">
        <v>1546</v>
      </c>
      <c r="R166" s="1" t="s">
        <v>1396</v>
      </c>
      <c r="S166" s="70" t="s">
        <v>1397</v>
      </c>
      <c r="T166" s="48" t="s">
        <v>1433</v>
      </c>
      <c r="U166" s="48" t="s">
        <v>1433</v>
      </c>
      <c r="V166" s="48" t="s">
        <v>1433</v>
      </c>
      <c r="AA166" s="48" t="n">
        <v>76</v>
      </c>
      <c r="AB166" s="66" t="n">
        <v>3</v>
      </c>
      <c r="AC166" s="67" t="str">
        <f aca="false">RIGHT(A166, LEN(A166)-AB166+1)</f>
        <v>166</v>
      </c>
      <c r="AD166" s="48" t="n">
        <f aca="false">VALUE(AC166)</f>
        <v>166</v>
      </c>
      <c r="AE166" s="48" t="n">
        <v>166</v>
      </c>
      <c r="AK166" s="48" t="s">
        <v>1541</v>
      </c>
    </row>
    <row r="167" customFormat="false" ht="12.75" hidden="false" customHeight="true" outlineLevel="0" collapsed="false">
      <c r="A167" s="8" t="s">
        <v>509</v>
      </c>
      <c r="B167" s="1" t="s">
        <v>1424</v>
      </c>
      <c r="C167" s="1" t="s">
        <v>2123</v>
      </c>
      <c r="D167" s="48" t="s">
        <v>2124</v>
      </c>
      <c r="E167" s="10" t="s">
        <v>2125</v>
      </c>
      <c r="G167" s="8" t="s">
        <v>766</v>
      </c>
      <c r="H167" s="18" t="n">
        <v>2018</v>
      </c>
      <c r="I167" s="31" t="s">
        <v>2126</v>
      </c>
      <c r="J167" s="8" t="s">
        <v>807</v>
      </c>
      <c r="L167" s="70" t="s">
        <v>1429</v>
      </c>
      <c r="N167" s="70"/>
      <c r="P167" s="70" t="s">
        <v>2127</v>
      </c>
      <c r="Q167" s="1" t="s">
        <v>1431</v>
      </c>
      <c r="R167" s="1" t="s">
        <v>1396</v>
      </c>
      <c r="S167" s="70" t="s">
        <v>1453</v>
      </c>
      <c r="T167" s="48" t="s">
        <v>1432</v>
      </c>
      <c r="U167" s="48" t="s">
        <v>1433</v>
      </c>
      <c r="V167" s="48" t="s">
        <v>1433</v>
      </c>
      <c r="AA167" s="48" t="n">
        <v>177</v>
      </c>
      <c r="AB167" s="66" t="n">
        <v>3</v>
      </c>
      <c r="AC167" s="67" t="str">
        <f aca="false">RIGHT(A167, LEN(A167)-AB167+1)</f>
        <v>167</v>
      </c>
      <c r="AD167" s="48" t="n">
        <f aca="false">VALUE(AC167)</f>
        <v>167</v>
      </c>
      <c r="AE167" s="48" t="n">
        <v>167</v>
      </c>
      <c r="AK167" s="48" t="s">
        <v>2128</v>
      </c>
    </row>
    <row r="168" customFormat="false" ht="12.75" hidden="false" customHeight="true" outlineLevel="0" collapsed="false">
      <c r="A168" s="8" t="s">
        <v>512</v>
      </c>
      <c r="B168" s="9" t="s">
        <v>1446</v>
      </c>
      <c r="C168" s="1" t="s">
        <v>2129</v>
      </c>
      <c r="D168" s="48" t="s">
        <v>2130</v>
      </c>
      <c r="E168" s="72" t="s">
        <v>2131</v>
      </c>
      <c r="G168" s="8" t="s">
        <v>766</v>
      </c>
      <c r="H168" s="18" t="n">
        <v>2018</v>
      </c>
      <c r="I168" s="1" t="s">
        <v>2132</v>
      </c>
      <c r="J168" s="8" t="s">
        <v>807</v>
      </c>
      <c r="L168" s="70" t="s">
        <v>1451</v>
      </c>
      <c r="M168" s="75" t="s">
        <v>2133</v>
      </c>
      <c r="N168" s="70"/>
      <c r="P168" s="70" t="s">
        <v>2134</v>
      </c>
      <c r="Q168" s="1" t="s">
        <v>1431</v>
      </c>
      <c r="R168" s="1" t="s">
        <v>1396</v>
      </c>
      <c r="S168" s="70" t="s">
        <v>1453</v>
      </c>
      <c r="T168" s="48" t="s">
        <v>1432</v>
      </c>
      <c r="U168" s="48" t="s">
        <v>1433</v>
      </c>
      <c r="V168" s="48" t="s">
        <v>1433</v>
      </c>
      <c r="AA168" s="48" t="n">
        <v>81</v>
      </c>
      <c r="AB168" s="66" t="n">
        <v>3</v>
      </c>
      <c r="AC168" s="67" t="str">
        <f aca="false">RIGHT(A168, LEN(A168)-AB168+1)</f>
        <v>168</v>
      </c>
      <c r="AD168" s="48" t="n">
        <f aca="false">VALUE(AC168)</f>
        <v>168</v>
      </c>
      <c r="AE168" s="48" t="n">
        <v>168</v>
      </c>
      <c r="AI168" s="48" t="s">
        <v>2135</v>
      </c>
      <c r="AK168" s="48" t="s">
        <v>2136</v>
      </c>
    </row>
    <row r="169" customFormat="false" ht="12.75" hidden="false" customHeight="true" outlineLevel="0" collapsed="false">
      <c r="A169" s="8" t="s">
        <v>515</v>
      </c>
      <c r="B169" s="9" t="s">
        <v>1446</v>
      </c>
      <c r="C169" s="1" t="s">
        <v>2129</v>
      </c>
      <c r="D169" s="48" t="s">
        <v>2137</v>
      </c>
      <c r="E169" s="10" t="s">
        <v>2131</v>
      </c>
      <c r="G169" s="8" t="s">
        <v>766</v>
      </c>
      <c r="H169" s="18" t="n">
        <v>2018</v>
      </c>
      <c r="I169" s="1" t="s">
        <v>2138</v>
      </c>
      <c r="J169" s="8" t="s">
        <v>807</v>
      </c>
      <c r="L169" s="70" t="s">
        <v>1451</v>
      </c>
      <c r="M169" s="75" t="s">
        <v>2133</v>
      </c>
      <c r="N169" s="70"/>
      <c r="P169" s="70" t="s">
        <v>2139</v>
      </c>
      <c r="Q169" s="1" t="s">
        <v>1431</v>
      </c>
      <c r="R169" s="1" t="s">
        <v>1396</v>
      </c>
      <c r="S169" s="70" t="s">
        <v>1453</v>
      </c>
      <c r="T169" s="48" t="s">
        <v>1432</v>
      </c>
      <c r="U169" s="48" t="s">
        <v>1433</v>
      </c>
      <c r="V169" s="48" t="s">
        <v>1433</v>
      </c>
      <c r="AA169" s="48" t="n">
        <v>32</v>
      </c>
      <c r="AB169" s="66" t="n">
        <v>3</v>
      </c>
      <c r="AC169" s="67" t="str">
        <f aca="false">RIGHT(A169, LEN(A169)-AB169+1)</f>
        <v>169</v>
      </c>
      <c r="AD169" s="48" t="n">
        <f aca="false">VALUE(AC169)</f>
        <v>169</v>
      </c>
      <c r="AE169" s="48" t="n">
        <v>169</v>
      </c>
      <c r="AI169" s="48" t="s">
        <v>2140</v>
      </c>
      <c r="AK169" s="48" t="s">
        <v>2136</v>
      </c>
    </row>
    <row r="170" customFormat="false" ht="12.75" hidden="false" customHeight="true" outlineLevel="0" collapsed="false">
      <c r="A170" s="8" t="s">
        <v>518</v>
      </c>
      <c r="B170" s="9" t="s">
        <v>1446</v>
      </c>
      <c r="C170" s="1" t="s">
        <v>2129</v>
      </c>
      <c r="D170" s="48" t="s">
        <v>2141</v>
      </c>
      <c r="E170" s="72" t="s">
        <v>2131</v>
      </c>
      <c r="G170" s="8" t="s">
        <v>766</v>
      </c>
      <c r="H170" s="18" t="n">
        <v>2018</v>
      </c>
      <c r="I170" s="1" t="s">
        <v>2138</v>
      </c>
      <c r="J170" s="8" t="s">
        <v>807</v>
      </c>
      <c r="L170" s="70" t="s">
        <v>1451</v>
      </c>
      <c r="M170" s="75" t="s">
        <v>2133</v>
      </c>
      <c r="N170" s="70"/>
      <c r="P170" s="70" t="s">
        <v>2142</v>
      </c>
      <c r="Q170" s="1" t="s">
        <v>1431</v>
      </c>
      <c r="R170" s="1" t="s">
        <v>1396</v>
      </c>
      <c r="S170" s="70" t="s">
        <v>1453</v>
      </c>
      <c r="T170" s="48" t="s">
        <v>1432</v>
      </c>
      <c r="U170" s="48" t="s">
        <v>1433</v>
      </c>
      <c r="V170" s="48" t="s">
        <v>1433</v>
      </c>
      <c r="AA170" s="48" t="n">
        <v>139</v>
      </c>
      <c r="AB170" s="66" t="n">
        <v>3</v>
      </c>
      <c r="AC170" s="67" t="str">
        <f aca="false">RIGHT(A170, LEN(A170)-AB170+1)</f>
        <v>170</v>
      </c>
      <c r="AD170" s="48" t="n">
        <f aca="false">VALUE(AC170)</f>
        <v>170</v>
      </c>
      <c r="AE170" s="48" t="n">
        <v>170</v>
      </c>
      <c r="AI170" s="48" t="s">
        <v>2143</v>
      </c>
      <c r="AK170" s="48" t="s">
        <v>2136</v>
      </c>
    </row>
    <row r="171" customFormat="false" ht="12.75" hidden="false" customHeight="true" outlineLevel="0" collapsed="false">
      <c r="A171" s="8" t="s">
        <v>521</v>
      </c>
      <c r="B171" s="9" t="s">
        <v>1388</v>
      </c>
      <c r="C171" s="1" t="s">
        <v>1404</v>
      </c>
      <c r="D171" s="48" t="s">
        <v>2144</v>
      </c>
      <c r="E171" s="72" t="s">
        <v>2145</v>
      </c>
      <c r="G171" s="8" t="s">
        <v>766</v>
      </c>
      <c r="H171" s="18" t="n">
        <v>2020</v>
      </c>
      <c r="I171" s="1" t="s">
        <v>2146</v>
      </c>
      <c r="J171" s="8" t="s">
        <v>767</v>
      </c>
      <c r="L171" s="70" t="s">
        <v>1397</v>
      </c>
      <c r="N171" s="70"/>
      <c r="O171" s="71"/>
      <c r="P171" s="1" t="s">
        <v>1413</v>
      </c>
      <c r="Q171" s="1" t="s">
        <v>1395</v>
      </c>
      <c r="R171" s="1" t="s">
        <v>1396</v>
      </c>
      <c r="S171" s="1" t="s">
        <v>1397</v>
      </c>
      <c r="T171" s="48" t="s">
        <v>1433</v>
      </c>
      <c r="U171" s="48" t="s">
        <v>1433</v>
      </c>
      <c r="V171" s="48" t="s">
        <v>1433</v>
      </c>
      <c r="W171" s="48" t="s">
        <v>1569</v>
      </c>
      <c r="AA171" s="48" t="n">
        <v>118</v>
      </c>
      <c r="AB171" s="66" t="n">
        <v>3</v>
      </c>
      <c r="AC171" s="67" t="str">
        <f aca="false">RIGHT(A171, LEN(A171)-AB171+1)</f>
        <v>171</v>
      </c>
      <c r="AD171" s="48" t="n">
        <f aca="false">VALUE(AC171)</f>
        <v>171</v>
      </c>
      <c r="AE171" s="48" t="n">
        <v>171</v>
      </c>
      <c r="AK171" s="48" t="s">
        <v>1409</v>
      </c>
    </row>
    <row r="172" customFormat="false" ht="12.75" hidden="false" customHeight="true" outlineLevel="0" collapsed="false">
      <c r="A172" s="8" t="s">
        <v>525</v>
      </c>
      <c r="B172" s="9" t="s">
        <v>1388</v>
      </c>
      <c r="C172" s="1" t="s">
        <v>2147</v>
      </c>
      <c r="D172" s="48" t="s">
        <v>2148</v>
      </c>
      <c r="E172" s="72" t="s">
        <v>2149</v>
      </c>
      <c r="G172" s="8" t="s">
        <v>766</v>
      </c>
      <c r="H172" s="18" t="n">
        <v>2020</v>
      </c>
      <c r="I172" s="31" t="s">
        <v>2150</v>
      </c>
      <c r="J172" s="8" t="s">
        <v>767</v>
      </c>
      <c r="L172" s="70" t="s">
        <v>1397</v>
      </c>
      <c r="M172" s="48" t="s">
        <v>2151</v>
      </c>
      <c r="N172" s="70"/>
      <c r="O172" s="71"/>
      <c r="P172" s="1" t="s">
        <v>1413</v>
      </c>
      <c r="Q172" s="1" t="s">
        <v>1465</v>
      </c>
      <c r="R172" s="1" t="s">
        <v>1466</v>
      </c>
      <c r="S172" s="70" t="s">
        <v>1453</v>
      </c>
      <c r="T172" s="48" t="s">
        <v>1432</v>
      </c>
      <c r="U172" s="48" t="s">
        <v>1433</v>
      </c>
      <c r="V172" s="48" t="s">
        <v>1433</v>
      </c>
      <c r="AA172" s="48" t="n">
        <v>194</v>
      </c>
      <c r="AB172" s="66" t="n">
        <v>3</v>
      </c>
      <c r="AC172" s="67" t="str">
        <f aca="false">RIGHT(A172, LEN(A172)-AB172+1)</f>
        <v>172</v>
      </c>
      <c r="AD172" s="48" t="n">
        <f aca="false">VALUE(AC172)</f>
        <v>172</v>
      </c>
      <c r="AE172" s="48" t="n">
        <v>172</v>
      </c>
      <c r="AH172" s="48" t="s">
        <v>1467</v>
      </c>
      <c r="AK172" s="48" t="s">
        <v>1468</v>
      </c>
    </row>
    <row r="173" customFormat="false" ht="12.75" hidden="false" customHeight="true" outlineLevel="0" collapsed="false">
      <c r="A173" s="8" t="s">
        <v>528</v>
      </c>
      <c r="B173" s="9" t="s">
        <v>1388</v>
      </c>
      <c r="C173" s="1" t="s">
        <v>1404</v>
      </c>
      <c r="D173" s="48" t="s">
        <v>2152</v>
      </c>
      <c r="E173" s="72" t="s">
        <v>2153</v>
      </c>
      <c r="G173" s="8" t="s">
        <v>766</v>
      </c>
      <c r="H173" s="18" t="n">
        <v>2018</v>
      </c>
      <c r="I173" s="1" t="s">
        <v>2154</v>
      </c>
      <c r="J173" s="8" t="s">
        <v>767</v>
      </c>
      <c r="L173" s="70" t="s">
        <v>1397</v>
      </c>
      <c r="N173" s="70"/>
      <c r="O173" s="71"/>
      <c r="P173" s="1" t="s">
        <v>1413</v>
      </c>
      <c r="Q173" s="1" t="s">
        <v>1395</v>
      </c>
      <c r="R173" s="1" t="s">
        <v>1396</v>
      </c>
      <c r="S173" s="1" t="s">
        <v>1397</v>
      </c>
      <c r="T173" s="48" t="s">
        <v>1433</v>
      </c>
      <c r="U173" s="48" t="s">
        <v>1433</v>
      </c>
      <c r="V173" s="48" t="s">
        <v>1433</v>
      </c>
      <c r="W173" s="48" t="s">
        <v>1569</v>
      </c>
      <c r="AA173" s="48" t="n">
        <v>10</v>
      </c>
      <c r="AB173" s="66" t="n">
        <v>3</v>
      </c>
      <c r="AC173" s="67" t="str">
        <f aca="false">RIGHT(A173, LEN(A173)-AB173+1)</f>
        <v>173</v>
      </c>
      <c r="AD173" s="48" t="n">
        <f aca="false">VALUE(AC173)</f>
        <v>173</v>
      </c>
      <c r="AE173" s="48" t="n">
        <v>173</v>
      </c>
      <c r="AK173" s="48" t="s">
        <v>1409</v>
      </c>
    </row>
    <row r="174" customFormat="false" ht="12.75" hidden="false" customHeight="true" outlineLevel="0" collapsed="false">
      <c r="A174" s="8" t="s">
        <v>531</v>
      </c>
      <c r="B174" s="9" t="s">
        <v>1388</v>
      </c>
      <c r="C174" s="1" t="s">
        <v>1389</v>
      </c>
      <c r="D174" s="48" t="s">
        <v>2155</v>
      </c>
      <c r="E174" s="72" t="s">
        <v>2156</v>
      </c>
      <c r="G174" s="8" t="s">
        <v>766</v>
      </c>
      <c r="H174" s="18" t="n">
        <v>2018</v>
      </c>
      <c r="I174" s="31" t="s">
        <v>2157</v>
      </c>
      <c r="J174" s="8" t="s">
        <v>767</v>
      </c>
      <c r="L174" s="70" t="s">
        <v>1397</v>
      </c>
      <c r="N174" s="70"/>
      <c r="O174" s="71"/>
      <c r="P174" s="1" t="s">
        <v>1417</v>
      </c>
      <c r="Q174" s="1" t="s">
        <v>1395</v>
      </c>
      <c r="R174" s="1" t="s">
        <v>1396</v>
      </c>
      <c r="S174" s="1" t="s">
        <v>1397</v>
      </c>
      <c r="T174" s="48" t="s">
        <v>1433</v>
      </c>
      <c r="U174" s="48" t="s">
        <v>1433</v>
      </c>
      <c r="V174" s="48" t="s">
        <v>1433</v>
      </c>
      <c r="AA174" s="48" t="n">
        <v>215</v>
      </c>
      <c r="AB174" s="66" t="n">
        <v>3</v>
      </c>
      <c r="AC174" s="67" t="str">
        <f aca="false">RIGHT(A174, LEN(A174)-AB174+1)</f>
        <v>174</v>
      </c>
      <c r="AD174" s="48" t="n">
        <f aca="false">VALUE(AC174)</f>
        <v>174</v>
      </c>
      <c r="AE174" s="48" t="n">
        <v>174</v>
      </c>
      <c r="AK174" s="48" t="s">
        <v>1399</v>
      </c>
    </row>
    <row r="175" customFormat="false" ht="12.75" hidden="false" customHeight="true" outlineLevel="0" collapsed="false">
      <c r="A175" s="8" t="s">
        <v>534</v>
      </c>
      <c r="B175" s="9" t="s">
        <v>1622</v>
      </c>
      <c r="C175" s="1" t="s">
        <v>2158</v>
      </c>
      <c r="D175" s="74" t="s">
        <v>2159</v>
      </c>
      <c r="E175" s="74" t="s">
        <v>2160</v>
      </c>
      <c r="G175" s="8" t="s">
        <v>796</v>
      </c>
      <c r="H175" s="18" t="n">
        <v>2020</v>
      </c>
      <c r="I175" s="1" t="s">
        <v>2161</v>
      </c>
      <c r="J175" s="8" t="s">
        <v>797</v>
      </c>
      <c r="M175" s="48" t="s">
        <v>2162</v>
      </c>
      <c r="O175" s="8"/>
      <c r="P175" s="70" t="s">
        <v>2163</v>
      </c>
      <c r="Q175" s="1" t="s">
        <v>1465</v>
      </c>
      <c r="R175" s="1" t="s">
        <v>1466</v>
      </c>
      <c r="S175" s="1" t="s">
        <v>1453</v>
      </c>
      <c r="T175" s="48" t="s">
        <v>1432</v>
      </c>
      <c r="U175" s="48" t="s">
        <v>1433</v>
      </c>
      <c r="V175" s="48" t="s">
        <v>1433</v>
      </c>
      <c r="AA175" s="48" t="n">
        <v>207</v>
      </c>
      <c r="AB175" s="66" t="n">
        <v>3</v>
      </c>
      <c r="AC175" s="67" t="str">
        <f aca="false">RIGHT(A175, LEN(A175)-AB175+1)</f>
        <v>175</v>
      </c>
      <c r="AD175" s="48" t="n">
        <f aca="false">VALUE(AC175)</f>
        <v>175</v>
      </c>
      <c r="AE175" s="48" t="n">
        <v>175</v>
      </c>
      <c r="AH175" s="48" t="s">
        <v>1467</v>
      </c>
      <c r="AK175" s="48" t="s">
        <v>1468</v>
      </c>
    </row>
    <row r="176" customFormat="false" ht="12.75" hidden="false" customHeight="true" outlineLevel="0" collapsed="false">
      <c r="A176" s="8" t="s">
        <v>537</v>
      </c>
      <c r="B176" s="9" t="s">
        <v>1622</v>
      </c>
      <c r="C176" s="1" t="s">
        <v>2158</v>
      </c>
      <c r="D176" s="74" t="s">
        <v>2159</v>
      </c>
      <c r="E176" s="74" t="s">
        <v>2160</v>
      </c>
      <c r="G176" s="8" t="s">
        <v>766</v>
      </c>
      <c r="H176" s="18" t="n">
        <v>2020</v>
      </c>
      <c r="I176" s="1" t="s">
        <v>2164</v>
      </c>
      <c r="J176" s="8" t="s">
        <v>797</v>
      </c>
      <c r="M176" s="48" t="s">
        <v>2165</v>
      </c>
      <c r="P176" s="70" t="s">
        <v>2163</v>
      </c>
      <c r="Q176" s="1" t="s">
        <v>1465</v>
      </c>
      <c r="R176" s="1" t="s">
        <v>1466</v>
      </c>
      <c r="S176" s="1" t="s">
        <v>1453</v>
      </c>
      <c r="T176" s="48" t="s">
        <v>1432</v>
      </c>
      <c r="U176" s="48" t="s">
        <v>1433</v>
      </c>
      <c r="V176" s="48" t="s">
        <v>1433</v>
      </c>
      <c r="AA176" s="48" t="n">
        <v>99</v>
      </c>
      <c r="AB176" s="66" t="n">
        <v>3</v>
      </c>
      <c r="AC176" s="67" t="str">
        <f aca="false">RIGHT(A176, LEN(A176)-AB176+1)</f>
        <v>176</v>
      </c>
      <c r="AD176" s="48" t="n">
        <f aca="false">VALUE(AC176)</f>
        <v>176</v>
      </c>
      <c r="AE176" s="48" t="n">
        <v>176</v>
      </c>
      <c r="AH176" s="48" t="s">
        <v>1467</v>
      </c>
      <c r="AK176" s="48" t="s">
        <v>1468</v>
      </c>
    </row>
    <row r="177" customFormat="false" ht="12.75" hidden="false" customHeight="true" outlineLevel="0" collapsed="false">
      <c r="A177" s="8" t="s">
        <v>2166</v>
      </c>
      <c r="B177" s="9" t="s">
        <v>1726</v>
      </c>
      <c r="C177" s="1" t="s">
        <v>1988</v>
      </c>
      <c r="D177" s="48" t="s">
        <v>2167</v>
      </c>
      <c r="E177" s="72" t="s">
        <v>2168</v>
      </c>
      <c r="G177" s="8" t="s">
        <v>897</v>
      </c>
      <c r="H177" s="18" t="n">
        <v>2020</v>
      </c>
      <c r="I177" s="1" t="s">
        <v>1743</v>
      </c>
      <c r="J177" s="8" t="s">
        <v>767</v>
      </c>
      <c r="L177" s="1" t="s">
        <v>897</v>
      </c>
      <c r="P177" s="1" t="s">
        <v>1731</v>
      </c>
      <c r="AA177" s="48" t="n">
        <v>80</v>
      </c>
      <c r="AB177" s="66" t="n">
        <v>3</v>
      </c>
      <c r="AC177" s="67" t="str">
        <f aca="false">RIGHT(A177, LEN(A177)-AB177+1)</f>
        <v>76</v>
      </c>
      <c r="AD177" s="48" t="n">
        <f aca="false">VALUE(AC177)</f>
        <v>76</v>
      </c>
      <c r="AE177" s="10" t="n">
        <v>76</v>
      </c>
      <c r="AF177" s="10"/>
      <c r="AG177" s="10"/>
      <c r="AH177" s="10"/>
      <c r="AI177" s="10"/>
      <c r="AJ177" s="10"/>
      <c r="AK177" s="48" t="s">
        <v>1482</v>
      </c>
    </row>
    <row r="178" customFormat="false" ht="12.75" hidden="false" customHeight="true" outlineLevel="0" collapsed="false">
      <c r="A178" s="8" t="s">
        <v>2169</v>
      </c>
      <c r="B178" s="9" t="s">
        <v>1388</v>
      </c>
      <c r="C178" s="1" t="s">
        <v>2170</v>
      </c>
      <c r="D178" s="48" t="s">
        <v>2171</v>
      </c>
      <c r="E178" s="72" t="s">
        <v>2172</v>
      </c>
      <c r="G178" s="8" t="s">
        <v>897</v>
      </c>
      <c r="H178" s="18" t="n">
        <v>2018</v>
      </c>
      <c r="I178" s="1" t="s">
        <v>2173</v>
      </c>
      <c r="J178" s="8" t="s">
        <v>767</v>
      </c>
      <c r="L178" s="70" t="s">
        <v>1397</v>
      </c>
      <c r="N178" s="70"/>
      <c r="P178" s="1" t="s">
        <v>1413</v>
      </c>
      <c r="T178" s="8"/>
      <c r="AA178" s="48" t="n">
        <v>102</v>
      </c>
      <c r="AB178" s="66" t="n">
        <v>3</v>
      </c>
      <c r="AC178" s="67" t="str">
        <f aca="false">RIGHT(A178, LEN(A178)-AB178+1)</f>
        <v>177</v>
      </c>
      <c r="AD178" s="48" t="n">
        <f aca="false">VALUE(AC178)</f>
        <v>177</v>
      </c>
      <c r="AE178" s="48" t="n">
        <v>177</v>
      </c>
      <c r="AK178" s="10" t="s">
        <v>1482</v>
      </c>
    </row>
    <row r="179" customFormat="false" ht="12.75" hidden="false" customHeight="true" outlineLevel="0" collapsed="false">
      <c r="A179" s="8" t="s">
        <v>544</v>
      </c>
      <c r="B179" s="9" t="s">
        <v>1388</v>
      </c>
      <c r="C179" s="1" t="s">
        <v>2174</v>
      </c>
      <c r="D179" s="48" t="s">
        <v>2175</v>
      </c>
      <c r="E179" s="10" t="s">
        <v>2176</v>
      </c>
      <c r="G179" s="8" t="s">
        <v>766</v>
      </c>
      <c r="H179" s="18" t="n">
        <v>2020</v>
      </c>
      <c r="I179" s="74" t="s">
        <v>2177</v>
      </c>
      <c r="J179" s="8" t="s">
        <v>767</v>
      </c>
      <c r="L179" s="1" t="s">
        <v>1397</v>
      </c>
      <c r="M179" s="48" t="s">
        <v>2178</v>
      </c>
      <c r="O179" s="48" t="s">
        <v>1453</v>
      </c>
      <c r="P179" s="70" t="s">
        <v>2179</v>
      </c>
      <c r="Q179" s="1" t="s">
        <v>1465</v>
      </c>
      <c r="R179" s="1" t="s">
        <v>1466</v>
      </c>
      <c r="S179" s="70" t="s">
        <v>1453</v>
      </c>
      <c r="T179" s="48" t="s">
        <v>1432</v>
      </c>
      <c r="U179" s="48" t="s">
        <v>1433</v>
      </c>
      <c r="V179" s="48" t="s">
        <v>1433</v>
      </c>
      <c r="AA179" s="48" t="n">
        <v>55</v>
      </c>
      <c r="AB179" s="66" t="n">
        <v>3</v>
      </c>
      <c r="AC179" s="67" t="str">
        <f aca="false">RIGHT(A179, LEN(A179)-AB179+1)</f>
        <v>178</v>
      </c>
      <c r="AD179" s="48" t="n">
        <f aca="false">VALUE(AC179)</f>
        <v>178</v>
      </c>
      <c r="AE179" s="10" t="n">
        <v>178</v>
      </c>
      <c r="AF179" s="10"/>
      <c r="AG179" s="10"/>
      <c r="AH179" s="48" t="s">
        <v>1467</v>
      </c>
      <c r="AK179" s="48" t="s">
        <v>1468</v>
      </c>
    </row>
    <row r="180" s="10" customFormat="true" ht="12.75" hidden="false" customHeight="true" outlineLevel="0" collapsed="false">
      <c r="A180" s="8" t="s">
        <v>548</v>
      </c>
      <c r="B180" s="9" t="s">
        <v>1622</v>
      </c>
      <c r="C180" s="1" t="s">
        <v>2158</v>
      </c>
      <c r="D180" s="10" t="s">
        <v>2180</v>
      </c>
      <c r="E180" s="10" t="s">
        <v>2181</v>
      </c>
      <c r="G180" s="8" t="s">
        <v>766</v>
      </c>
      <c r="H180" s="18" t="n">
        <v>2020</v>
      </c>
      <c r="I180" s="31" t="s">
        <v>2182</v>
      </c>
      <c r="J180" s="8" t="s">
        <v>797</v>
      </c>
      <c r="K180" s="8"/>
      <c r="M180" s="48" t="s">
        <v>2183</v>
      </c>
      <c r="P180" s="70" t="s">
        <v>2163</v>
      </c>
      <c r="Q180" s="1" t="s">
        <v>1465</v>
      </c>
      <c r="R180" s="1" t="s">
        <v>1466</v>
      </c>
      <c r="S180" s="70" t="s">
        <v>1453</v>
      </c>
      <c r="T180" s="10" t="s">
        <v>1432</v>
      </c>
      <c r="U180" s="10" t="s">
        <v>1433</v>
      </c>
      <c r="V180" s="10" t="s">
        <v>1433</v>
      </c>
      <c r="AA180" s="10" t="n">
        <v>213</v>
      </c>
      <c r="AB180" s="66" t="n">
        <v>3</v>
      </c>
      <c r="AC180" s="67" t="str">
        <f aca="false">RIGHT(A180, LEN(A180)-AB180+1)</f>
        <v>179</v>
      </c>
      <c r="AD180" s="10" t="n">
        <f aca="false">VALUE(AC180)</f>
        <v>179</v>
      </c>
      <c r="AE180" s="10" t="n">
        <v>179</v>
      </c>
      <c r="AH180" s="48" t="s">
        <v>1467</v>
      </c>
      <c r="AI180" s="48"/>
      <c r="AJ180" s="48"/>
      <c r="AK180" s="48" t="s">
        <v>1468</v>
      </c>
      <c r="AL180" s="48"/>
    </row>
    <row r="181" customFormat="false" ht="12.75" hidden="false" customHeight="true" outlineLevel="0" collapsed="false">
      <c r="A181" s="8" t="s">
        <v>551</v>
      </c>
      <c r="B181" s="9" t="s">
        <v>1424</v>
      </c>
      <c r="C181" s="1" t="s">
        <v>2184</v>
      </c>
      <c r="D181" s="48" t="s">
        <v>2185</v>
      </c>
      <c r="E181" s="72" t="s">
        <v>2186</v>
      </c>
      <c r="G181" s="8" t="s">
        <v>766</v>
      </c>
      <c r="H181" s="18" t="n">
        <v>2018</v>
      </c>
      <c r="I181" s="1" t="s">
        <v>2187</v>
      </c>
      <c r="J181" s="8" t="s">
        <v>807</v>
      </c>
      <c r="L181" s="1" t="s">
        <v>1429</v>
      </c>
      <c r="O181" s="10"/>
      <c r="P181" s="70" t="s">
        <v>2188</v>
      </c>
      <c r="Q181" s="1" t="s">
        <v>1431</v>
      </c>
      <c r="R181" s="1" t="s">
        <v>1396</v>
      </c>
      <c r="S181" s="70" t="s">
        <v>1453</v>
      </c>
      <c r="T181" s="48" t="s">
        <v>1432</v>
      </c>
      <c r="U181" s="48" t="s">
        <v>1433</v>
      </c>
      <c r="V181" s="48" t="s">
        <v>1433</v>
      </c>
      <c r="AA181" s="48" t="n">
        <v>108</v>
      </c>
      <c r="AB181" s="66" t="n">
        <v>3</v>
      </c>
      <c r="AC181" s="67" t="str">
        <f aca="false">RIGHT(A181, LEN(A181)-AB181+1)</f>
        <v>180</v>
      </c>
      <c r="AD181" s="48" t="n">
        <f aca="false">VALUE(AC181)</f>
        <v>180</v>
      </c>
      <c r="AE181" s="48" t="n">
        <v>180</v>
      </c>
      <c r="AJ181" s="48" t="s">
        <v>2189</v>
      </c>
      <c r="AK181" s="10" t="s">
        <v>2190</v>
      </c>
    </row>
    <row r="182" customFormat="false" ht="12.75" hidden="false" customHeight="true" outlineLevel="0" collapsed="false">
      <c r="A182" s="8" t="s">
        <v>554</v>
      </c>
      <c r="B182" s="9" t="s">
        <v>1424</v>
      </c>
      <c r="C182" s="1" t="s">
        <v>2184</v>
      </c>
      <c r="D182" s="48" t="s">
        <v>2191</v>
      </c>
      <c r="E182" s="48" t="s">
        <v>2186</v>
      </c>
      <c r="G182" s="8" t="s">
        <v>766</v>
      </c>
      <c r="H182" s="18" t="n">
        <v>2018</v>
      </c>
      <c r="I182" s="1" t="s">
        <v>2192</v>
      </c>
      <c r="J182" s="8" t="s">
        <v>807</v>
      </c>
      <c r="L182" s="1" t="s">
        <v>1429</v>
      </c>
      <c r="O182" s="10"/>
      <c r="P182" s="70" t="s">
        <v>2193</v>
      </c>
      <c r="Q182" s="1" t="s">
        <v>1431</v>
      </c>
      <c r="R182" s="1" t="s">
        <v>1396</v>
      </c>
      <c r="S182" s="70" t="s">
        <v>1453</v>
      </c>
      <c r="T182" s="48" t="s">
        <v>1432</v>
      </c>
      <c r="U182" s="48" t="s">
        <v>1433</v>
      </c>
      <c r="V182" s="48" t="s">
        <v>1433</v>
      </c>
      <c r="AA182" s="48" t="n">
        <v>124</v>
      </c>
      <c r="AB182" s="66" t="n">
        <v>3</v>
      </c>
      <c r="AC182" s="67" t="str">
        <f aca="false">RIGHT(A182, LEN(A182)-AB182+1)</f>
        <v>181</v>
      </c>
      <c r="AD182" s="48" t="n">
        <f aca="false">VALUE(AC182)</f>
        <v>181</v>
      </c>
      <c r="AE182" s="48" t="n">
        <v>181</v>
      </c>
      <c r="AJ182" s="48" t="s">
        <v>2194</v>
      </c>
      <c r="AK182" s="10" t="s">
        <v>2190</v>
      </c>
    </row>
    <row r="183" customFormat="false" ht="12.75" hidden="false" customHeight="true" outlineLevel="0" collapsed="false">
      <c r="A183" s="8" t="s">
        <v>557</v>
      </c>
      <c r="B183" s="9" t="s">
        <v>1388</v>
      </c>
      <c r="C183" s="1" t="s">
        <v>1404</v>
      </c>
      <c r="D183" s="48" t="s">
        <v>2195</v>
      </c>
      <c r="E183" s="72" t="s">
        <v>2196</v>
      </c>
      <c r="G183" s="8" t="s">
        <v>766</v>
      </c>
      <c r="H183" s="18" t="n">
        <v>2018</v>
      </c>
      <c r="I183" s="31" t="s">
        <v>2197</v>
      </c>
      <c r="J183" s="8" t="s">
        <v>767</v>
      </c>
      <c r="L183" s="70" t="s">
        <v>1397</v>
      </c>
      <c r="N183" s="70"/>
      <c r="O183" s="71"/>
      <c r="P183" s="1" t="s">
        <v>1413</v>
      </c>
      <c r="Q183" s="1" t="s">
        <v>1395</v>
      </c>
      <c r="R183" s="1" t="s">
        <v>1396</v>
      </c>
      <c r="S183" s="1" t="s">
        <v>1397</v>
      </c>
      <c r="T183" s="48" t="s">
        <v>1433</v>
      </c>
      <c r="U183" s="48" t="s">
        <v>1433</v>
      </c>
      <c r="V183" s="48" t="s">
        <v>1433</v>
      </c>
      <c r="W183" s="48" t="s">
        <v>2198</v>
      </c>
      <c r="AA183" s="48" t="n">
        <v>44</v>
      </c>
      <c r="AB183" s="66" t="n">
        <v>3</v>
      </c>
      <c r="AC183" s="67" t="str">
        <f aca="false">RIGHT(A183, LEN(A183)-AB183+1)</f>
        <v>182</v>
      </c>
      <c r="AD183" s="48" t="n">
        <f aca="false">VALUE(AC183)</f>
        <v>182</v>
      </c>
      <c r="AE183" s="48" t="n">
        <v>182</v>
      </c>
      <c r="AK183" s="48" t="s">
        <v>1409</v>
      </c>
    </row>
    <row r="184" customFormat="false" ht="12.75" hidden="false" customHeight="true" outlineLevel="0" collapsed="false">
      <c r="A184" s="8" t="s">
        <v>560</v>
      </c>
      <c r="B184" s="9" t="s">
        <v>1532</v>
      </c>
      <c r="C184" s="1" t="s">
        <v>1511</v>
      </c>
      <c r="D184" s="48" t="s">
        <v>2199</v>
      </c>
      <c r="E184" s="72" t="s">
        <v>1534</v>
      </c>
      <c r="G184" s="8" t="s">
        <v>796</v>
      </c>
      <c r="H184" s="18" t="n">
        <v>2020</v>
      </c>
      <c r="I184" s="1" t="s">
        <v>2200</v>
      </c>
      <c r="J184" s="8" t="s">
        <v>807</v>
      </c>
      <c r="L184" s="1" t="s">
        <v>1536</v>
      </c>
      <c r="M184" s="48" t="s">
        <v>2201</v>
      </c>
      <c r="N184" s="1" t="s">
        <v>1538</v>
      </c>
      <c r="P184" s="1" t="s">
        <v>1852</v>
      </c>
      <c r="Q184" s="1" t="s">
        <v>1546</v>
      </c>
      <c r="R184" s="1" t="s">
        <v>1396</v>
      </c>
      <c r="S184" s="1" t="s">
        <v>1397</v>
      </c>
      <c r="T184" s="48" t="s">
        <v>1433</v>
      </c>
      <c r="U184" s="48" t="s">
        <v>1433</v>
      </c>
      <c r="V184" s="48" t="s">
        <v>1433</v>
      </c>
      <c r="AA184" s="48" t="n">
        <v>43</v>
      </c>
      <c r="AB184" s="66" t="n">
        <v>3</v>
      </c>
      <c r="AC184" s="67" t="str">
        <f aca="false">RIGHT(A184, LEN(A184)-AB184+1)</f>
        <v>183</v>
      </c>
      <c r="AD184" s="48" t="n">
        <f aca="false">VALUE(AC184)</f>
        <v>183</v>
      </c>
      <c r="AE184" s="48" t="n">
        <v>183</v>
      </c>
      <c r="AK184" s="48" t="s">
        <v>1541</v>
      </c>
    </row>
    <row r="185" customFormat="false" ht="12.75" hidden="false" customHeight="true" outlineLevel="0" collapsed="false">
      <c r="A185" s="8" t="s">
        <v>563</v>
      </c>
      <c r="B185" s="9" t="s">
        <v>1532</v>
      </c>
      <c r="C185" s="1" t="s">
        <v>1511</v>
      </c>
      <c r="D185" s="48" t="s">
        <v>2202</v>
      </c>
      <c r="E185" s="72" t="s">
        <v>1534</v>
      </c>
      <c r="G185" s="8" t="s">
        <v>766</v>
      </c>
      <c r="H185" s="18" t="n">
        <v>2020</v>
      </c>
      <c r="I185" s="1" t="s">
        <v>2203</v>
      </c>
      <c r="J185" s="8" t="s">
        <v>807</v>
      </c>
      <c r="L185" s="1" t="s">
        <v>1536</v>
      </c>
      <c r="M185" s="48" t="s">
        <v>2204</v>
      </c>
      <c r="N185" s="1" t="s">
        <v>1538</v>
      </c>
      <c r="O185" s="1" t="s">
        <v>1453</v>
      </c>
      <c r="P185" s="1" t="s">
        <v>2205</v>
      </c>
      <c r="Q185" s="1" t="s">
        <v>1546</v>
      </c>
      <c r="R185" s="1" t="s">
        <v>1396</v>
      </c>
      <c r="S185" s="1" t="s">
        <v>1397</v>
      </c>
      <c r="T185" s="48" t="s">
        <v>1433</v>
      </c>
      <c r="U185" s="48" t="s">
        <v>1433</v>
      </c>
      <c r="V185" s="48" t="s">
        <v>1433</v>
      </c>
      <c r="AA185" s="48" t="n">
        <v>42</v>
      </c>
      <c r="AB185" s="66" t="n">
        <v>3</v>
      </c>
      <c r="AC185" s="67" t="str">
        <f aca="false">RIGHT(A185, LEN(A185)-AB185+1)</f>
        <v>184</v>
      </c>
      <c r="AD185" s="48" t="n">
        <f aca="false">VALUE(AC185)</f>
        <v>184</v>
      </c>
      <c r="AE185" s="48" t="n">
        <v>184</v>
      </c>
      <c r="AK185" s="48" t="s">
        <v>1541</v>
      </c>
    </row>
    <row r="186" customFormat="false" ht="12.75" hidden="false" customHeight="true" outlineLevel="0" collapsed="false">
      <c r="A186" s="8" t="s">
        <v>566</v>
      </c>
      <c r="B186" s="9" t="s">
        <v>2206</v>
      </c>
      <c r="C186" s="1" t="s">
        <v>2207</v>
      </c>
      <c r="D186" s="93" t="s">
        <v>2208</v>
      </c>
      <c r="E186" s="72" t="s">
        <v>1534</v>
      </c>
      <c r="G186" s="8" t="s">
        <v>766</v>
      </c>
      <c r="H186" s="18" t="n">
        <v>2020</v>
      </c>
      <c r="I186" s="1" t="s">
        <v>2209</v>
      </c>
      <c r="J186" s="8" t="s">
        <v>807</v>
      </c>
      <c r="L186" s="1" t="s">
        <v>1536</v>
      </c>
      <c r="M186" s="75" t="s">
        <v>2210</v>
      </c>
      <c r="N186" s="1" t="s">
        <v>1538</v>
      </c>
      <c r="O186" s="1" t="s">
        <v>1453</v>
      </c>
      <c r="P186" s="1" t="s">
        <v>2205</v>
      </c>
      <c r="Q186" s="1" t="s">
        <v>1546</v>
      </c>
      <c r="R186" s="1" t="s">
        <v>1396</v>
      </c>
      <c r="S186" s="70" t="s">
        <v>1453</v>
      </c>
      <c r="T186" s="48" t="s">
        <v>1432</v>
      </c>
      <c r="U186" s="48" t="s">
        <v>1433</v>
      </c>
      <c r="V186" s="48" t="s">
        <v>1433</v>
      </c>
      <c r="AA186" s="48" t="n">
        <v>41</v>
      </c>
      <c r="AB186" s="66" t="n">
        <v>3</v>
      </c>
      <c r="AC186" s="67" t="str">
        <f aca="false">RIGHT(A186, LEN(A186)-AB186+1)</f>
        <v>185</v>
      </c>
      <c r="AD186" s="48" t="n">
        <f aca="false">VALUE(AC186)</f>
        <v>185</v>
      </c>
      <c r="AE186" s="10" t="n">
        <v>185</v>
      </c>
      <c r="AF186" s="10"/>
      <c r="AG186" s="10"/>
      <c r="AH186" s="10"/>
      <c r="AI186" s="10"/>
      <c r="AJ186" s="10" t="s">
        <v>2211</v>
      </c>
      <c r="AK186" s="48" t="s">
        <v>2212</v>
      </c>
    </row>
    <row r="187" s="10" customFormat="true" ht="12.75" hidden="false" customHeight="true" outlineLevel="0" collapsed="false">
      <c r="A187" s="8" t="s">
        <v>569</v>
      </c>
      <c r="B187" s="9" t="s">
        <v>2206</v>
      </c>
      <c r="C187" s="1" t="s">
        <v>2207</v>
      </c>
      <c r="D187" s="94" t="s">
        <v>2213</v>
      </c>
      <c r="E187" s="10" t="s">
        <v>1534</v>
      </c>
      <c r="G187" s="8" t="s">
        <v>766</v>
      </c>
      <c r="H187" s="18" t="n">
        <v>2020</v>
      </c>
      <c r="I187" s="1" t="s">
        <v>2214</v>
      </c>
      <c r="J187" s="8" t="s">
        <v>807</v>
      </c>
      <c r="K187" s="8"/>
      <c r="L187" s="1" t="s">
        <v>1536</v>
      </c>
      <c r="M187" s="48" t="s">
        <v>2215</v>
      </c>
      <c r="N187" s="1" t="s">
        <v>1538</v>
      </c>
      <c r="P187" s="1" t="s">
        <v>1852</v>
      </c>
      <c r="Q187" s="10" t="s">
        <v>1546</v>
      </c>
      <c r="R187" s="10" t="s">
        <v>1396</v>
      </c>
      <c r="S187" s="70" t="s">
        <v>1453</v>
      </c>
      <c r="T187" s="10" t="s">
        <v>1432</v>
      </c>
      <c r="U187" s="10" t="s">
        <v>1433</v>
      </c>
      <c r="V187" s="10" t="s">
        <v>1433</v>
      </c>
      <c r="AA187" s="10" t="n">
        <v>40</v>
      </c>
      <c r="AB187" s="66" t="n">
        <v>3</v>
      </c>
      <c r="AC187" s="67" t="str">
        <f aca="false">RIGHT(A187, LEN(A187)-AB187+1)</f>
        <v>186</v>
      </c>
      <c r="AD187" s="10" t="n">
        <f aca="false">VALUE(AC187)</f>
        <v>186</v>
      </c>
      <c r="AE187" s="10" t="n">
        <v>186</v>
      </c>
      <c r="AJ187" s="10" t="s">
        <v>2211</v>
      </c>
      <c r="AK187" s="48" t="s">
        <v>2212</v>
      </c>
      <c r="AL187" s="48"/>
    </row>
    <row r="188" s="10" customFormat="true" ht="12.75" hidden="false" customHeight="true" outlineLevel="0" collapsed="false">
      <c r="A188" s="8" t="s">
        <v>572</v>
      </c>
      <c r="B188" s="9" t="s">
        <v>2206</v>
      </c>
      <c r="C188" s="1" t="s">
        <v>2207</v>
      </c>
      <c r="D188" s="93" t="s">
        <v>2216</v>
      </c>
      <c r="E188" s="10" t="s">
        <v>1534</v>
      </c>
      <c r="G188" s="8" t="s">
        <v>766</v>
      </c>
      <c r="H188" s="18" t="n">
        <v>2020</v>
      </c>
      <c r="I188" s="1" t="s">
        <v>2217</v>
      </c>
      <c r="J188" s="8" t="s">
        <v>807</v>
      </c>
      <c r="K188" s="8"/>
      <c r="L188" s="1" t="s">
        <v>1536</v>
      </c>
      <c r="M188" s="48" t="s">
        <v>2218</v>
      </c>
      <c r="N188" s="1" t="s">
        <v>1538</v>
      </c>
      <c r="P188" s="1" t="s">
        <v>1852</v>
      </c>
      <c r="Q188" s="10" t="s">
        <v>1546</v>
      </c>
      <c r="R188" s="10" t="s">
        <v>1396</v>
      </c>
      <c r="S188" s="70" t="s">
        <v>1453</v>
      </c>
      <c r="T188" s="10" t="s">
        <v>1432</v>
      </c>
      <c r="U188" s="10" t="s">
        <v>1433</v>
      </c>
      <c r="V188" s="10" t="s">
        <v>1433</v>
      </c>
      <c r="AA188" s="10" t="n">
        <v>121</v>
      </c>
      <c r="AB188" s="66" t="n">
        <v>3</v>
      </c>
      <c r="AC188" s="67" t="str">
        <f aca="false">RIGHT(A188, LEN(A188)-AB188+1)</f>
        <v>187</v>
      </c>
      <c r="AD188" s="10" t="n">
        <f aca="false">VALUE(AC188)</f>
        <v>187</v>
      </c>
      <c r="AE188" s="10" t="n">
        <v>187</v>
      </c>
      <c r="AJ188" s="10" t="s">
        <v>2211</v>
      </c>
      <c r="AK188" s="48" t="s">
        <v>2212</v>
      </c>
      <c r="AL188" s="48"/>
    </row>
    <row r="189" customFormat="false" ht="12.75" hidden="false" customHeight="true" outlineLevel="0" collapsed="false">
      <c r="A189" s="8" t="s">
        <v>575</v>
      </c>
      <c r="B189" s="9" t="s">
        <v>2206</v>
      </c>
      <c r="C189" s="1" t="s">
        <v>2207</v>
      </c>
      <c r="D189" s="94" t="s">
        <v>2219</v>
      </c>
      <c r="E189" s="77" t="s">
        <v>2220</v>
      </c>
      <c r="G189" s="8" t="s">
        <v>766</v>
      </c>
      <c r="H189" s="18" t="n">
        <v>2020</v>
      </c>
      <c r="I189" s="1" t="s">
        <v>2221</v>
      </c>
      <c r="J189" s="8" t="s">
        <v>807</v>
      </c>
      <c r="L189" s="1" t="s">
        <v>1536</v>
      </c>
      <c r="M189" s="48" t="s">
        <v>2222</v>
      </c>
      <c r="N189" s="1" t="s">
        <v>1538</v>
      </c>
      <c r="P189" s="1" t="s">
        <v>1852</v>
      </c>
      <c r="Q189" s="1" t="s">
        <v>1546</v>
      </c>
      <c r="R189" s="1" t="s">
        <v>1396</v>
      </c>
      <c r="S189" s="70" t="s">
        <v>1453</v>
      </c>
      <c r="T189" s="48" t="s">
        <v>1432</v>
      </c>
      <c r="U189" s="48" t="s">
        <v>1433</v>
      </c>
      <c r="V189" s="48" t="s">
        <v>1433</v>
      </c>
      <c r="AA189" s="48" t="n">
        <v>169</v>
      </c>
      <c r="AB189" s="66" t="n">
        <v>3</v>
      </c>
      <c r="AC189" s="67" t="str">
        <f aca="false">RIGHT(A189, LEN(A189)-AB189+1)</f>
        <v>188</v>
      </c>
      <c r="AD189" s="48" t="n">
        <f aca="false">VALUE(AC189)</f>
        <v>188</v>
      </c>
      <c r="AE189" s="10" t="n">
        <v>188</v>
      </c>
      <c r="AF189" s="10"/>
      <c r="AG189" s="10"/>
      <c r="AH189" s="10"/>
      <c r="AI189" s="10"/>
      <c r="AJ189" s="10" t="s">
        <v>2211</v>
      </c>
      <c r="AK189" s="48" t="s">
        <v>2212</v>
      </c>
    </row>
    <row r="190" s="10" customFormat="true" ht="12.75" hidden="false" customHeight="true" outlineLevel="0" collapsed="false">
      <c r="A190" s="8" t="s">
        <v>578</v>
      </c>
      <c r="B190" s="9" t="s">
        <v>1424</v>
      </c>
      <c r="C190" s="1" t="s">
        <v>2184</v>
      </c>
      <c r="D190" s="10" t="s">
        <v>2223</v>
      </c>
      <c r="E190" s="72" t="s">
        <v>2224</v>
      </c>
      <c r="G190" s="8" t="s">
        <v>766</v>
      </c>
      <c r="H190" s="18" t="n">
        <v>2018</v>
      </c>
      <c r="I190" s="1" t="s">
        <v>2225</v>
      </c>
      <c r="J190" s="8" t="s">
        <v>807</v>
      </c>
      <c r="K190" s="8"/>
      <c r="L190" s="1" t="s">
        <v>1429</v>
      </c>
      <c r="M190" s="48"/>
      <c r="N190" s="1"/>
      <c r="P190" s="10" t="s">
        <v>2193</v>
      </c>
      <c r="Q190" s="1" t="s">
        <v>1431</v>
      </c>
      <c r="R190" s="10" t="s">
        <v>1396</v>
      </c>
      <c r="S190" s="70" t="s">
        <v>1453</v>
      </c>
      <c r="T190" s="10" t="s">
        <v>1432</v>
      </c>
      <c r="U190" s="10" t="s">
        <v>1433</v>
      </c>
      <c r="V190" s="10" t="s">
        <v>1433</v>
      </c>
      <c r="AA190" s="10" t="n">
        <v>206</v>
      </c>
      <c r="AB190" s="66" t="n">
        <v>3</v>
      </c>
      <c r="AC190" s="67" t="str">
        <f aca="false">RIGHT(A190, LEN(A190)-AB190+1)</f>
        <v>189</v>
      </c>
      <c r="AD190" s="10" t="n">
        <f aca="false">VALUE(AC190)</f>
        <v>189</v>
      </c>
      <c r="AE190" s="10" t="n">
        <v>189</v>
      </c>
      <c r="AJ190" s="10" t="s">
        <v>2226</v>
      </c>
      <c r="AK190" s="10" t="s">
        <v>2190</v>
      </c>
      <c r="AL190" s="48"/>
    </row>
    <row r="191" customFormat="false" ht="12.75" hidden="false" customHeight="true" outlineLevel="0" collapsed="false">
      <c r="A191" s="8" t="s">
        <v>581</v>
      </c>
      <c r="B191" s="9" t="s">
        <v>1446</v>
      </c>
      <c r="C191" s="1" t="s">
        <v>2227</v>
      </c>
      <c r="D191" s="48" t="s">
        <v>2228</v>
      </c>
      <c r="E191" s="72" t="s">
        <v>2229</v>
      </c>
      <c r="G191" s="8" t="s">
        <v>796</v>
      </c>
      <c r="H191" s="18" t="n">
        <v>2020</v>
      </c>
      <c r="I191" s="1" t="s">
        <v>2230</v>
      </c>
      <c r="J191" s="8" t="s">
        <v>807</v>
      </c>
      <c r="L191" s="1" t="s">
        <v>1451</v>
      </c>
      <c r="M191" s="48" t="s">
        <v>2231</v>
      </c>
      <c r="N191" s="1" t="s">
        <v>2232</v>
      </c>
      <c r="P191" s="1" t="s">
        <v>2233</v>
      </c>
      <c r="Q191" s="1" t="s">
        <v>1431</v>
      </c>
      <c r="R191" s="1" t="s">
        <v>1396</v>
      </c>
      <c r="S191" s="1" t="s">
        <v>1453</v>
      </c>
      <c r="T191" s="48" t="s">
        <v>1432</v>
      </c>
      <c r="U191" s="48" t="s">
        <v>1433</v>
      </c>
      <c r="V191" s="48" t="s">
        <v>1433</v>
      </c>
      <c r="AA191" s="48" t="n">
        <v>116</v>
      </c>
      <c r="AB191" s="66" t="n">
        <v>3</v>
      </c>
      <c r="AC191" s="67" t="str">
        <f aca="false">RIGHT(A191, LEN(A191)-AB191+1)</f>
        <v>190</v>
      </c>
      <c r="AD191" s="48" t="n">
        <f aca="false">VALUE(AC191)</f>
        <v>190</v>
      </c>
      <c r="AE191" s="48" t="n">
        <v>190</v>
      </c>
      <c r="AK191" s="48" t="s">
        <v>2234</v>
      </c>
    </row>
    <row r="192" s="10" customFormat="true" ht="12.75" hidden="false" customHeight="true" outlineLevel="0" collapsed="false">
      <c r="A192" s="8" t="s">
        <v>584</v>
      </c>
      <c r="B192" s="9" t="s">
        <v>1388</v>
      </c>
      <c r="C192" s="1" t="s">
        <v>1404</v>
      </c>
      <c r="D192" s="10" t="s">
        <v>2235</v>
      </c>
      <c r="E192" s="72" t="s">
        <v>2236</v>
      </c>
      <c r="G192" s="8" t="s">
        <v>766</v>
      </c>
      <c r="H192" s="18" t="n">
        <v>2018</v>
      </c>
      <c r="I192" s="31" t="s">
        <v>2237</v>
      </c>
      <c r="J192" s="8" t="s">
        <v>767</v>
      </c>
      <c r="K192" s="8"/>
      <c r="L192" s="70" t="s">
        <v>1397</v>
      </c>
      <c r="M192" s="48"/>
      <c r="N192" s="70"/>
      <c r="O192" s="71"/>
      <c r="P192" s="1" t="s">
        <v>1413</v>
      </c>
      <c r="Q192" s="10" t="s">
        <v>1395</v>
      </c>
      <c r="R192" s="10" t="s">
        <v>1396</v>
      </c>
      <c r="S192" s="1" t="s">
        <v>1397</v>
      </c>
      <c r="T192" s="10" t="s">
        <v>1433</v>
      </c>
      <c r="U192" s="10" t="s">
        <v>1433</v>
      </c>
      <c r="V192" s="10" t="s">
        <v>1433</v>
      </c>
      <c r="W192" s="10" t="s">
        <v>2238</v>
      </c>
      <c r="AA192" s="10" t="n">
        <v>209</v>
      </c>
      <c r="AB192" s="66" t="n">
        <v>3</v>
      </c>
      <c r="AC192" s="67" t="str">
        <f aca="false">RIGHT(A192, LEN(A192)-AB192+1)</f>
        <v>191</v>
      </c>
      <c r="AD192" s="10" t="n">
        <f aca="false">VALUE(AC192)</f>
        <v>191</v>
      </c>
      <c r="AE192" s="10" t="n">
        <v>191</v>
      </c>
      <c r="AK192" s="48" t="s">
        <v>1409</v>
      </c>
      <c r="AL192" s="48"/>
    </row>
    <row r="193" customFormat="false" ht="12.75" hidden="false" customHeight="true" outlineLevel="0" collapsed="false">
      <c r="A193" s="8" t="s">
        <v>587</v>
      </c>
      <c r="B193" s="9" t="s">
        <v>1388</v>
      </c>
      <c r="C193" s="1" t="s">
        <v>1404</v>
      </c>
      <c r="D193" s="48" t="s">
        <v>2239</v>
      </c>
      <c r="E193" s="72" t="s">
        <v>2240</v>
      </c>
      <c r="G193" s="8" t="s">
        <v>766</v>
      </c>
      <c r="H193" s="18" t="n">
        <v>2018</v>
      </c>
      <c r="I193" s="31" t="s">
        <v>2241</v>
      </c>
      <c r="J193" s="8" t="s">
        <v>767</v>
      </c>
      <c r="L193" s="70" t="s">
        <v>1397</v>
      </c>
      <c r="N193" s="70"/>
      <c r="O193" s="71"/>
      <c r="P193" s="1" t="s">
        <v>1413</v>
      </c>
      <c r="Q193" s="1" t="s">
        <v>1395</v>
      </c>
      <c r="R193" s="1" t="s">
        <v>1396</v>
      </c>
      <c r="S193" s="1" t="s">
        <v>1397</v>
      </c>
      <c r="T193" s="48" t="s">
        <v>1433</v>
      </c>
      <c r="U193" s="48" t="s">
        <v>1433</v>
      </c>
      <c r="V193" s="48" t="s">
        <v>1433</v>
      </c>
      <c r="W193" s="48" t="s">
        <v>2242</v>
      </c>
      <c r="AA193" s="48" t="n">
        <v>49</v>
      </c>
      <c r="AB193" s="66" t="n">
        <v>3</v>
      </c>
      <c r="AC193" s="67" t="str">
        <f aca="false">RIGHT(A193, LEN(A193)-AB193+1)</f>
        <v>192</v>
      </c>
      <c r="AD193" s="48" t="n">
        <f aca="false">VALUE(AC193)</f>
        <v>192</v>
      </c>
      <c r="AE193" s="48" t="n">
        <v>192</v>
      </c>
      <c r="AK193" s="48" t="s">
        <v>1409</v>
      </c>
    </row>
    <row r="194" customFormat="false" ht="12.75" hidden="false" customHeight="true" outlineLevel="0" collapsed="false">
      <c r="A194" s="8" t="s">
        <v>590</v>
      </c>
      <c r="B194" s="9" t="s">
        <v>1446</v>
      </c>
      <c r="C194" s="1" t="s">
        <v>1975</v>
      </c>
      <c r="D194" s="48" t="s">
        <v>2243</v>
      </c>
      <c r="E194" s="72" t="s">
        <v>2244</v>
      </c>
      <c r="I194" s="10" t="s">
        <v>2245</v>
      </c>
      <c r="J194" s="8"/>
      <c r="L194" s="70" t="s">
        <v>1451</v>
      </c>
      <c r="M194" s="48" t="s">
        <v>1979</v>
      </c>
      <c r="N194" s="70"/>
      <c r="P194" s="1" t="s">
        <v>1980</v>
      </c>
      <c r="Q194" s="1" t="s">
        <v>1431</v>
      </c>
      <c r="R194" s="1" t="s">
        <v>1396</v>
      </c>
      <c r="S194" s="1" t="s">
        <v>1453</v>
      </c>
      <c r="T194" s="48" t="s">
        <v>1432</v>
      </c>
      <c r="U194" s="48" t="s">
        <v>1433</v>
      </c>
      <c r="V194" s="48" t="s">
        <v>1433</v>
      </c>
      <c r="AA194" s="48" t="n">
        <v>167</v>
      </c>
      <c r="AB194" s="66" t="n">
        <v>3</v>
      </c>
      <c r="AC194" s="67" t="str">
        <f aca="false">RIGHT(A194, LEN(A194)-AB194+1)</f>
        <v>193</v>
      </c>
      <c r="AD194" s="48" t="n">
        <f aca="false">VALUE(AC194)</f>
        <v>193</v>
      </c>
      <c r="AE194" s="48" t="n">
        <v>193</v>
      </c>
      <c r="AF194" s="48" t="s">
        <v>2246</v>
      </c>
      <c r="AG194" s="48" t="s">
        <v>1982</v>
      </c>
      <c r="AK194" s="48" t="s">
        <v>1983</v>
      </c>
    </row>
    <row r="195" customFormat="false" ht="12.75" hidden="false" customHeight="true" outlineLevel="0" collapsed="false">
      <c r="A195" s="8" t="s">
        <v>593</v>
      </c>
      <c r="B195" s="9" t="s">
        <v>1622</v>
      </c>
      <c r="C195" s="86" t="s">
        <v>1727</v>
      </c>
      <c r="D195" s="48" t="s">
        <v>2247</v>
      </c>
      <c r="E195" s="72" t="s">
        <v>1729</v>
      </c>
      <c r="G195" s="8" t="s">
        <v>766</v>
      </c>
      <c r="H195" s="18" t="n">
        <v>2018</v>
      </c>
      <c r="I195" s="1" t="s">
        <v>2248</v>
      </c>
      <c r="J195" s="8" t="s">
        <v>807</v>
      </c>
      <c r="L195" s="70" t="s">
        <v>1397</v>
      </c>
      <c r="N195" s="70"/>
      <c r="O195" s="71"/>
      <c r="P195" s="1" t="s">
        <v>1968</v>
      </c>
      <c r="Q195" s="1" t="s">
        <v>1465</v>
      </c>
      <c r="R195" s="1" t="s">
        <v>1466</v>
      </c>
      <c r="S195" s="70" t="s">
        <v>1453</v>
      </c>
      <c r="T195" s="48" t="s">
        <v>1432</v>
      </c>
      <c r="U195" s="48" t="s">
        <v>1433</v>
      </c>
      <c r="V195" s="48" t="s">
        <v>1433</v>
      </c>
      <c r="AA195" s="48" t="n">
        <v>155</v>
      </c>
      <c r="AB195" s="66" t="n">
        <v>3</v>
      </c>
      <c r="AC195" s="67" t="str">
        <f aca="false">RIGHT(A195, LEN(A195)-AB195+1)</f>
        <v>194</v>
      </c>
      <c r="AD195" s="48" t="n">
        <f aca="false">VALUE(AC195)</f>
        <v>194</v>
      </c>
      <c r="AE195" s="48" t="n">
        <v>194</v>
      </c>
      <c r="AH195" s="48" t="s">
        <v>1629</v>
      </c>
      <c r="AK195" s="10" t="s">
        <v>1468</v>
      </c>
    </row>
    <row r="196" customFormat="false" ht="12.75" hidden="false" customHeight="true" outlineLevel="0" collapsed="false">
      <c r="A196" s="8" t="s">
        <v>596</v>
      </c>
      <c r="B196" s="9" t="s">
        <v>1622</v>
      </c>
      <c r="C196" s="86" t="s">
        <v>1727</v>
      </c>
      <c r="D196" s="48" t="s">
        <v>2249</v>
      </c>
      <c r="E196" s="72" t="s">
        <v>1729</v>
      </c>
      <c r="G196" s="8" t="s">
        <v>766</v>
      </c>
      <c r="H196" s="18" t="n">
        <v>2018</v>
      </c>
      <c r="I196" s="1" t="s">
        <v>2250</v>
      </c>
      <c r="J196" s="8" t="s">
        <v>807</v>
      </c>
      <c r="L196" s="70" t="s">
        <v>1397</v>
      </c>
      <c r="M196" s="48" t="s">
        <v>2251</v>
      </c>
      <c r="N196" s="70"/>
      <c r="O196" s="71"/>
      <c r="P196" s="1" t="s">
        <v>1968</v>
      </c>
      <c r="Q196" s="1" t="s">
        <v>1465</v>
      </c>
      <c r="R196" s="1" t="s">
        <v>1466</v>
      </c>
      <c r="S196" s="70" t="s">
        <v>1453</v>
      </c>
      <c r="T196" s="48" t="s">
        <v>1432</v>
      </c>
      <c r="U196" s="48" t="s">
        <v>1433</v>
      </c>
      <c r="V196" s="48" t="s">
        <v>1433</v>
      </c>
      <c r="AA196" s="48" t="n">
        <v>71</v>
      </c>
      <c r="AB196" s="66" t="n">
        <v>3</v>
      </c>
      <c r="AC196" s="67" t="str">
        <f aca="false">RIGHT(A196, LEN(A196)-AB196+1)</f>
        <v>195</v>
      </c>
      <c r="AD196" s="48" t="n">
        <f aca="false">VALUE(AC196)</f>
        <v>195</v>
      </c>
      <c r="AE196" s="48" t="n">
        <v>195</v>
      </c>
      <c r="AH196" s="48" t="s">
        <v>1629</v>
      </c>
      <c r="AK196" s="10" t="s">
        <v>1468</v>
      </c>
    </row>
    <row r="197" customFormat="false" ht="12.75" hidden="false" customHeight="true" outlineLevel="0" collapsed="false">
      <c r="A197" s="8" t="s">
        <v>599</v>
      </c>
      <c r="B197" s="9" t="s">
        <v>1622</v>
      </c>
      <c r="C197" s="86" t="s">
        <v>1727</v>
      </c>
      <c r="D197" s="48" t="s">
        <v>2252</v>
      </c>
      <c r="E197" s="72" t="s">
        <v>1729</v>
      </c>
      <c r="G197" s="8" t="s">
        <v>766</v>
      </c>
      <c r="H197" s="18" t="n">
        <v>2018</v>
      </c>
      <c r="I197" s="1" t="s">
        <v>2253</v>
      </c>
      <c r="J197" s="8" t="s">
        <v>807</v>
      </c>
      <c r="L197" s="70" t="s">
        <v>1397</v>
      </c>
      <c r="M197" s="48" t="s">
        <v>2254</v>
      </c>
      <c r="N197" s="70"/>
      <c r="O197" s="71"/>
      <c r="P197" s="1" t="s">
        <v>1968</v>
      </c>
      <c r="Q197" s="1" t="s">
        <v>1465</v>
      </c>
      <c r="R197" s="1" t="s">
        <v>1466</v>
      </c>
      <c r="S197" s="70" t="s">
        <v>1453</v>
      </c>
      <c r="T197" s="48" t="s">
        <v>1432</v>
      </c>
      <c r="U197" s="48" t="s">
        <v>1433</v>
      </c>
      <c r="V197" s="48" t="s">
        <v>1433</v>
      </c>
      <c r="AA197" s="48" t="n">
        <v>112</v>
      </c>
      <c r="AB197" s="66" t="n">
        <v>3</v>
      </c>
      <c r="AC197" s="67" t="str">
        <f aca="false">RIGHT(A197, LEN(A197)-AB197+1)</f>
        <v>196</v>
      </c>
      <c r="AD197" s="48" t="n">
        <f aca="false">VALUE(AC197)</f>
        <v>196</v>
      </c>
      <c r="AE197" s="48" t="n">
        <v>196</v>
      </c>
      <c r="AH197" s="48" t="s">
        <v>1629</v>
      </c>
      <c r="AK197" s="10" t="s">
        <v>1468</v>
      </c>
    </row>
    <row r="198" customFormat="false" ht="12.75" hidden="false" customHeight="true" outlineLevel="0" collapsed="false">
      <c r="A198" s="8" t="s">
        <v>602</v>
      </c>
      <c r="B198" s="9" t="s">
        <v>1622</v>
      </c>
      <c r="C198" s="86" t="s">
        <v>1727</v>
      </c>
      <c r="D198" s="48" t="s">
        <v>2255</v>
      </c>
      <c r="E198" s="72" t="s">
        <v>1729</v>
      </c>
      <c r="G198" s="8" t="s">
        <v>766</v>
      </c>
      <c r="H198" s="18" t="n">
        <v>2020</v>
      </c>
      <c r="I198" s="1" t="s">
        <v>2256</v>
      </c>
      <c r="J198" s="8" t="s">
        <v>807</v>
      </c>
      <c r="L198" s="70" t="s">
        <v>1397</v>
      </c>
      <c r="M198" s="48" t="s">
        <v>2257</v>
      </c>
      <c r="N198" s="70"/>
      <c r="O198" s="71"/>
      <c r="P198" s="1" t="s">
        <v>1968</v>
      </c>
      <c r="Q198" s="1" t="s">
        <v>1465</v>
      </c>
      <c r="R198" s="1" t="s">
        <v>1466</v>
      </c>
      <c r="S198" s="70" t="s">
        <v>1453</v>
      </c>
      <c r="T198" s="48" t="s">
        <v>1432</v>
      </c>
      <c r="U198" s="48" t="s">
        <v>1433</v>
      </c>
      <c r="V198" s="48" t="s">
        <v>1433</v>
      </c>
      <c r="AA198" s="48" t="n">
        <v>88</v>
      </c>
      <c r="AB198" s="66" t="n">
        <v>3</v>
      </c>
      <c r="AC198" s="67" t="str">
        <f aca="false">RIGHT(A198, LEN(A198)-AB198+1)</f>
        <v>197</v>
      </c>
      <c r="AD198" s="48" t="n">
        <f aca="false">VALUE(AC198)</f>
        <v>197</v>
      </c>
      <c r="AE198" s="48" t="n">
        <v>197</v>
      </c>
      <c r="AH198" s="48" t="s">
        <v>1629</v>
      </c>
      <c r="AK198" s="10" t="s">
        <v>1468</v>
      </c>
    </row>
    <row r="199" customFormat="false" ht="12.75" hidden="false" customHeight="true" outlineLevel="0" collapsed="false">
      <c r="A199" s="8" t="s">
        <v>615</v>
      </c>
      <c r="B199" s="9" t="s">
        <v>1532</v>
      </c>
      <c r="C199" s="1" t="s">
        <v>1511</v>
      </c>
      <c r="D199" s="48" t="s">
        <v>2258</v>
      </c>
      <c r="E199" s="72" t="s">
        <v>2259</v>
      </c>
      <c r="G199" s="8" t="s">
        <v>766</v>
      </c>
      <c r="H199" s="18" t="n">
        <v>2020</v>
      </c>
      <c r="I199" s="1" t="s">
        <v>2260</v>
      </c>
      <c r="J199" s="8" t="s">
        <v>807</v>
      </c>
      <c r="L199" s="1" t="s">
        <v>1536</v>
      </c>
      <c r="M199" s="48" t="s">
        <v>2261</v>
      </c>
      <c r="N199" s="1" t="s">
        <v>1538</v>
      </c>
      <c r="P199" s="1" t="s">
        <v>1852</v>
      </c>
      <c r="Q199" s="1" t="s">
        <v>1546</v>
      </c>
      <c r="R199" s="1" t="s">
        <v>1396</v>
      </c>
      <c r="S199" s="1" t="s">
        <v>1397</v>
      </c>
      <c r="T199" s="48" t="s">
        <v>1433</v>
      </c>
      <c r="U199" s="48" t="s">
        <v>1433</v>
      </c>
      <c r="V199" s="48" t="s">
        <v>1433</v>
      </c>
      <c r="AA199" s="48" t="n">
        <v>28</v>
      </c>
      <c r="AB199" s="66" t="n">
        <v>3</v>
      </c>
      <c r="AC199" s="67" t="str">
        <f aca="false">RIGHT(A199, LEN(A199)-AB199+1)</f>
        <v>198</v>
      </c>
      <c r="AD199" s="48" t="n">
        <f aca="false">VALUE(AC199)</f>
        <v>198</v>
      </c>
      <c r="AE199" s="48" t="n">
        <v>198</v>
      </c>
      <c r="AK199" s="48" t="s">
        <v>1541</v>
      </c>
    </row>
    <row r="200" customFormat="false" ht="12.75" hidden="false" customHeight="true" outlineLevel="0" collapsed="false">
      <c r="A200" s="8" t="s">
        <v>618</v>
      </c>
      <c r="B200" s="9" t="s">
        <v>1756</v>
      </c>
      <c r="C200" s="1" t="s">
        <v>1757</v>
      </c>
      <c r="D200" s="10" t="s">
        <v>2262</v>
      </c>
      <c r="E200" s="72" t="s">
        <v>2263</v>
      </c>
      <c r="G200" s="8" t="s">
        <v>766</v>
      </c>
      <c r="H200" s="18" t="n">
        <v>2018</v>
      </c>
      <c r="J200" s="8" t="s">
        <v>807</v>
      </c>
      <c r="L200" s="1" t="s">
        <v>1536</v>
      </c>
      <c r="M200" s="48" t="s">
        <v>2264</v>
      </c>
      <c r="N200" s="73" t="s">
        <v>1650</v>
      </c>
      <c r="P200" s="1" t="s">
        <v>1852</v>
      </c>
      <c r="Q200" s="1" t="s">
        <v>1546</v>
      </c>
      <c r="R200" s="1" t="s">
        <v>1396</v>
      </c>
      <c r="S200" s="1" t="s">
        <v>1397</v>
      </c>
      <c r="T200" s="48" t="s">
        <v>1433</v>
      </c>
      <c r="U200" s="48" t="s">
        <v>1433</v>
      </c>
      <c r="V200" s="48" t="s">
        <v>1433</v>
      </c>
      <c r="AA200" s="48" t="n">
        <v>27</v>
      </c>
      <c r="AB200" s="66" t="n">
        <v>3</v>
      </c>
      <c r="AC200" s="67" t="str">
        <f aca="false">RIGHT(A200, LEN(A200)-AB200+1)</f>
        <v>199</v>
      </c>
      <c r="AD200" s="48" t="n">
        <f aca="false">VALUE(AC200)</f>
        <v>199</v>
      </c>
      <c r="AE200" s="48" t="n">
        <v>199</v>
      </c>
      <c r="AK200" s="48" t="s">
        <v>1652</v>
      </c>
    </row>
    <row r="201" customFormat="false" ht="12.75" hidden="false" customHeight="true" outlineLevel="0" collapsed="false">
      <c r="A201" s="8" t="s">
        <v>2265</v>
      </c>
      <c r="B201" s="9" t="s">
        <v>1756</v>
      </c>
      <c r="C201" s="1" t="s">
        <v>1757</v>
      </c>
      <c r="D201" s="48" t="s">
        <v>2266</v>
      </c>
      <c r="E201" s="72" t="s">
        <v>1759</v>
      </c>
      <c r="G201" s="8" t="s">
        <v>897</v>
      </c>
      <c r="H201" s="18" t="n">
        <v>2018</v>
      </c>
      <c r="J201" s="8" t="s">
        <v>807</v>
      </c>
      <c r="L201" s="1" t="s">
        <v>1536</v>
      </c>
      <c r="M201" s="48" t="s">
        <v>1761</v>
      </c>
      <c r="N201" s="73" t="s">
        <v>1650</v>
      </c>
      <c r="P201" s="1" t="s">
        <v>1852</v>
      </c>
      <c r="Q201" s="1" t="s">
        <v>1546</v>
      </c>
      <c r="T201" s="48" t="s">
        <v>1433</v>
      </c>
      <c r="U201" s="48" t="s">
        <v>1433</v>
      </c>
      <c r="V201" s="48" t="s">
        <v>1433</v>
      </c>
      <c r="AA201" s="48" t="n">
        <v>26</v>
      </c>
      <c r="AB201" s="66" t="n">
        <v>3</v>
      </c>
      <c r="AC201" s="67" t="str">
        <f aca="false">RIGHT(A201, LEN(A201)-AB201+1)</f>
        <v>200</v>
      </c>
      <c r="AD201" s="48" t="n">
        <f aca="false">VALUE(AC201)</f>
        <v>200</v>
      </c>
      <c r="AE201" s="48" t="n">
        <v>200</v>
      </c>
      <c r="AK201" s="48" t="s">
        <v>1652</v>
      </c>
    </row>
    <row r="202" customFormat="false" ht="12.75" hidden="false" customHeight="true" outlineLevel="0" collapsed="false">
      <c r="A202" s="8" t="s">
        <v>2267</v>
      </c>
      <c r="B202" s="9" t="s">
        <v>1756</v>
      </c>
      <c r="C202" s="1" t="s">
        <v>1757</v>
      </c>
      <c r="D202" s="48" t="s">
        <v>1763</v>
      </c>
      <c r="E202" s="10" t="s">
        <v>1764</v>
      </c>
      <c r="G202" s="8" t="s">
        <v>897</v>
      </c>
      <c r="H202" s="18" t="n">
        <v>2020</v>
      </c>
      <c r="J202" s="8" t="s">
        <v>807</v>
      </c>
      <c r="L202" s="1" t="s">
        <v>1536</v>
      </c>
      <c r="M202" s="75" t="s">
        <v>1765</v>
      </c>
      <c r="N202" s="73" t="s">
        <v>1650</v>
      </c>
      <c r="P202" s="1" t="s">
        <v>1852</v>
      </c>
      <c r="Q202" s="1" t="s">
        <v>1546</v>
      </c>
      <c r="T202" s="48" t="s">
        <v>1433</v>
      </c>
      <c r="U202" s="48" t="s">
        <v>1433</v>
      </c>
      <c r="V202" s="48" t="s">
        <v>1433</v>
      </c>
      <c r="AA202" s="48" t="n">
        <v>25</v>
      </c>
      <c r="AB202" s="66" t="n">
        <v>3</v>
      </c>
      <c r="AC202" s="67" t="str">
        <f aca="false">RIGHT(A202, LEN(A202)-AB202+1)</f>
        <v>201</v>
      </c>
      <c r="AD202" s="48" t="n">
        <f aca="false">VALUE(AC202)</f>
        <v>201</v>
      </c>
      <c r="AE202" s="48" t="n">
        <v>201</v>
      </c>
      <c r="AK202" s="48" t="s">
        <v>1652</v>
      </c>
    </row>
    <row r="203" customFormat="false" ht="12.75" hidden="false" customHeight="true" outlineLevel="0" collapsed="false">
      <c r="A203" s="8" t="s">
        <v>626</v>
      </c>
      <c r="B203" s="9" t="s">
        <v>1532</v>
      </c>
      <c r="C203" s="1" t="s">
        <v>1511</v>
      </c>
      <c r="D203" s="48" t="s">
        <v>2268</v>
      </c>
      <c r="E203" s="72" t="s">
        <v>1534</v>
      </c>
      <c r="G203" s="8" t="s">
        <v>897</v>
      </c>
      <c r="H203" s="18" t="n">
        <v>2020</v>
      </c>
      <c r="I203" s="1" t="s">
        <v>2269</v>
      </c>
      <c r="J203" s="8" t="s">
        <v>807</v>
      </c>
      <c r="L203" s="1" t="s">
        <v>1536</v>
      </c>
      <c r="M203" s="48" t="s">
        <v>1746</v>
      </c>
      <c r="N203" s="1" t="s">
        <v>1538</v>
      </c>
      <c r="P203" s="1" t="s">
        <v>1852</v>
      </c>
      <c r="Q203" s="1" t="s">
        <v>1546</v>
      </c>
      <c r="T203" s="48" t="s">
        <v>1433</v>
      </c>
      <c r="U203" s="48" t="s">
        <v>1433</v>
      </c>
      <c r="V203" s="48" t="s">
        <v>1433</v>
      </c>
      <c r="AA203" s="48" t="n">
        <v>24</v>
      </c>
      <c r="AB203" s="66" t="n">
        <v>3</v>
      </c>
      <c r="AC203" s="67" t="str">
        <f aca="false">RIGHT(A203, LEN(A203)-AB203+1)</f>
        <v>202</v>
      </c>
      <c r="AD203" s="48" t="n">
        <f aca="false">VALUE(AC203)</f>
        <v>202</v>
      </c>
      <c r="AE203" s="48" t="n">
        <v>202</v>
      </c>
      <c r="AK203" s="48" t="s">
        <v>1541</v>
      </c>
    </row>
    <row r="204" customFormat="false" ht="12.75" hidden="false" customHeight="true" outlineLevel="0" collapsed="false">
      <c r="A204" s="8" t="s">
        <v>158</v>
      </c>
      <c r="B204" s="9" t="s">
        <v>1532</v>
      </c>
      <c r="C204" s="1" t="s">
        <v>1511</v>
      </c>
      <c r="D204" s="48" t="s">
        <v>2270</v>
      </c>
      <c r="E204" s="48" t="s">
        <v>1534</v>
      </c>
      <c r="G204" s="8" t="s">
        <v>897</v>
      </c>
      <c r="H204" s="18" t="n">
        <v>2020</v>
      </c>
      <c r="I204" s="1" t="s">
        <v>2271</v>
      </c>
      <c r="J204" s="8" t="s">
        <v>807</v>
      </c>
      <c r="K204" s="8" t="s">
        <v>1630</v>
      </c>
      <c r="L204" s="1" t="s">
        <v>1536</v>
      </c>
      <c r="M204" s="75" t="s">
        <v>2272</v>
      </c>
      <c r="N204" s="1" t="s">
        <v>1538</v>
      </c>
      <c r="P204" s="1" t="s">
        <v>1852</v>
      </c>
      <c r="Q204" s="1" t="s">
        <v>1546</v>
      </c>
      <c r="R204" s="1" t="s">
        <v>1396</v>
      </c>
      <c r="S204" s="1" t="s">
        <v>1397</v>
      </c>
      <c r="T204" s="48" t="s">
        <v>1433</v>
      </c>
      <c r="U204" s="48" t="s">
        <v>1433</v>
      </c>
      <c r="V204" s="48" t="s">
        <v>1433</v>
      </c>
      <c r="AA204" s="48" t="n">
        <v>130</v>
      </c>
      <c r="AB204" s="66" t="n">
        <v>3</v>
      </c>
      <c r="AC204" s="67" t="str">
        <f aca="false">RIGHT(A204, LEN(A204)-AB204+1)</f>
        <v>203</v>
      </c>
      <c r="AD204" s="48" t="n">
        <f aca="false">VALUE(AC204)</f>
        <v>203</v>
      </c>
      <c r="AE204" s="48" t="n">
        <v>203</v>
      </c>
      <c r="AK204" s="48" t="s">
        <v>1541</v>
      </c>
    </row>
    <row r="205" customFormat="false" ht="12.75" hidden="false" customHeight="true" outlineLevel="0" collapsed="false">
      <c r="A205" s="8" t="s">
        <v>161</v>
      </c>
      <c r="B205" s="9" t="s">
        <v>1532</v>
      </c>
      <c r="C205" s="1" t="s">
        <v>1511</v>
      </c>
      <c r="D205" s="48" t="s">
        <v>1637</v>
      </c>
      <c r="E205" s="48" t="s">
        <v>1534</v>
      </c>
      <c r="G205" s="8" t="s">
        <v>796</v>
      </c>
      <c r="H205" s="18" t="n">
        <v>2020</v>
      </c>
      <c r="I205" s="1" t="s">
        <v>2273</v>
      </c>
      <c r="J205" s="8" t="s">
        <v>807</v>
      </c>
      <c r="K205" s="8" t="s">
        <v>1636</v>
      </c>
      <c r="L205" s="1" t="s">
        <v>1536</v>
      </c>
      <c r="M205" s="48" t="s">
        <v>2274</v>
      </c>
      <c r="N205" s="1" t="s">
        <v>1538</v>
      </c>
      <c r="P205" s="1" t="s">
        <v>1852</v>
      </c>
      <c r="Q205" s="1" t="s">
        <v>1546</v>
      </c>
      <c r="R205" s="1" t="s">
        <v>1396</v>
      </c>
      <c r="S205" s="1" t="s">
        <v>1397</v>
      </c>
      <c r="T205" s="48" t="s">
        <v>1433</v>
      </c>
      <c r="U205" s="48" t="s">
        <v>1433</v>
      </c>
      <c r="V205" s="48" t="s">
        <v>1433</v>
      </c>
      <c r="AA205" s="48" t="n">
        <v>17</v>
      </c>
      <c r="AB205" s="66" t="n">
        <v>3</v>
      </c>
      <c r="AC205" s="67" t="str">
        <f aca="false">RIGHT(A205, LEN(A205)-AB205+1)</f>
        <v>204</v>
      </c>
      <c r="AD205" s="48" t="n">
        <f aca="false">VALUE(AC205)</f>
        <v>204</v>
      </c>
      <c r="AE205" s="48" t="n">
        <v>204</v>
      </c>
      <c r="AK205" s="48" t="s">
        <v>1541</v>
      </c>
    </row>
    <row r="206" customFormat="false" ht="12.75" hidden="false" customHeight="true" outlineLevel="0" collapsed="false">
      <c r="A206" s="8" t="s">
        <v>183</v>
      </c>
      <c r="B206" s="9" t="s">
        <v>1645</v>
      </c>
      <c r="C206" s="1" t="s">
        <v>187</v>
      </c>
      <c r="D206" s="48" t="s">
        <v>2275</v>
      </c>
      <c r="E206" s="72" t="s">
        <v>2276</v>
      </c>
      <c r="G206" s="8" t="s">
        <v>766</v>
      </c>
      <c r="H206" s="18" t="n">
        <v>2018</v>
      </c>
      <c r="J206" s="8" t="s">
        <v>807</v>
      </c>
      <c r="L206" s="1" t="s">
        <v>1536</v>
      </c>
      <c r="M206" s="48" t="s">
        <v>2277</v>
      </c>
      <c r="N206" s="1" t="s">
        <v>1650</v>
      </c>
      <c r="P206" s="1" t="s">
        <v>1852</v>
      </c>
      <c r="Q206" s="1" t="s">
        <v>1546</v>
      </c>
      <c r="R206" s="1" t="s">
        <v>1396</v>
      </c>
      <c r="S206" s="1" t="s">
        <v>1397</v>
      </c>
      <c r="T206" s="48" t="s">
        <v>1433</v>
      </c>
      <c r="U206" s="48" t="s">
        <v>1433</v>
      </c>
      <c r="V206" s="48" t="s">
        <v>1433</v>
      </c>
      <c r="AA206" s="48" t="n">
        <v>117</v>
      </c>
      <c r="AB206" s="66" t="n">
        <v>3</v>
      </c>
      <c r="AC206" s="67" t="str">
        <f aca="false">RIGHT(A206, LEN(A206)-AB206+1)</f>
        <v>205</v>
      </c>
      <c r="AD206" s="48" t="n">
        <f aca="false">VALUE(AC206)</f>
        <v>205</v>
      </c>
      <c r="AE206" s="48" t="n">
        <v>205</v>
      </c>
      <c r="AK206" s="48" t="s">
        <v>1652</v>
      </c>
    </row>
    <row r="207" customFormat="false" ht="12.75" hidden="false" customHeight="true" outlineLevel="0" collapsed="false">
      <c r="A207" s="8" t="s">
        <v>2278</v>
      </c>
      <c r="B207" s="9" t="s">
        <v>1388</v>
      </c>
      <c r="C207" s="1" t="s">
        <v>2279</v>
      </c>
      <c r="D207" s="48" t="s">
        <v>2280</v>
      </c>
      <c r="E207" s="48" t="s">
        <v>2281</v>
      </c>
      <c r="G207" s="8" t="s">
        <v>897</v>
      </c>
      <c r="H207" s="18" t="n">
        <v>2018</v>
      </c>
      <c r="J207" s="8" t="s">
        <v>767</v>
      </c>
      <c r="L207" s="1" t="s">
        <v>1397</v>
      </c>
      <c r="T207" s="8"/>
      <c r="AA207" s="48" t="n">
        <v>174</v>
      </c>
      <c r="AB207" s="66" t="n">
        <v>3</v>
      </c>
      <c r="AC207" s="67" t="str">
        <f aca="false">RIGHT(A207, LEN(A207)-AB207+1)</f>
        <v>206</v>
      </c>
      <c r="AD207" s="48" t="n">
        <f aca="false">VALUE(AC207)</f>
        <v>206</v>
      </c>
      <c r="AE207" s="48" t="n">
        <v>206</v>
      </c>
      <c r="AK207" s="48" t="s">
        <v>1482</v>
      </c>
    </row>
    <row r="208" customFormat="false" ht="12.75" hidden="false" customHeight="true" outlineLevel="0" collapsed="false">
      <c r="A208" s="8" t="s">
        <v>637</v>
      </c>
      <c r="B208" s="9" t="s">
        <v>1756</v>
      </c>
      <c r="C208" s="1" t="s">
        <v>1757</v>
      </c>
      <c r="D208" s="48" t="s">
        <v>2282</v>
      </c>
      <c r="E208" s="72" t="s">
        <v>1806</v>
      </c>
      <c r="G208" s="8" t="s">
        <v>766</v>
      </c>
      <c r="H208" s="18" t="n">
        <v>2018</v>
      </c>
      <c r="I208" s="1" t="s">
        <v>2283</v>
      </c>
      <c r="J208" s="8" t="s">
        <v>807</v>
      </c>
      <c r="L208" s="1" t="s">
        <v>1536</v>
      </c>
      <c r="M208" s="75" t="s">
        <v>2284</v>
      </c>
      <c r="N208" s="1" t="s">
        <v>1650</v>
      </c>
      <c r="O208" s="8"/>
      <c r="P208" s="1" t="s">
        <v>1852</v>
      </c>
      <c r="Q208" s="1" t="s">
        <v>1546</v>
      </c>
      <c r="R208" s="1" t="s">
        <v>1396</v>
      </c>
      <c r="S208" s="1" t="s">
        <v>1397</v>
      </c>
      <c r="T208" s="48" t="s">
        <v>1433</v>
      </c>
      <c r="U208" s="48" t="s">
        <v>1433</v>
      </c>
      <c r="V208" s="48" t="s">
        <v>1433</v>
      </c>
      <c r="AA208" s="48" t="n">
        <v>154</v>
      </c>
      <c r="AB208" s="66" t="n">
        <v>3</v>
      </c>
      <c r="AC208" s="67" t="str">
        <f aca="false">RIGHT(A208, LEN(A208)-AB208+1)</f>
        <v>207</v>
      </c>
      <c r="AD208" s="48" t="n">
        <f aca="false">VALUE(AC208)</f>
        <v>207</v>
      </c>
      <c r="AE208" s="48" t="n">
        <v>207</v>
      </c>
      <c r="AK208" s="48" t="s">
        <v>1652</v>
      </c>
    </row>
    <row r="209" customFormat="false" ht="12.75" hidden="false" customHeight="true" outlineLevel="0" collapsed="false">
      <c r="A209" s="8" t="s">
        <v>640</v>
      </c>
      <c r="B209" s="9" t="s">
        <v>1657</v>
      </c>
      <c r="C209" s="1" t="s">
        <v>1485</v>
      </c>
      <c r="D209" s="10" t="s">
        <v>2285</v>
      </c>
      <c r="E209" s="72" t="s">
        <v>2286</v>
      </c>
      <c r="G209" s="8" t="s">
        <v>766</v>
      </c>
      <c r="H209" s="18" t="n">
        <v>2020</v>
      </c>
      <c r="I209" s="1" t="s">
        <v>1488</v>
      </c>
      <c r="J209" s="8" t="s">
        <v>807</v>
      </c>
      <c r="L209" s="1" t="s">
        <v>1536</v>
      </c>
      <c r="M209" s="75" t="s">
        <v>2286</v>
      </c>
      <c r="N209" s="73" t="s">
        <v>1650</v>
      </c>
      <c r="P209" s="1" t="s">
        <v>1670</v>
      </c>
      <c r="Q209" s="1" t="s">
        <v>1546</v>
      </c>
      <c r="R209" s="1" t="s">
        <v>1396</v>
      </c>
      <c r="S209" s="1" t="s">
        <v>1397</v>
      </c>
      <c r="T209" s="48" t="s">
        <v>1433</v>
      </c>
      <c r="U209" s="48" t="s">
        <v>1433</v>
      </c>
      <c r="V209" s="48" t="s">
        <v>1433</v>
      </c>
      <c r="AA209" s="48" t="n">
        <v>153</v>
      </c>
      <c r="AB209" s="66" t="n">
        <v>3</v>
      </c>
      <c r="AC209" s="67" t="str">
        <f aca="false">RIGHT(A209, LEN(A209)-AB209+1)</f>
        <v>208</v>
      </c>
      <c r="AD209" s="48" t="n">
        <f aca="false">VALUE(AC209)</f>
        <v>208</v>
      </c>
      <c r="AE209" s="48" t="n">
        <v>208</v>
      </c>
      <c r="AK209" s="48" t="s">
        <v>1652</v>
      </c>
    </row>
    <row r="210" customFormat="false" ht="12.75" hidden="false" customHeight="true" outlineLevel="0" collapsed="false">
      <c r="A210" s="8" t="s">
        <v>644</v>
      </c>
      <c r="B210" s="9" t="s">
        <v>1756</v>
      </c>
      <c r="C210" s="1" t="s">
        <v>1757</v>
      </c>
      <c r="D210" s="10" t="s">
        <v>2287</v>
      </c>
      <c r="E210" s="72" t="s">
        <v>2288</v>
      </c>
      <c r="G210" s="8" t="s">
        <v>766</v>
      </c>
      <c r="H210" s="18" t="n">
        <v>2018</v>
      </c>
      <c r="I210" s="1" t="s">
        <v>1812</v>
      </c>
      <c r="J210" s="8" t="s">
        <v>807</v>
      </c>
      <c r="L210" s="1" t="s">
        <v>1536</v>
      </c>
      <c r="M210" s="75" t="s">
        <v>2289</v>
      </c>
      <c r="N210" s="1" t="s">
        <v>1650</v>
      </c>
      <c r="P210" s="1" t="s">
        <v>1852</v>
      </c>
      <c r="Q210" s="1" t="s">
        <v>1546</v>
      </c>
      <c r="R210" s="1" t="s">
        <v>1396</v>
      </c>
      <c r="S210" s="1" t="s">
        <v>1397</v>
      </c>
      <c r="T210" s="48" t="s">
        <v>1433</v>
      </c>
      <c r="U210" s="48" t="s">
        <v>1433</v>
      </c>
      <c r="V210" s="48" t="s">
        <v>1433</v>
      </c>
      <c r="AA210" s="48" t="n">
        <v>179</v>
      </c>
      <c r="AB210" s="66" t="n">
        <v>3</v>
      </c>
      <c r="AC210" s="67" t="str">
        <f aca="false">RIGHT(A210, LEN(A210)-AB210+1)</f>
        <v>209</v>
      </c>
      <c r="AD210" s="48" t="n">
        <f aca="false">VALUE(AC210)</f>
        <v>209</v>
      </c>
      <c r="AE210" s="48" t="n">
        <v>209</v>
      </c>
      <c r="AK210" s="48" t="s">
        <v>1652</v>
      </c>
    </row>
    <row r="211" customFormat="false" ht="12.75" hidden="false" customHeight="true" outlineLevel="0" collapsed="false">
      <c r="A211" s="8" t="s">
        <v>647</v>
      </c>
      <c r="B211" s="9" t="s">
        <v>1756</v>
      </c>
      <c r="C211" s="1" t="s">
        <v>1757</v>
      </c>
      <c r="D211" s="10" t="s">
        <v>2290</v>
      </c>
      <c r="E211" s="72" t="s">
        <v>2291</v>
      </c>
      <c r="G211" s="8" t="s">
        <v>766</v>
      </c>
      <c r="H211" s="18" t="n">
        <v>2018</v>
      </c>
      <c r="I211" s="1" t="s">
        <v>1812</v>
      </c>
      <c r="J211" s="8" t="s">
        <v>807</v>
      </c>
      <c r="L211" s="1" t="s">
        <v>1536</v>
      </c>
      <c r="M211" s="75" t="s">
        <v>2292</v>
      </c>
      <c r="N211" s="1" t="s">
        <v>1650</v>
      </c>
      <c r="Q211" s="1" t="s">
        <v>1546</v>
      </c>
      <c r="R211" s="1" t="s">
        <v>1396</v>
      </c>
      <c r="S211" s="1" t="s">
        <v>1397</v>
      </c>
      <c r="T211" s="48" t="s">
        <v>1433</v>
      </c>
      <c r="U211" s="48" t="s">
        <v>1433</v>
      </c>
      <c r="V211" s="48" t="s">
        <v>1433</v>
      </c>
      <c r="AA211" s="48" t="n">
        <v>168</v>
      </c>
      <c r="AB211" s="66" t="n">
        <v>3</v>
      </c>
      <c r="AC211" s="67" t="str">
        <f aca="false">RIGHT(A211, LEN(A211)-AB211+1)</f>
        <v>210</v>
      </c>
      <c r="AD211" s="48" t="n">
        <f aca="false">VALUE(AC211)</f>
        <v>210</v>
      </c>
      <c r="AE211" s="48" t="n">
        <v>210</v>
      </c>
      <c r="AK211" s="48" t="s">
        <v>1652</v>
      </c>
    </row>
    <row r="212" customFormat="false" ht="12.75" hidden="false" customHeight="true" outlineLevel="0" collapsed="false">
      <c r="A212" s="8" t="s">
        <v>650</v>
      </c>
      <c r="B212" s="9" t="s">
        <v>1645</v>
      </c>
      <c r="C212" s="1" t="s">
        <v>187</v>
      </c>
      <c r="D212" s="74" t="s">
        <v>2293</v>
      </c>
      <c r="E212" s="72" t="s">
        <v>2294</v>
      </c>
      <c r="H212" s="18" t="n">
        <v>2020</v>
      </c>
      <c r="I212" s="1" t="s">
        <v>2295</v>
      </c>
      <c r="J212" s="8" t="s">
        <v>807</v>
      </c>
      <c r="L212" s="1" t="s">
        <v>1536</v>
      </c>
      <c r="M212" s="48" t="s">
        <v>2296</v>
      </c>
      <c r="N212" s="1" t="s">
        <v>1650</v>
      </c>
      <c r="P212" s="70" t="s">
        <v>1656</v>
      </c>
      <c r="Q212" s="1" t="s">
        <v>1546</v>
      </c>
      <c r="R212" s="1" t="s">
        <v>1396</v>
      </c>
      <c r="S212" s="1" t="s">
        <v>1397</v>
      </c>
      <c r="T212" s="48" t="s">
        <v>1433</v>
      </c>
      <c r="U212" s="48" t="s">
        <v>1433</v>
      </c>
      <c r="V212" s="48" t="s">
        <v>1433</v>
      </c>
      <c r="AA212" s="48" t="n">
        <v>175</v>
      </c>
      <c r="AB212" s="66" t="n">
        <v>3</v>
      </c>
      <c r="AC212" s="67" t="str">
        <f aca="false">RIGHT(A212, LEN(A212)-AB212+1)</f>
        <v>211</v>
      </c>
      <c r="AD212" s="48" t="n">
        <f aca="false">VALUE(AC212)</f>
        <v>211</v>
      </c>
      <c r="AE212" s="48" t="n">
        <v>211</v>
      </c>
      <c r="AK212" s="48" t="s">
        <v>1652</v>
      </c>
    </row>
    <row r="213" customFormat="false" ht="12.75" hidden="false" customHeight="true" outlineLevel="0" collapsed="false">
      <c r="A213" s="8" t="s">
        <v>653</v>
      </c>
      <c r="B213" s="1" t="s">
        <v>1733</v>
      </c>
      <c r="C213" s="1" t="s">
        <v>1587</v>
      </c>
      <c r="D213" s="74" t="s">
        <v>1304</v>
      </c>
      <c r="E213" s="48" t="s">
        <v>1305</v>
      </c>
      <c r="G213" s="8" t="s">
        <v>897</v>
      </c>
      <c r="H213" s="18" t="n">
        <v>2020</v>
      </c>
      <c r="I213" s="1" t="s">
        <v>2297</v>
      </c>
      <c r="J213" s="8" t="s">
        <v>807</v>
      </c>
      <c r="L213" s="1" t="s">
        <v>1536</v>
      </c>
      <c r="M213" s="75" t="s">
        <v>2298</v>
      </c>
      <c r="N213" s="1" t="s">
        <v>1538</v>
      </c>
      <c r="Q213" s="1" t="s">
        <v>1546</v>
      </c>
      <c r="R213" s="1" t="s">
        <v>1396</v>
      </c>
      <c r="S213" s="1" t="s">
        <v>1397</v>
      </c>
      <c r="T213" s="48" t="s">
        <v>1433</v>
      </c>
      <c r="U213" s="48" t="s">
        <v>1433</v>
      </c>
      <c r="V213" s="48" t="s">
        <v>1433</v>
      </c>
      <c r="AA213" s="48" t="n">
        <v>171</v>
      </c>
      <c r="AB213" s="66" t="n">
        <v>3</v>
      </c>
      <c r="AC213" s="67" t="str">
        <f aca="false">RIGHT(A213, LEN(A213)-AB213+1)</f>
        <v>212</v>
      </c>
      <c r="AD213" s="48" t="n">
        <f aca="false">VALUE(AC213)</f>
        <v>212</v>
      </c>
      <c r="AE213" s="48" t="n">
        <v>212</v>
      </c>
      <c r="AK213" s="48" t="s">
        <v>1541</v>
      </c>
    </row>
    <row r="214" customFormat="false" ht="12.75" hidden="false" customHeight="true" outlineLevel="0" collapsed="false">
      <c r="A214" s="8" t="s">
        <v>660</v>
      </c>
      <c r="B214" s="9" t="s">
        <v>1457</v>
      </c>
      <c r="C214" s="1" t="s">
        <v>187</v>
      </c>
      <c r="D214" s="10" t="s">
        <v>2299</v>
      </c>
      <c r="E214" s="72" t="s">
        <v>2300</v>
      </c>
      <c r="G214" s="8" t="s">
        <v>766</v>
      </c>
      <c r="H214" s="18" t="n">
        <v>2020</v>
      </c>
      <c r="I214" s="1" t="s">
        <v>2301</v>
      </c>
      <c r="J214" s="8" t="s">
        <v>797</v>
      </c>
      <c r="L214" s="70" t="s">
        <v>1397</v>
      </c>
      <c r="M214" s="48" t="s">
        <v>2302</v>
      </c>
      <c r="N214" s="70"/>
      <c r="P214" s="70" t="s">
        <v>1718</v>
      </c>
      <c r="Q214" s="1" t="s">
        <v>1465</v>
      </c>
      <c r="R214" s="1" t="s">
        <v>1466</v>
      </c>
      <c r="S214" s="70" t="s">
        <v>1453</v>
      </c>
      <c r="T214" s="48" t="s">
        <v>1432</v>
      </c>
      <c r="U214" s="48" t="s">
        <v>1433</v>
      </c>
      <c r="V214" s="48" t="s">
        <v>1433</v>
      </c>
      <c r="AA214" s="48" t="n">
        <v>131</v>
      </c>
      <c r="AB214" s="66" t="n">
        <v>3</v>
      </c>
      <c r="AC214" s="67" t="str">
        <f aca="false">RIGHT(A214, LEN(A214)-AB214+1)</f>
        <v>213</v>
      </c>
      <c r="AD214" s="48" t="n">
        <f aca="false">VALUE(AC214)</f>
        <v>213</v>
      </c>
      <c r="AE214" s="48" t="n">
        <v>213</v>
      </c>
      <c r="AH214" s="48" t="s">
        <v>1467</v>
      </c>
      <c r="AK214" s="10" t="s">
        <v>1468</v>
      </c>
    </row>
    <row r="215" customFormat="false" ht="12.75" hidden="false" customHeight="true" outlineLevel="0" collapsed="false">
      <c r="A215" s="8" t="s">
        <v>663</v>
      </c>
      <c r="B215" s="9" t="s">
        <v>1532</v>
      </c>
      <c r="C215" s="1" t="s">
        <v>1511</v>
      </c>
      <c r="D215" s="48" t="s">
        <v>2303</v>
      </c>
      <c r="E215" s="48" t="s">
        <v>1534</v>
      </c>
      <c r="G215" s="8" t="s">
        <v>766</v>
      </c>
      <c r="H215" s="18" t="n">
        <v>2020</v>
      </c>
      <c r="J215" s="8" t="s">
        <v>807</v>
      </c>
      <c r="L215" s="1" t="s">
        <v>1536</v>
      </c>
      <c r="M215" s="75" t="s">
        <v>2304</v>
      </c>
      <c r="N215" s="1" t="s">
        <v>1538</v>
      </c>
      <c r="P215" s="1" t="s">
        <v>1852</v>
      </c>
      <c r="Q215" s="1" t="s">
        <v>1546</v>
      </c>
      <c r="R215" s="1" t="s">
        <v>1396</v>
      </c>
      <c r="S215" s="1" t="s">
        <v>1397</v>
      </c>
      <c r="T215" s="48" t="s">
        <v>1433</v>
      </c>
      <c r="U215" s="48" t="s">
        <v>1433</v>
      </c>
      <c r="V215" s="48" t="s">
        <v>1433</v>
      </c>
      <c r="AA215" s="48" t="n">
        <v>12</v>
      </c>
      <c r="AB215" s="66" t="n">
        <v>3</v>
      </c>
      <c r="AC215" s="67" t="str">
        <f aca="false">RIGHT(A215, LEN(A215)-AB215+1)</f>
        <v>214</v>
      </c>
      <c r="AD215" s="48" t="n">
        <f aca="false">VALUE(AC215)</f>
        <v>214</v>
      </c>
      <c r="AE215" s="48" t="n">
        <v>214</v>
      </c>
      <c r="AK215" s="48" t="s">
        <v>1541</v>
      </c>
    </row>
    <row r="216" customFormat="false" ht="12.75" hidden="false" customHeight="true" outlineLevel="0" collapsed="false">
      <c r="A216" s="8" t="s">
        <v>667</v>
      </c>
      <c r="B216" s="1" t="s">
        <v>1954</v>
      </c>
      <c r="C216" s="1" t="s">
        <v>1955</v>
      </c>
      <c r="D216" s="48" t="s">
        <v>2305</v>
      </c>
      <c r="E216" s="48" t="s">
        <v>2306</v>
      </c>
      <c r="G216" s="8" t="s">
        <v>766</v>
      </c>
      <c r="H216" s="18" t="n">
        <v>2020</v>
      </c>
      <c r="I216" s="1" t="s">
        <v>2307</v>
      </c>
      <c r="J216" s="8" t="s">
        <v>807</v>
      </c>
      <c r="L216" s="1" t="s">
        <v>1536</v>
      </c>
      <c r="M216" s="75" t="s">
        <v>2308</v>
      </c>
      <c r="N216" s="1" t="s">
        <v>1650</v>
      </c>
      <c r="P216" s="1" t="s">
        <v>2309</v>
      </c>
      <c r="Q216" s="1" t="s">
        <v>1546</v>
      </c>
      <c r="R216" s="1" t="s">
        <v>1396</v>
      </c>
      <c r="S216" s="1" t="s">
        <v>1397</v>
      </c>
      <c r="T216" s="48" t="s">
        <v>1433</v>
      </c>
      <c r="U216" s="48" t="s">
        <v>1433</v>
      </c>
      <c r="V216" s="48" t="s">
        <v>1433</v>
      </c>
      <c r="AA216" s="48" t="n">
        <v>11</v>
      </c>
      <c r="AB216" s="66" t="n">
        <v>3</v>
      </c>
      <c r="AC216" s="67" t="str">
        <f aca="false">RIGHT(A216, LEN(A216)-AB216+1)</f>
        <v>215</v>
      </c>
      <c r="AD216" s="48" t="n">
        <f aca="false">VALUE(AC216)</f>
        <v>215</v>
      </c>
      <c r="AE216" s="48" t="n">
        <v>215</v>
      </c>
      <c r="AK216" s="48" t="s">
        <v>1652</v>
      </c>
    </row>
    <row r="217" customFormat="false" ht="12.75" hidden="false" customHeight="true" outlineLevel="0" collapsed="false">
      <c r="A217" s="8" t="s">
        <v>677</v>
      </c>
      <c r="B217" s="9" t="s">
        <v>1532</v>
      </c>
      <c r="C217" s="1" t="s">
        <v>1511</v>
      </c>
      <c r="D217" s="48" t="s">
        <v>1320</v>
      </c>
      <c r="E217" s="48" t="s">
        <v>1534</v>
      </c>
      <c r="G217" s="8" t="s">
        <v>897</v>
      </c>
      <c r="H217" s="18" t="n">
        <v>2020</v>
      </c>
      <c r="J217" s="8" t="s">
        <v>807</v>
      </c>
      <c r="L217" s="1" t="s">
        <v>1536</v>
      </c>
      <c r="M217" s="75" t="s">
        <v>2310</v>
      </c>
      <c r="N217" s="1" t="s">
        <v>1538</v>
      </c>
      <c r="P217" s="1" t="s">
        <v>1852</v>
      </c>
      <c r="Q217" s="1" t="s">
        <v>1546</v>
      </c>
      <c r="T217" s="48" t="s">
        <v>1433</v>
      </c>
      <c r="U217" s="48" t="s">
        <v>1433</v>
      </c>
      <c r="V217" s="48" t="s">
        <v>1433</v>
      </c>
      <c r="AA217" s="48" t="n">
        <v>129</v>
      </c>
      <c r="AB217" s="66" t="n">
        <v>3</v>
      </c>
      <c r="AC217" s="67" t="str">
        <f aca="false">RIGHT(A217, LEN(A217)-AB217+1)</f>
        <v>216</v>
      </c>
      <c r="AD217" s="48" t="n">
        <f aca="false">VALUE(AC217)</f>
        <v>216</v>
      </c>
      <c r="AE217" s="48" t="n">
        <v>216</v>
      </c>
      <c r="AK217" s="48" t="s">
        <v>1541</v>
      </c>
    </row>
    <row r="218" customFormat="false" ht="12.75" hidden="false" customHeight="true" outlineLevel="0" collapsed="false">
      <c r="A218" s="8" t="s">
        <v>681</v>
      </c>
      <c r="B218" s="9" t="s">
        <v>1532</v>
      </c>
      <c r="C218" s="1" t="s">
        <v>1511</v>
      </c>
      <c r="D218" s="82" t="s">
        <v>2311</v>
      </c>
      <c r="E218" s="48" t="s">
        <v>1534</v>
      </c>
      <c r="G218" s="8" t="s">
        <v>766</v>
      </c>
      <c r="H218" s="18" t="n">
        <v>2020</v>
      </c>
      <c r="J218" s="8" t="s">
        <v>807</v>
      </c>
      <c r="L218" s="1" t="s">
        <v>1536</v>
      </c>
      <c r="M218" s="75" t="s">
        <v>2312</v>
      </c>
      <c r="N218" s="1" t="s">
        <v>1538</v>
      </c>
      <c r="P218" s="1" t="s">
        <v>1852</v>
      </c>
      <c r="Q218" s="1" t="s">
        <v>1546</v>
      </c>
      <c r="R218" s="1" t="s">
        <v>1396</v>
      </c>
      <c r="S218" s="1" t="s">
        <v>1397</v>
      </c>
      <c r="T218" s="48" t="s">
        <v>1433</v>
      </c>
      <c r="U218" s="48" t="s">
        <v>1433</v>
      </c>
      <c r="V218" s="48" t="s">
        <v>1433</v>
      </c>
      <c r="AA218" s="48" t="n">
        <v>9</v>
      </c>
      <c r="AB218" s="66" t="n">
        <v>3</v>
      </c>
      <c r="AC218" s="67" t="str">
        <f aca="false">RIGHT(A218, LEN(A218)-AB218+1)</f>
        <v>217</v>
      </c>
      <c r="AD218" s="48" t="n">
        <f aca="false">VALUE(AC218)</f>
        <v>217</v>
      </c>
      <c r="AE218" s="48" t="n">
        <v>217</v>
      </c>
      <c r="AK218" s="48" t="s">
        <v>1541</v>
      </c>
    </row>
    <row r="219" customFormat="false" ht="12.75" hidden="false" customHeight="true" outlineLevel="0" collapsed="false">
      <c r="A219" s="8" t="s">
        <v>685</v>
      </c>
      <c r="B219" s="9" t="s">
        <v>1532</v>
      </c>
      <c r="C219" s="1" t="s">
        <v>1511</v>
      </c>
      <c r="D219" s="95" t="s">
        <v>1326</v>
      </c>
      <c r="E219" s="48" t="s">
        <v>1534</v>
      </c>
      <c r="G219" s="8" t="s">
        <v>766</v>
      </c>
      <c r="H219" s="18" t="n">
        <v>2020</v>
      </c>
      <c r="J219" s="8" t="s">
        <v>807</v>
      </c>
      <c r="L219" s="1" t="s">
        <v>1536</v>
      </c>
      <c r="M219" s="75" t="s">
        <v>2313</v>
      </c>
      <c r="N219" s="1" t="s">
        <v>1538</v>
      </c>
      <c r="P219" s="1" t="s">
        <v>1852</v>
      </c>
      <c r="Q219" s="1" t="s">
        <v>1546</v>
      </c>
      <c r="R219" s="1" t="s">
        <v>1396</v>
      </c>
      <c r="S219" s="1" t="s">
        <v>1397</v>
      </c>
      <c r="T219" s="48" t="s">
        <v>1433</v>
      </c>
      <c r="U219" s="48" t="s">
        <v>1433</v>
      </c>
      <c r="V219" s="48" t="s">
        <v>1433</v>
      </c>
      <c r="AA219" s="48" t="n">
        <v>8</v>
      </c>
      <c r="AB219" s="66" t="n">
        <v>3</v>
      </c>
      <c r="AC219" s="67" t="str">
        <f aca="false">RIGHT(A219, LEN(A219)-AB219+1)</f>
        <v>218</v>
      </c>
      <c r="AD219" s="48" t="n">
        <f aca="false">VALUE(AC219)</f>
        <v>218</v>
      </c>
      <c r="AE219" s="48" t="n">
        <v>218</v>
      </c>
      <c r="AK219" s="48" t="s">
        <v>1541</v>
      </c>
    </row>
    <row r="220" customFormat="false" ht="12.75" hidden="false" customHeight="true" outlineLevel="0" collapsed="false">
      <c r="A220" s="8" t="s">
        <v>689</v>
      </c>
      <c r="B220" s="1" t="s">
        <v>1733</v>
      </c>
      <c r="C220" s="1" t="s">
        <v>1587</v>
      </c>
      <c r="D220" s="74" t="s">
        <v>2314</v>
      </c>
      <c r="E220" s="72" t="s">
        <v>1735</v>
      </c>
      <c r="G220" s="8" t="s">
        <v>766</v>
      </c>
      <c r="H220" s="18" t="n">
        <v>2020</v>
      </c>
      <c r="I220" s="1" t="s">
        <v>1970</v>
      </c>
      <c r="J220" s="8" t="s">
        <v>807</v>
      </c>
      <c r="L220" s="1" t="s">
        <v>1536</v>
      </c>
      <c r="M220" s="75" t="s">
        <v>2315</v>
      </c>
      <c r="N220" s="1" t="s">
        <v>1538</v>
      </c>
      <c r="P220" s="1" t="s">
        <v>1852</v>
      </c>
      <c r="Q220" s="1" t="s">
        <v>1546</v>
      </c>
      <c r="R220" s="1" t="s">
        <v>1396</v>
      </c>
      <c r="S220" s="1" t="s">
        <v>1397</v>
      </c>
      <c r="T220" s="48" t="s">
        <v>1433</v>
      </c>
      <c r="U220" s="48" t="s">
        <v>1433</v>
      </c>
      <c r="V220" s="48" t="s">
        <v>1433</v>
      </c>
      <c r="AA220" s="48" t="n">
        <v>7</v>
      </c>
      <c r="AB220" s="66" t="n">
        <v>3</v>
      </c>
      <c r="AC220" s="67" t="str">
        <f aca="false">RIGHT(A220, LEN(A220)-AB220+1)</f>
        <v>219</v>
      </c>
      <c r="AD220" s="48" t="n">
        <f aca="false">VALUE(AC220)</f>
        <v>219</v>
      </c>
      <c r="AE220" s="48" t="n">
        <v>219</v>
      </c>
      <c r="AK220" s="48" t="s">
        <v>1541</v>
      </c>
    </row>
    <row r="221" customFormat="false" ht="12.75" hidden="false" customHeight="true" outlineLevel="0" collapsed="false">
      <c r="A221" s="8" t="s">
        <v>693</v>
      </c>
      <c r="B221" s="1" t="s">
        <v>1733</v>
      </c>
      <c r="C221" s="1" t="s">
        <v>1587</v>
      </c>
      <c r="D221" s="48" t="s">
        <v>2316</v>
      </c>
      <c r="E221" s="48" t="s">
        <v>1735</v>
      </c>
      <c r="G221" s="8" t="s">
        <v>766</v>
      </c>
      <c r="H221" s="18" t="n">
        <v>2020</v>
      </c>
      <c r="I221" s="1" t="s">
        <v>1970</v>
      </c>
      <c r="J221" s="8" t="s">
        <v>807</v>
      </c>
      <c r="L221" s="1" t="s">
        <v>1536</v>
      </c>
      <c r="M221" s="75" t="s">
        <v>2317</v>
      </c>
      <c r="N221" s="1" t="s">
        <v>1538</v>
      </c>
      <c r="P221" s="1" t="s">
        <v>1852</v>
      </c>
      <c r="Q221" s="1" t="s">
        <v>1546</v>
      </c>
      <c r="R221" s="1" t="s">
        <v>1396</v>
      </c>
      <c r="S221" s="1" t="s">
        <v>1397</v>
      </c>
      <c r="T221" s="48" t="s">
        <v>1433</v>
      </c>
      <c r="U221" s="48" t="s">
        <v>1433</v>
      </c>
      <c r="V221" s="48" t="s">
        <v>1433</v>
      </c>
      <c r="AA221" s="48" t="n">
        <v>6</v>
      </c>
      <c r="AB221" s="66" t="n">
        <v>3</v>
      </c>
      <c r="AC221" s="67" t="str">
        <f aca="false">RIGHT(A221, LEN(A221)-AB221+1)</f>
        <v>220</v>
      </c>
      <c r="AD221" s="48" t="n">
        <f aca="false">VALUE(AC221)</f>
        <v>220</v>
      </c>
      <c r="AE221" s="48" t="n">
        <v>220</v>
      </c>
      <c r="AK221" s="48" t="s">
        <v>1541</v>
      </c>
    </row>
    <row r="222" customFormat="false" ht="12.75" hidden="false" customHeight="true" outlineLevel="0" collapsed="false">
      <c r="A222" s="8" t="s">
        <v>335</v>
      </c>
      <c r="B222" s="1" t="s">
        <v>1954</v>
      </c>
      <c r="C222" s="1" t="s">
        <v>1955</v>
      </c>
      <c r="D222" s="48" t="s">
        <v>2318</v>
      </c>
      <c r="E222" s="48" t="s">
        <v>2319</v>
      </c>
      <c r="G222" s="8" t="s">
        <v>766</v>
      </c>
      <c r="H222" s="18" t="n">
        <v>2020</v>
      </c>
      <c r="J222" s="8" t="s">
        <v>807</v>
      </c>
      <c r="K222" s="8" t="s">
        <v>1901</v>
      </c>
      <c r="L222" s="1" t="s">
        <v>1536</v>
      </c>
      <c r="M222" s="75" t="s">
        <v>2320</v>
      </c>
      <c r="N222" s="1" t="s">
        <v>1650</v>
      </c>
      <c r="P222" s="1" t="s">
        <v>1852</v>
      </c>
      <c r="Q222" s="1" t="s">
        <v>1546</v>
      </c>
      <c r="R222" s="1" t="s">
        <v>1396</v>
      </c>
      <c r="S222" s="1" t="s">
        <v>1397</v>
      </c>
      <c r="T222" s="48" t="s">
        <v>1433</v>
      </c>
      <c r="U222" s="48" t="s">
        <v>1433</v>
      </c>
      <c r="V222" s="48" t="s">
        <v>1433</v>
      </c>
      <c r="AA222" s="48" t="n">
        <v>5</v>
      </c>
      <c r="AB222" s="66" t="n">
        <v>3</v>
      </c>
      <c r="AC222" s="67" t="str">
        <f aca="false">RIGHT(A222, LEN(A222)-AB222+1)</f>
        <v>221</v>
      </c>
      <c r="AD222" s="48" t="n">
        <f aca="false">VALUE(AC222)</f>
        <v>221</v>
      </c>
      <c r="AE222" s="48" t="n">
        <v>221</v>
      </c>
      <c r="AK222" s="48" t="s">
        <v>1652</v>
      </c>
    </row>
    <row r="223" customFormat="false" ht="12.75" hidden="false" customHeight="true" outlineLevel="0" collapsed="false">
      <c r="A223" s="8" t="s">
        <v>697</v>
      </c>
      <c r="B223" s="9" t="s">
        <v>1532</v>
      </c>
      <c r="C223" s="1" t="s">
        <v>1511</v>
      </c>
      <c r="D223" s="48" t="s">
        <v>2321</v>
      </c>
      <c r="E223" s="48" t="s">
        <v>1534</v>
      </c>
      <c r="G223" s="8" t="s">
        <v>766</v>
      </c>
      <c r="H223" s="18" t="n">
        <v>2020</v>
      </c>
      <c r="J223" s="8" t="s">
        <v>807</v>
      </c>
      <c r="L223" s="1" t="s">
        <v>1536</v>
      </c>
      <c r="M223" s="75" t="s">
        <v>2322</v>
      </c>
      <c r="N223" s="1" t="s">
        <v>1538</v>
      </c>
      <c r="P223" s="1" t="s">
        <v>1852</v>
      </c>
      <c r="Q223" s="1" t="s">
        <v>1546</v>
      </c>
      <c r="R223" s="1" t="s">
        <v>1396</v>
      </c>
      <c r="S223" s="1" t="s">
        <v>1397</v>
      </c>
      <c r="T223" s="48" t="s">
        <v>1433</v>
      </c>
      <c r="U223" s="48" t="s">
        <v>1433</v>
      </c>
      <c r="V223" s="48" t="s">
        <v>1433</v>
      </c>
      <c r="AA223" s="48" t="n">
        <v>4</v>
      </c>
      <c r="AB223" s="66" t="n">
        <v>3</v>
      </c>
      <c r="AC223" s="67" t="str">
        <f aca="false">RIGHT(A223, LEN(A223)-AB223+1)</f>
        <v>222</v>
      </c>
      <c r="AD223" s="48" t="n">
        <f aca="false">VALUE(AC223)</f>
        <v>222</v>
      </c>
      <c r="AE223" s="48" t="n">
        <v>222</v>
      </c>
      <c r="AK223" s="48" t="s">
        <v>1541</v>
      </c>
    </row>
    <row r="224" customFormat="false" ht="12.75" hidden="false" customHeight="true" outlineLevel="0" collapsed="false">
      <c r="A224" s="8" t="s">
        <v>701</v>
      </c>
      <c r="B224" s="1" t="s">
        <v>1733</v>
      </c>
      <c r="C224" s="1" t="s">
        <v>1587</v>
      </c>
      <c r="D224" s="82" t="s">
        <v>2323</v>
      </c>
      <c r="E224" s="48" t="s">
        <v>1735</v>
      </c>
      <c r="G224" s="8" t="s">
        <v>766</v>
      </c>
      <c r="H224" s="18" t="n">
        <v>2020</v>
      </c>
      <c r="I224" s="1" t="s">
        <v>1970</v>
      </c>
      <c r="J224" s="8" t="s">
        <v>807</v>
      </c>
      <c r="L224" s="1" t="s">
        <v>1536</v>
      </c>
      <c r="M224" s="75" t="s">
        <v>2324</v>
      </c>
      <c r="N224" s="1" t="s">
        <v>1538</v>
      </c>
      <c r="P224" s="1" t="s">
        <v>1852</v>
      </c>
      <c r="Q224" s="1" t="s">
        <v>1546</v>
      </c>
      <c r="R224" s="1" t="s">
        <v>1396</v>
      </c>
      <c r="S224" s="1" t="s">
        <v>1397</v>
      </c>
      <c r="T224" s="48" t="s">
        <v>1433</v>
      </c>
      <c r="U224" s="48" t="s">
        <v>1433</v>
      </c>
      <c r="V224" s="48" t="s">
        <v>1433</v>
      </c>
      <c r="AA224" s="48" t="n">
        <v>3</v>
      </c>
      <c r="AB224" s="66" t="n">
        <v>3</v>
      </c>
      <c r="AC224" s="67" t="str">
        <f aca="false">RIGHT(A224, LEN(A224)-AB224+1)</f>
        <v>223</v>
      </c>
      <c r="AD224" s="48" t="n">
        <f aca="false">VALUE(AC224)</f>
        <v>223</v>
      </c>
      <c r="AE224" s="48" t="n">
        <v>223</v>
      </c>
      <c r="AK224" s="48" t="s">
        <v>1541</v>
      </c>
    </row>
    <row r="225" customFormat="false" ht="12.75" hidden="false" customHeight="true" outlineLevel="0" collapsed="false">
      <c r="A225" s="8" t="s">
        <v>705</v>
      </c>
      <c r="B225" s="9" t="s">
        <v>1532</v>
      </c>
      <c r="C225" s="1" t="s">
        <v>1511</v>
      </c>
      <c r="D225" s="96" t="s">
        <v>2325</v>
      </c>
      <c r="E225" s="48" t="s">
        <v>1534</v>
      </c>
      <c r="G225" s="8" t="s">
        <v>766</v>
      </c>
      <c r="H225" s="18" t="n">
        <v>2020</v>
      </c>
      <c r="J225" s="8" t="s">
        <v>807</v>
      </c>
      <c r="L225" s="1" t="s">
        <v>1536</v>
      </c>
      <c r="M225" s="75" t="s">
        <v>2326</v>
      </c>
      <c r="N225" s="1" t="s">
        <v>1538</v>
      </c>
      <c r="P225" s="1" t="s">
        <v>1852</v>
      </c>
      <c r="Q225" s="1" t="s">
        <v>1546</v>
      </c>
      <c r="R225" s="1" t="s">
        <v>1396</v>
      </c>
      <c r="S225" s="1" t="s">
        <v>1397</v>
      </c>
      <c r="T225" s="48" t="s">
        <v>1433</v>
      </c>
      <c r="U225" s="48" t="s">
        <v>1433</v>
      </c>
      <c r="V225" s="48" t="s">
        <v>1433</v>
      </c>
      <c r="AA225" s="48" t="n">
        <v>39</v>
      </c>
      <c r="AB225" s="66" t="n">
        <v>3</v>
      </c>
      <c r="AC225" s="67" t="str">
        <f aca="false">RIGHT(A225, LEN(A225)-AB225+1)</f>
        <v>224</v>
      </c>
      <c r="AD225" s="48" t="n">
        <f aca="false">VALUE(AC225)</f>
        <v>224</v>
      </c>
      <c r="AE225" s="48" t="n">
        <v>224</v>
      </c>
      <c r="AK225" s="48" t="s">
        <v>1541</v>
      </c>
    </row>
    <row r="226" customFormat="false" ht="12.75" hidden="false" customHeight="true" outlineLevel="0" collapsed="false">
      <c r="A226" s="8" t="s">
        <v>709</v>
      </c>
      <c r="B226" s="9" t="s">
        <v>1532</v>
      </c>
      <c r="C226" s="1" t="s">
        <v>1511</v>
      </c>
      <c r="D226" s="96" t="s">
        <v>2327</v>
      </c>
      <c r="E226" s="48" t="s">
        <v>1534</v>
      </c>
      <c r="G226" s="8" t="s">
        <v>766</v>
      </c>
      <c r="H226" s="18" t="n">
        <v>2020</v>
      </c>
      <c r="J226" s="8" t="s">
        <v>807</v>
      </c>
      <c r="L226" s="1" t="s">
        <v>1536</v>
      </c>
      <c r="M226" s="75" t="s">
        <v>2328</v>
      </c>
      <c r="N226" s="1" t="s">
        <v>1538</v>
      </c>
      <c r="P226" s="1" t="s">
        <v>1852</v>
      </c>
      <c r="Q226" s="1" t="s">
        <v>1546</v>
      </c>
      <c r="R226" s="1" t="s">
        <v>1396</v>
      </c>
      <c r="S226" s="1" t="s">
        <v>1397</v>
      </c>
      <c r="T226" s="48" t="s">
        <v>1433</v>
      </c>
      <c r="U226" s="48" t="s">
        <v>1433</v>
      </c>
      <c r="V226" s="48" t="s">
        <v>1433</v>
      </c>
      <c r="AA226" s="48" t="n">
        <v>1</v>
      </c>
      <c r="AB226" s="66" t="n">
        <v>3</v>
      </c>
      <c r="AC226" s="67" t="str">
        <f aca="false">RIGHT(A226, LEN(A226)-AB226+1)</f>
        <v>225</v>
      </c>
      <c r="AD226" s="48" t="n">
        <f aca="false">VALUE(AC226)</f>
        <v>225</v>
      </c>
      <c r="AE226" s="48" t="n">
        <v>225</v>
      </c>
      <c r="AK226" s="48" t="s">
        <v>1541</v>
      </c>
    </row>
    <row r="227" customFormat="false" ht="12.75" hidden="false" customHeight="true" outlineLevel="0" collapsed="false">
      <c r="A227" s="8" t="s">
        <v>713</v>
      </c>
      <c r="B227" s="1" t="s">
        <v>1733</v>
      </c>
      <c r="C227" s="1" t="s">
        <v>1587</v>
      </c>
      <c r="D227" s="48" t="s">
        <v>2329</v>
      </c>
      <c r="E227" s="48" t="s">
        <v>1735</v>
      </c>
      <c r="G227" s="8" t="s">
        <v>766</v>
      </c>
      <c r="H227" s="18" t="n">
        <v>2020</v>
      </c>
      <c r="I227" s="1" t="s">
        <v>1970</v>
      </c>
      <c r="J227" s="8" t="s">
        <v>807</v>
      </c>
      <c r="L227" s="1" t="s">
        <v>1536</v>
      </c>
      <c r="M227" s="75" t="s">
        <v>2330</v>
      </c>
      <c r="N227" s="1" t="s">
        <v>1538</v>
      </c>
      <c r="P227" s="1" t="s">
        <v>1852</v>
      </c>
      <c r="Q227" s="1" t="s">
        <v>1546</v>
      </c>
      <c r="R227" s="1" t="s">
        <v>1396</v>
      </c>
      <c r="S227" s="1" t="s">
        <v>1397</v>
      </c>
      <c r="T227" s="48" t="s">
        <v>1433</v>
      </c>
      <c r="U227" s="48" t="s">
        <v>1433</v>
      </c>
      <c r="V227" s="48" t="s">
        <v>1433</v>
      </c>
      <c r="AA227" s="48" t="n">
        <v>173</v>
      </c>
      <c r="AB227" s="66" t="n">
        <v>3</v>
      </c>
      <c r="AC227" s="67" t="str">
        <f aca="false">RIGHT(A227, LEN(A227)-AB227+1)</f>
        <v>226</v>
      </c>
      <c r="AD227" s="48" t="n">
        <f aca="false">VALUE(AC227)</f>
        <v>226</v>
      </c>
      <c r="AE227" s="48" t="n">
        <v>226</v>
      </c>
      <c r="AK227" s="48" t="s">
        <v>1541</v>
      </c>
    </row>
    <row r="228" customFormat="false" ht="12.75" hidden="false" customHeight="true" outlineLevel="0" collapsed="false">
      <c r="A228" s="8" t="s">
        <v>717</v>
      </c>
      <c r="B228" s="9" t="s">
        <v>1532</v>
      </c>
      <c r="C228" s="1" t="s">
        <v>1511</v>
      </c>
      <c r="D228" s="74" t="s">
        <v>2331</v>
      </c>
      <c r="E228" s="48" t="s">
        <v>1534</v>
      </c>
      <c r="G228" s="8" t="s">
        <v>766</v>
      </c>
      <c r="H228" s="18" t="n">
        <v>2020</v>
      </c>
      <c r="J228" s="8" t="s">
        <v>807</v>
      </c>
      <c r="L228" s="1" t="s">
        <v>1536</v>
      </c>
      <c r="M228" s="48" t="s">
        <v>2332</v>
      </c>
      <c r="N228" s="1" t="s">
        <v>1538</v>
      </c>
      <c r="P228" s="1" t="s">
        <v>1852</v>
      </c>
      <c r="Q228" s="1" t="s">
        <v>1546</v>
      </c>
      <c r="R228" s="1" t="s">
        <v>1396</v>
      </c>
      <c r="S228" s="1" t="s">
        <v>1397</v>
      </c>
      <c r="T228" s="48" t="s">
        <v>1433</v>
      </c>
      <c r="U228" s="48" t="s">
        <v>1433</v>
      </c>
      <c r="V228" s="48" t="s">
        <v>1433</v>
      </c>
      <c r="AA228" s="48" t="n">
        <v>217</v>
      </c>
      <c r="AB228" s="66" t="n">
        <v>3</v>
      </c>
      <c r="AC228" s="67" t="str">
        <f aca="false">RIGHT(A228, LEN(A228)-AB228+1)</f>
        <v>227</v>
      </c>
      <c r="AD228" s="48" t="n">
        <f aca="false">VALUE(AC228)</f>
        <v>227</v>
      </c>
      <c r="AE228" s="48" t="n">
        <v>227</v>
      </c>
      <c r="AK228" s="48" t="s">
        <v>1541</v>
      </c>
    </row>
    <row r="229" customFormat="false" ht="12.75" hidden="false" customHeight="true" outlineLevel="0" collapsed="false">
      <c r="A229" s="8" t="s">
        <v>721</v>
      </c>
      <c r="B229" s="9" t="s">
        <v>1457</v>
      </c>
      <c r="C229" s="31" t="s">
        <v>1919</v>
      </c>
      <c r="D229" s="10" t="s">
        <v>1920</v>
      </c>
      <c r="E229" s="72" t="s">
        <v>1921</v>
      </c>
      <c r="G229" s="8" t="s">
        <v>766</v>
      </c>
      <c r="H229" s="18" t="n">
        <v>2020</v>
      </c>
      <c r="I229" s="1" t="s">
        <v>2333</v>
      </c>
      <c r="J229" s="8" t="s">
        <v>797</v>
      </c>
      <c r="L229" s="70" t="s">
        <v>1397</v>
      </c>
      <c r="M229" s="48" t="s">
        <v>2334</v>
      </c>
      <c r="Q229" s="1" t="s">
        <v>1465</v>
      </c>
      <c r="R229" s="1" t="s">
        <v>1466</v>
      </c>
      <c r="S229" s="70" t="s">
        <v>1453</v>
      </c>
      <c r="T229" s="48" t="s">
        <v>1432</v>
      </c>
      <c r="U229" s="48" t="s">
        <v>1433</v>
      </c>
      <c r="V229" s="48" t="s">
        <v>1433</v>
      </c>
      <c r="AA229" s="48" t="n">
        <v>172</v>
      </c>
      <c r="AB229" s="66" t="n">
        <v>3</v>
      </c>
      <c r="AC229" s="67" t="str">
        <f aca="false">RIGHT(A229, LEN(A229)-AB229+1)</f>
        <v>228</v>
      </c>
      <c r="AD229" s="48" t="n">
        <f aca="false">VALUE(AC229)</f>
        <v>228</v>
      </c>
      <c r="AE229" s="48" t="n">
        <v>228</v>
      </c>
      <c r="AH229" s="48" t="s">
        <v>1467</v>
      </c>
      <c r="AK229" s="10" t="s">
        <v>1468</v>
      </c>
    </row>
    <row r="230" customFormat="false" ht="12.75" hidden="false" customHeight="true" outlineLevel="0" collapsed="false">
      <c r="A230" s="8" t="s">
        <v>724</v>
      </c>
      <c r="B230" s="9" t="s">
        <v>1446</v>
      </c>
      <c r="C230" s="1" t="s">
        <v>1447</v>
      </c>
      <c r="D230" s="74" t="s">
        <v>2335</v>
      </c>
      <c r="E230" s="72" t="s">
        <v>1449</v>
      </c>
      <c r="G230" s="8" t="s">
        <v>766</v>
      </c>
      <c r="H230" s="18" t="n">
        <v>2020</v>
      </c>
      <c r="I230" s="31" t="s">
        <v>2336</v>
      </c>
      <c r="J230" s="8" t="s">
        <v>807</v>
      </c>
      <c r="L230" s="70" t="s">
        <v>1451</v>
      </c>
      <c r="N230" s="70"/>
      <c r="O230" s="71"/>
      <c r="P230" s="1" t="s">
        <v>1452</v>
      </c>
      <c r="Q230" s="1" t="s">
        <v>1431</v>
      </c>
      <c r="R230" s="1" t="s">
        <v>1396</v>
      </c>
      <c r="S230" s="1" t="s">
        <v>1453</v>
      </c>
      <c r="T230" s="48" t="s">
        <v>1432</v>
      </c>
      <c r="U230" s="48" t="s">
        <v>1433</v>
      </c>
      <c r="V230" s="48" t="s">
        <v>1433</v>
      </c>
      <c r="AA230" s="48" t="n">
        <v>172</v>
      </c>
      <c r="AB230" s="66" t="n">
        <v>3</v>
      </c>
      <c r="AC230" s="67" t="str">
        <f aca="false">RIGHT(A230, LEN(A230)-AB230+1)</f>
        <v>229</v>
      </c>
      <c r="AD230" s="48" t="n">
        <f aca="false">VALUE(AC230)</f>
        <v>229</v>
      </c>
      <c r="AE230" s="48" t="n">
        <v>229</v>
      </c>
      <c r="AF230" s="48" t="s">
        <v>2337</v>
      </c>
      <c r="AG230" s="48" t="s">
        <v>2338</v>
      </c>
      <c r="AK230" s="48" t="s">
        <v>1456</v>
      </c>
    </row>
    <row r="231" s="10" customFormat="true" ht="12.75" hidden="false" customHeight="true" outlineLevel="0" collapsed="false">
      <c r="A231" s="8" t="s">
        <v>727</v>
      </c>
      <c r="B231" s="9" t="s">
        <v>1424</v>
      </c>
      <c r="C231" s="1" t="s">
        <v>2184</v>
      </c>
      <c r="D231" s="10" t="s">
        <v>2339</v>
      </c>
      <c r="E231" s="72" t="s">
        <v>2224</v>
      </c>
      <c r="G231" s="8" t="s">
        <v>766</v>
      </c>
      <c r="H231" s="18" t="n">
        <v>2018</v>
      </c>
      <c r="I231" s="1" t="s">
        <v>2225</v>
      </c>
      <c r="J231" s="8" t="s">
        <v>807</v>
      </c>
      <c r="K231" s="8"/>
      <c r="L231" s="1" t="s">
        <v>1429</v>
      </c>
      <c r="M231" s="48"/>
      <c r="N231" s="1"/>
      <c r="P231" s="10" t="s">
        <v>2193</v>
      </c>
      <c r="Q231" s="1" t="s">
        <v>1431</v>
      </c>
      <c r="R231" s="10" t="s">
        <v>1396</v>
      </c>
      <c r="S231" s="1" t="s">
        <v>1453</v>
      </c>
      <c r="T231" s="10" t="s">
        <v>1432</v>
      </c>
      <c r="U231" s="10" t="s">
        <v>1433</v>
      </c>
      <c r="V231" s="10" t="s">
        <v>1433</v>
      </c>
      <c r="AA231" s="10" t="n">
        <v>206</v>
      </c>
      <c r="AB231" s="66" t="n">
        <v>3</v>
      </c>
      <c r="AC231" s="67" t="str">
        <f aca="false">RIGHT(A231, LEN(A231)-AB231+1)</f>
        <v>230</v>
      </c>
      <c r="AD231" s="10" t="n">
        <f aca="false">VALUE(AC231)</f>
        <v>230</v>
      </c>
      <c r="AE231" s="10" t="n">
        <v>189</v>
      </c>
      <c r="AJ231" s="10" t="s">
        <v>2340</v>
      </c>
      <c r="AK231" s="48" t="s">
        <v>2190</v>
      </c>
      <c r="AL231" s="48"/>
    </row>
    <row r="232" customFormat="false" ht="12.75" hidden="false" customHeight="true" outlineLevel="0" collapsed="false">
      <c r="A232" s="8" t="s">
        <v>731</v>
      </c>
      <c r="B232" s="9" t="s">
        <v>1424</v>
      </c>
      <c r="C232" s="1" t="s">
        <v>1425</v>
      </c>
      <c r="D232" s="48" t="s">
        <v>1353</v>
      </c>
      <c r="E232" s="72" t="s">
        <v>2341</v>
      </c>
      <c r="G232" s="8" t="s">
        <v>766</v>
      </c>
      <c r="H232" s="18" t="n">
        <v>2020</v>
      </c>
      <c r="J232" s="8" t="s">
        <v>797</v>
      </c>
      <c r="L232" s="1" t="s">
        <v>1429</v>
      </c>
      <c r="P232" s="1" t="s">
        <v>2342</v>
      </c>
      <c r="Q232" s="1" t="s">
        <v>1431</v>
      </c>
      <c r="R232" s="1" t="s">
        <v>1396</v>
      </c>
      <c r="S232" s="1" t="s">
        <v>1397</v>
      </c>
      <c r="T232" s="48" t="s">
        <v>1432</v>
      </c>
      <c r="U232" s="48" t="s">
        <v>1433</v>
      </c>
      <c r="V232" s="48" t="s">
        <v>1433</v>
      </c>
      <c r="X232" s="48" t="s">
        <v>2343</v>
      </c>
      <c r="Y232" s="48" t="n">
        <v>2019</v>
      </c>
      <c r="AA232" s="48" t="n">
        <v>159</v>
      </c>
      <c r="AB232" s="66" t="n">
        <v>3</v>
      </c>
      <c r="AC232" s="67" t="str">
        <f aca="false">RIGHT(A232, LEN(A232)-AB232+1)</f>
        <v>231</v>
      </c>
      <c r="AD232" s="48" t="n">
        <f aca="false">VALUE(AC232)</f>
        <v>231</v>
      </c>
      <c r="AE232" s="48" t="n">
        <v>67</v>
      </c>
      <c r="AK232" s="48" t="s">
        <v>1435</v>
      </c>
    </row>
    <row r="233" customFormat="false" ht="12.75" hidden="false" customHeight="true" outlineLevel="0" collapsed="false">
      <c r="A233" s="8" t="s">
        <v>735</v>
      </c>
      <c r="B233" s="9" t="s">
        <v>1424</v>
      </c>
      <c r="C233" s="1" t="s">
        <v>1425</v>
      </c>
      <c r="D233" s="48" t="s">
        <v>1355</v>
      </c>
      <c r="E233" s="72" t="s">
        <v>2344</v>
      </c>
      <c r="G233" s="8" t="s">
        <v>766</v>
      </c>
      <c r="H233" s="18" t="n">
        <v>2020</v>
      </c>
      <c r="J233" s="8" t="s">
        <v>797</v>
      </c>
      <c r="L233" s="70" t="s">
        <v>1429</v>
      </c>
      <c r="O233" s="8"/>
      <c r="P233" s="1" t="s">
        <v>2345</v>
      </c>
      <c r="Q233" s="1" t="s">
        <v>1431</v>
      </c>
      <c r="R233" s="1" t="s">
        <v>1396</v>
      </c>
      <c r="S233" s="1" t="s">
        <v>1397</v>
      </c>
      <c r="T233" s="48" t="s">
        <v>1432</v>
      </c>
      <c r="U233" s="48" t="s">
        <v>1433</v>
      </c>
      <c r="V233" s="48" t="s">
        <v>1433</v>
      </c>
      <c r="X233" s="48" t="s">
        <v>2346</v>
      </c>
      <c r="Y233" s="48" t="n">
        <v>2019</v>
      </c>
      <c r="AA233" s="48" t="n">
        <v>16</v>
      </c>
      <c r="AB233" s="66" t="n">
        <v>3</v>
      </c>
      <c r="AC233" s="67" t="str">
        <f aca="false">RIGHT(A233, LEN(A233)-AB233+1)</f>
        <v>232</v>
      </c>
      <c r="AD233" s="48" t="n">
        <f aca="false">VALUE(AC233)</f>
        <v>232</v>
      </c>
      <c r="AE233" s="48" t="n">
        <v>68</v>
      </c>
      <c r="AK233" s="48" t="s">
        <v>1435</v>
      </c>
    </row>
    <row r="234" customFormat="false" ht="12.75" hidden="false" customHeight="true" outlineLevel="0" collapsed="false">
      <c r="A234" s="8" t="s">
        <v>503</v>
      </c>
      <c r="B234" s="9" t="s">
        <v>1457</v>
      </c>
      <c r="C234" s="1" t="s">
        <v>2039</v>
      </c>
      <c r="D234" s="10" t="s">
        <v>2347</v>
      </c>
      <c r="E234" s="10" t="s">
        <v>2041</v>
      </c>
      <c r="F234" s="10"/>
      <c r="G234" s="8" t="s">
        <v>766</v>
      </c>
      <c r="H234" s="18" t="n">
        <v>2020</v>
      </c>
      <c r="I234" s="1" t="s">
        <v>2115</v>
      </c>
      <c r="J234" s="8" t="s">
        <v>797</v>
      </c>
      <c r="L234" s="70" t="s">
        <v>1397</v>
      </c>
      <c r="M234" s="48" t="s">
        <v>2348</v>
      </c>
      <c r="N234" s="70"/>
      <c r="P234" s="70"/>
      <c r="Q234" s="1" t="s">
        <v>1465</v>
      </c>
      <c r="R234" s="1" t="s">
        <v>1466</v>
      </c>
      <c r="S234" s="70" t="s">
        <v>1453</v>
      </c>
      <c r="T234" s="48" t="s">
        <v>1432</v>
      </c>
      <c r="U234" s="48" t="s">
        <v>1433</v>
      </c>
      <c r="V234" s="48" t="s">
        <v>1433</v>
      </c>
      <c r="AB234" s="66"/>
      <c r="AC234" s="67"/>
      <c r="AH234" s="48" t="s">
        <v>1467</v>
      </c>
      <c r="AK234" s="10" t="s">
        <v>1468</v>
      </c>
    </row>
    <row r="235" customFormat="false" ht="12.75" hidden="false" customHeight="true" outlineLevel="0" collapsed="false">
      <c r="A235" s="8" t="s">
        <v>237</v>
      </c>
      <c r="B235" s="9" t="s">
        <v>1388</v>
      </c>
      <c r="C235" s="1" t="s">
        <v>2349</v>
      </c>
      <c r="D235" s="10" t="s">
        <v>2350</v>
      </c>
      <c r="E235" s="72" t="s">
        <v>2351</v>
      </c>
      <c r="G235" s="8" t="s">
        <v>766</v>
      </c>
      <c r="H235" s="18" t="n">
        <v>2020</v>
      </c>
      <c r="I235" s="1" t="s">
        <v>2352</v>
      </c>
      <c r="J235" s="8" t="s">
        <v>797</v>
      </c>
      <c r="K235" s="8" t="s">
        <v>2353</v>
      </c>
      <c r="L235" s="1" t="s">
        <v>1397</v>
      </c>
      <c r="M235" s="48" t="s">
        <v>2354</v>
      </c>
      <c r="P235" s="1" t="s">
        <v>2355</v>
      </c>
      <c r="Q235" s="1" t="s">
        <v>1465</v>
      </c>
      <c r="R235" s="1" t="s">
        <v>1466</v>
      </c>
      <c r="S235" s="1" t="s">
        <v>1453</v>
      </c>
      <c r="T235" s="48" t="s">
        <v>1432</v>
      </c>
      <c r="U235" s="48" t="s">
        <v>1433</v>
      </c>
      <c r="V235" s="48" t="s">
        <v>1433</v>
      </c>
      <c r="AC235" s="64"/>
      <c r="AH235" s="48" t="s">
        <v>1467</v>
      </c>
      <c r="AK235" s="10" t="s">
        <v>1468</v>
      </c>
    </row>
    <row r="236" customFormat="false" ht="12.75" hidden="false" customHeight="true" outlineLevel="0" collapsed="false">
      <c r="A236" s="8" t="s">
        <v>267</v>
      </c>
      <c r="B236" s="9" t="s">
        <v>1388</v>
      </c>
      <c r="C236" s="1" t="s">
        <v>2349</v>
      </c>
      <c r="D236" s="10" t="s">
        <v>2356</v>
      </c>
      <c r="E236" s="72" t="s">
        <v>2357</v>
      </c>
      <c r="G236" s="8" t="s">
        <v>766</v>
      </c>
      <c r="H236" s="18" t="n">
        <v>2020</v>
      </c>
      <c r="I236" s="1" t="s">
        <v>2352</v>
      </c>
      <c r="J236" s="8" t="s">
        <v>797</v>
      </c>
      <c r="K236" s="8" t="s">
        <v>2358</v>
      </c>
      <c r="L236" s="1" t="s">
        <v>1397</v>
      </c>
      <c r="M236" s="48" t="s">
        <v>2359</v>
      </c>
      <c r="P236" s="1" t="s">
        <v>2355</v>
      </c>
      <c r="Q236" s="1" t="s">
        <v>1465</v>
      </c>
      <c r="R236" s="1" t="s">
        <v>1466</v>
      </c>
      <c r="S236" s="1" t="s">
        <v>1453</v>
      </c>
      <c r="T236" s="48" t="s">
        <v>1432</v>
      </c>
      <c r="U236" s="48" t="s">
        <v>1433</v>
      </c>
      <c r="V236" s="48" t="s">
        <v>1433</v>
      </c>
      <c r="AC236" s="64"/>
      <c r="AH236" s="48" t="s">
        <v>1467</v>
      </c>
      <c r="AK236" s="10" t="s">
        <v>1468</v>
      </c>
    </row>
    <row r="237" customFormat="false" ht="12.75" hidden="false" customHeight="true" outlineLevel="0" collapsed="false">
      <c r="A237" s="8" t="s">
        <v>332</v>
      </c>
      <c r="B237" s="9" t="s">
        <v>1388</v>
      </c>
      <c r="C237" s="1" t="s">
        <v>2349</v>
      </c>
      <c r="D237" s="10" t="s">
        <v>2360</v>
      </c>
      <c r="E237" s="72" t="s">
        <v>2361</v>
      </c>
      <c r="G237" s="8" t="s">
        <v>766</v>
      </c>
      <c r="H237" s="18" t="n">
        <v>2020</v>
      </c>
      <c r="I237" s="97" t="s">
        <v>1890</v>
      </c>
      <c r="J237" s="8" t="s">
        <v>797</v>
      </c>
      <c r="K237" s="8" t="s">
        <v>2362</v>
      </c>
      <c r="L237" s="1" t="s">
        <v>1397</v>
      </c>
      <c r="M237" s="48" t="s">
        <v>2363</v>
      </c>
      <c r="P237" s="1" t="s">
        <v>2355</v>
      </c>
      <c r="Q237" s="1" t="s">
        <v>1465</v>
      </c>
      <c r="R237" s="1" t="s">
        <v>1466</v>
      </c>
      <c r="S237" s="1" t="s">
        <v>1453</v>
      </c>
      <c r="T237" s="48" t="s">
        <v>1432</v>
      </c>
      <c r="U237" s="48" t="s">
        <v>1433</v>
      </c>
      <c r="V237" s="48" t="s">
        <v>1433</v>
      </c>
      <c r="AC237" s="64"/>
      <c r="AH237" s="48" t="s">
        <v>1467</v>
      </c>
      <c r="AK237" s="10" t="s">
        <v>1468</v>
      </c>
    </row>
    <row r="238" customFormat="false" ht="12.75" hidden="false" customHeight="true" outlineLevel="0" collapsed="false">
      <c r="A238" s="8" t="s">
        <v>541</v>
      </c>
      <c r="B238" s="9" t="s">
        <v>1388</v>
      </c>
      <c r="C238" s="1" t="s">
        <v>2349</v>
      </c>
      <c r="D238" s="10" t="s">
        <v>2364</v>
      </c>
      <c r="E238" s="72" t="s">
        <v>2365</v>
      </c>
      <c r="G238" s="8" t="s">
        <v>766</v>
      </c>
      <c r="H238" s="18" t="n">
        <v>2020</v>
      </c>
      <c r="I238" s="1" t="s">
        <v>2352</v>
      </c>
      <c r="J238" s="8" t="s">
        <v>797</v>
      </c>
      <c r="K238" s="8" t="s">
        <v>2366</v>
      </c>
      <c r="L238" s="1" t="s">
        <v>1397</v>
      </c>
      <c r="M238" s="48" t="s">
        <v>2367</v>
      </c>
      <c r="P238" s="1" t="s">
        <v>2355</v>
      </c>
      <c r="Q238" s="1" t="s">
        <v>1465</v>
      </c>
      <c r="R238" s="1" t="s">
        <v>1466</v>
      </c>
      <c r="S238" s="1" t="s">
        <v>1453</v>
      </c>
      <c r="T238" s="48" t="s">
        <v>1432</v>
      </c>
      <c r="U238" s="48" t="s">
        <v>1433</v>
      </c>
      <c r="V238" s="48" t="s">
        <v>1433</v>
      </c>
      <c r="AC238" s="64"/>
      <c r="AH238" s="48" t="s">
        <v>1467</v>
      </c>
      <c r="AK238" s="10" t="s">
        <v>1468</v>
      </c>
    </row>
    <row r="239" customFormat="false" ht="12.75" hidden="false" customHeight="true" outlineLevel="0" collapsed="false">
      <c r="A239" s="8" t="s">
        <v>672</v>
      </c>
      <c r="B239" s="9" t="s">
        <v>1388</v>
      </c>
      <c r="C239" s="1" t="s">
        <v>2349</v>
      </c>
      <c r="D239" s="48" t="s">
        <v>2368</v>
      </c>
      <c r="E239" s="72" t="s">
        <v>2369</v>
      </c>
      <c r="G239" s="8" t="s">
        <v>766</v>
      </c>
      <c r="H239" s="18" t="n">
        <v>2020</v>
      </c>
      <c r="I239" s="1" t="s">
        <v>2352</v>
      </c>
      <c r="J239" s="8" t="s">
        <v>797</v>
      </c>
      <c r="K239" s="8" t="s">
        <v>2370</v>
      </c>
      <c r="L239" s="1" t="s">
        <v>1397</v>
      </c>
      <c r="M239" s="48" t="s">
        <v>2371</v>
      </c>
      <c r="P239" s="1" t="s">
        <v>2355</v>
      </c>
      <c r="Q239" s="1" t="s">
        <v>1465</v>
      </c>
      <c r="R239" s="1" t="s">
        <v>1466</v>
      </c>
      <c r="S239" s="1" t="s">
        <v>1453</v>
      </c>
      <c r="T239" s="48" t="s">
        <v>1432</v>
      </c>
      <c r="U239" s="48" t="s">
        <v>1433</v>
      </c>
      <c r="V239" s="48" t="s">
        <v>1433</v>
      </c>
      <c r="AC239" s="64"/>
      <c r="AH239" s="48" t="s">
        <v>1467</v>
      </c>
      <c r="AK239" s="10" t="s">
        <v>1468</v>
      </c>
    </row>
    <row r="240" customFormat="false" ht="12.75" hidden="false" customHeight="true" outlineLevel="0" collapsed="false">
      <c r="A240" s="8" t="s">
        <v>738</v>
      </c>
      <c r="B240" s="1" t="s">
        <v>1733</v>
      </c>
      <c r="C240" s="1" t="s">
        <v>1587</v>
      </c>
      <c r="D240" s="74" t="s">
        <v>1357</v>
      </c>
      <c r="E240" s="48" t="s">
        <v>2372</v>
      </c>
      <c r="G240" s="8" t="s">
        <v>766</v>
      </c>
      <c r="H240" s="18" t="n">
        <v>2020</v>
      </c>
      <c r="I240" s="1" t="s">
        <v>2297</v>
      </c>
      <c r="J240" s="8" t="s">
        <v>807</v>
      </c>
      <c r="K240" s="8" t="s">
        <v>653</v>
      </c>
      <c r="L240" s="1" t="s">
        <v>1536</v>
      </c>
      <c r="M240" s="75" t="s">
        <v>2373</v>
      </c>
      <c r="N240" s="1" t="s">
        <v>1538</v>
      </c>
      <c r="Q240" s="1" t="s">
        <v>1546</v>
      </c>
      <c r="R240" s="1" t="s">
        <v>1396</v>
      </c>
      <c r="S240" s="1" t="s">
        <v>1397</v>
      </c>
      <c r="T240" s="48" t="s">
        <v>1433</v>
      </c>
      <c r="U240" s="48" t="s">
        <v>1433</v>
      </c>
      <c r="V240" s="48" t="s">
        <v>1433</v>
      </c>
      <c r="AA240" s="48" t="n">
        <v>171</v>
      </c>
      <c r="AB240" s="66" t="n">
        <v>3</v>
      </c>
      <c r="AC240" s="67" t="str">
        <f aca="false">RIGHT(A240, LEN(A240)-AB240+1)</f>
        <v>239</v>
      </c>
      <c r="AD240" s="48" t="n">
        <f aca="false">VALUE(AC240)</f>
        <v>239</v>
      </c>
      <c r="AE240" s="48" t="n">
        <v>212</v>
      </c>
      <c r="AK240" s="48" t="s">
        <v>1541</v>
      </c>
    </row>
    <row r="241" s="48" customFormat="true" ht="12.75" hidden="false" customHeight="true" outlineLevel="0" collapsed="false"/>
    <row r="242" s="48" customFormat="true" ht="12.75" hidden="false" customHeight="true" outlineLevel="0" collapsed="false"/>
    <row r="243" s="48" customFormat="true" ht="12.75" hidden="false" customHeight="true" outlineLevel="0" collapsed="false"/>
    <row r="244" s="48" customFormat="true" ht="12.75" hidden="false" customHeight="true" outlineLevel="0" collapsed="false"/>
    <row r="245" s="48" customFormat="true" ht="12.75" hidden="false" customHeight="true" outlineLevel="0" collapsed="false"/>
    <row r="246" s="48" customFormat="true" ht="12.75" hidden="false" customHeight="true" outlineLevel="0" collapsed="false"/>
    <row r="247" s="48" customFormat="true" ht="12.75" hidden="false" customHeight="true" outlineLevel="0" collapsed="false"/>
    <row r="248" s="48" customFormat="true" ht="12.75" hidden="false" customHeight="true" outlineLevel="0" collapsed="false"/>
    <row r="249" s="48" customFormat="true" ht="12.75" hidden="false" customHeight="true" outlineLevel="0" collapsed="false"/>
    <row r="250" s="48" customFormat="true" ht="12.75" hidden="false" customHeight="true" outlineLevel="0" collapsed="false"/>
    <row r="251" s="48" customFormat="true" ht="12.75" hidden="false" customHeight="true" outlineLevel="0" collapsed="false"/>
    <row r="252" s="48" customFormat="true" ht="12.75" hidden="false" customHeight="true" outlineLevel="0" collapsed="false"/>
    <row r="253" s="48" customFormat="true" ht="12.75" hidden="false" customHeight="true" outlineLevel="0" collapsed="false"/>
    <row r="254" s="48" customFormat="true" ht="12.75" hidden="false" customHeight="true" outlineLevel="0" collapsed="false"/>
    <row r="255" s="48" customFormat="true" ht="12.75" hidden="false" customHeight="true" outlineLevel="0" collapsed="false"/>
    <row r="256" s="48" customFormat="true" ht="12.75" hidden="false" customHeight="true" outlineLevel="0" collapsed="false"/>
    <row r="257" s="48" customFormat="true" ht="12.75" hidden="false" customHeight="true" outlineLevel="0" collapsed="false"/>
    <row r="258" s="48" customFormat="true" ht="12.75" hidden="false" customHeight="true" outlineLevel="0" collapsed="false"/>
    <row r="259" s="48" customFormat="true" ht="12.75" hidden="false" customHeight="true" outlineLevel="0" collapsed="false"/>
    <row r="260" s="48" customFormat="true" ht="12.75" hidden="false" customHeight="true" outlineLevel="0" collapsed="false"/>
    <row r="261" s="48" customFormat="true" ht="12.75" hidden="false" customHeight="true" outlineLevel="0" collapsed="false"/>
    <row r="262" s="48" customFormat="true" ht="12.75" hidden="false" customHeight="true" outlineLevel="0" collapsed="false"/>
    <row r="263" s="48" customFormat="true" ht="12.75" hidden="false" customHeight="true" outlineLevel="0" collapsed="false"/>
    <row r="264" s="48" customFormat="true" ht="12.75" hidden="false" customHeight="true" outlineLevel="0" collapsed="false"/>
    <row r="265" s="48" customFormat="true" ht="12.75" hidden="false" customHeight="true" outlineLevel="0" collapsed="false"/>
    <row r="266" s="48" customFormat="true" ht="12.75" hidden="false" customHeight="true" outlineLevel="0" collapsed="false"/>
    <row r="267" s="48" customFormat="true" ht="12.75" hidden="false" customHeight="true" outlineLevel="0" collapsed="false"/>
    <row r="268" s="48" customFormat="true" ht="12.75" hidden="false" customHeight="true" outlineLevel="0" collapsed="false"/>
    <row r="269" s="48" customFormat="true" ht="12.75" hidden="false" customHeight="true" outlineLevel="0" collapsed="false"/>
    <row r="270" s="48" customFormat="true" ht="12.75" hidden="false" customHeight="true" outlineLevel="0" collapsed="false"/>
    <row r="271" s="48" customFormat="true" ht="12.75" hidden="false" customHeight="true" outlineLevel="0" collapsed="false"/>
    <row r="272" s="48" customFormat="true" ht="12.75" hidden="false" customHeight="true" outlineLevel="0" collapsed="false"/>
    <row r="273" s="48" customFormat="true" ht="12.75" hidden="false" customHeight="true" outlineLevel="0" collapsed="false"/>
    <row r="274" s="48" customFormat="true" ht="12.75" hidden="false" customHeight="true" outlineLevel="0" collapsed="false"/>
    <row r="275" s="48" customFormat="true" ht="12.75" hidden="false" customHeight="true" outlineLevel="0" collapsed="false"/>
    <row r="276" s="48" customFormat="true" ht="12.75" hidden="false" customHeight="true" outlineLevel="0" collapsed="false"/>
    <row r="277" s="48" customFormat="true" ht="12.75" hidden="false" customHeight="true" outlineLevel="0" collapsed="false"/>
    <row r="278" s="48" customFormat="true" ht="12.75" hidden="false" customHeight="true" outlineLevel="0" collapsed="false"/>
    <row r="279" s="48" customFormat="true" ht="12.75" hidden="false" customHeight="true" outlineLevel="0" collapsed="false"/>
    <row r="280" s="48" customFormat="true" ht="12.75" hidden="false" customHeight="true" outlineLevel="0" collapsed="false"/>
    <row r="281" s="48" customFormat="true" ht="12.75" hidden="false" customHeight="true" outlineLevel="0" collapsed="false"/>
    <row r="282" s="48" customFormat="true" ht="12.75" hidden="false" customHeight="true" outlineLevel="0" collapsed="false"/>
    <row r="283" s="48" customFormat="true" ht="12.75" hidden="false" customHeight="true" outlineLevel="0" collapsed="false"/>
    <row r="284" s="48" customFormat="true" ht="12.75" hidden="false" customHeight="true" outlineLevel="0" collapsed="false"/>
    <row r="285" s="48" customFormat="true" ht="12.75" hidden="false" customHeight="true" outlineLevel="0" collapsed="false"/>
    <row r="286" s="48" customFormat="true" ht="12.75" hidden="false" customHeight="true" outlineLevel="0" collapsed="false"/>
    <row r="287" s="48" customFormat="true" ht="12.75" hidden="false" customHeight="true" outlineLevel="0" collapsed="false"/>
    <row r="288" s="48" customFormat="true" ht="12.75" hidden="false" customHeight="true" outlineLevel="0" collapsed="false"/>
    <row r="289" s="48" customFormat="true" ht="12.75" hidden="false" customHeight="true" outlineLevel="0" collapsed="false"/>
    <row r="290" s="48" customFormat="true" ht="12.75" hidden="false" customHeight="true" outlineLevel="0" collapsed="false"/>
    <row r="291" s="48" customFormat="true" ht="12.75" hidden="false" customHeight="true" outlineLevel="0" collapsed="false"/>
    <row r="292" s="48" customFormat="true" ht="12.75" hidden="false" customHeight="true" outlineLevel="0" collapsed="false"/>
    <row r="293" s="48" customFormat="true" ht="12.75" hidden="false" customHeight="true" outlineLevel="0" collapsed="false"/>
    <row r="294" s="48" customFormat="true" ht="12.75" hidden="false" customHeight="true" outlineLevel="0" collapsed="false"/>
    <row r="295" s="48" customFormat="true" ht="12.75" hidden="false" customHeight="true" outlineLevel="0" collapsed="false"/>
    <row r="296" s="48" customFormat="true" ht="12.75" hidden="false" customHeight="true" outlineLevel="0" collapsed="false"/>
    <row r="297" s="48" customFormat="true" ht="12.75" hidden="false" customHeight="true" outlineLevel="0" collapsed="false"/>
    <row r="298" s="48" customFormat="true" ht="12.75" hidden="false" customHeight="true" outlineLevel="0" collapsed="false"/>
    <row r="299" customFormat="false" ht="12.75" hidden="false" customHeight="true" outlineLevel="0" collapsed="false">
      <c r="B299" s="9"/>
      <c r="J299" s="8"/>
    </row>
    <row r="300" customFormat="false" ht="12.75" hidden="false" customHeight="true" outlineLevel="0" collapsed="false">
      <c r="B300" s="9"/>
      <c r="J300" s="8"/>
    </row>
    <row r="301" customFormat="false" ht="12.75" hidden="false" customHeight="true" outlineLevel="0" collapsed="false">
      <c r="B301" s="9"/>
      <c r="J301" s="8"/>
    </row>
    <row r="302" customFormat="false" ht="12.75" hidden="false" customHeight="true" outlineLevel="0" collapsed="false">
      <c r="B302" s="9"/>
      <c r="J302" s="8"/>
    </row>
    <row r="303" customFormat="false" ht="12.75" hidden="false" customHeight="true" outlineLevel="0" collapsed="false">
      <c r="B303" s="9"/>
      <c r="J303" s="8"/>
    </row>
    <row r="304" customFormat="false" ht="12.75" hidden="false" customHeight="true" outlineLevel="0" collapsed="false">
      <c r="B304" s="9"/>
      <c r="J304" s="8"/>
    </row>
    <row r="305" customFormat="false" ht="12.75" hidden="false" customHeight="true" outlineLevel="0" collapsed="false">
      <c r="B305" s="9"/>
      <c r="J305" s="8"/>
    </row>
    <row r="306" customFormat="false" ht="12.75" hidden="false" customHeight="true" outlineLevel="0" collapsed="false">
      <c r="B306" s="9"/>
      <c r="J306" s="8"/>
    </row>
    <row r="307" customFormat="false" ht="12.75" hidden="false" customHeight="true" outlineLevel="0" collapsed="false">
      <c r="B307" s="9"/>
      <c r="J307" s="8"/>
    </row>
    <row r="308" customFormat="false" ht="12.75" hidden="false" customHeight="true" outlineLevel="0" collapsed="false">
      <c r="B308" s="9"/>
      <c r="J308" s="8"/>
    </row>
    <row r="309" customFormat="false" ht="12.75" hidden="false" customHeight="true" outlineLevel="0" collapsed="false">
      <c r="B309" s="9"/>
      <c r="J309" s="8"/>
    </row>
    <row r="310" customFormat="false" ht="12.75" hidden="false" customHeight="true" outlineLevel="0" collapsed="false">
      <c r="B310" s="9"/>
      <c r="J310" s="8"/>
    </row>
    <row r="311" customFormat="false" ht="12.75" hidden="false" customHeight="true" outlineLevel="0" collapsed="false">
      <c r="B311" s="9"/>
      <c r="J311" s="8"/>
    </row>
    <row r="312" customFormat="false" ht="12.75" hidden="false" customHeight="true" outlineLevel="0" collapsed="false">
      <c r="B312" s="9"/>
      <c r="J312" s="8"/>
    </row>
    <row r="313" customFormat="false" ht="12.75" hidden="false" customHeight="true" outlineLevel="0" collapsed="false">
      <c r="B313" s="9"/>
      <c r="J313" s="8"/>
    </row>
    <row r="314" customFormat="false" ht="12.75" hidden="false" customHeight="true" outlineLevel="0" collapsed="false">
      <c r="B314" s="9"/>
      <c r="J314" s="8"/>
    </row>
    <row r="315" customFormat="false" ht="12.75" hidden="false" customHeight="true" outlineLevel="0" collapsed="false">
      <c r="B315" s="9"/>
      <c r="J315" s="8"/>
    </row>
    <row r="316" customFormat="false" ht="12.75" hidden="false" customHeight="true" outlineLevel="0" collapsed="false">
      <c r="B316" s="9"/>
      <c r="J316" s="8"/>
    </row>
    <row r="317" customFormat="false" ht="12.75" hidden="false" customHeight="true" outlineLevel="0" collapsed="false">
      <c r="B317" s="9"/>
      <c r="J317" s="8"/>
    </row>
    <row r="318" customFormat="false" ht="12.75" hidden="false" customHeight="true" outlineLevel="0" collapsed="false">
      <c r="B318" s="9"/>
      <c r="J318" s="8"/>
    </row>
    <row r="319" customFormat="false" ht="12.75" hidden="false" customHeight="true" outlineLevel="0" collapsed="false">
      <c r="B319" s="9"/>
      <c r="J319" s="8"/>
    </row>
    <row r="320" customFormat="false" ht="12.75" hidden="false" customHeight="true" outlineLevel="0" collapsed="false">
      <c r="B320" s="9"/>
      <c r="J320" s="8"/>
    </row>
    <row r="321" customFormat="false" ht="12.75" hidden="false" customHeight="true" outlineLevel="0" collapsed="false">
      <c r="B321" s="9"/>
      <c r="J321" s="8"/>
    </row>
    <row r="322" customFormat="false" ht="12.75" hidden="false" customHeight="true" outlineLevel="0" collapsed="false">
      <c r="B322" s="9"/>
      <c r="J322" s="8"/>
    </row>
    <row r="323" customFormat="false" ht="12.75" hidden="false" customHeight="true" outlineLevel="0" collapsed="false">
      <c r="B323" s="9"/>
      <c r="J323" s="8"/>
    </row>
    <row r="324" customFormat="false" ht="12.75" hidden="false" customHeight="true" outlineLevel="0" collapsed="false">
      <c r="B324" s="9"/>
      <c r="J324" s="8"/>
    </row>
    <row r="325" customFormat="false" ht="12.75" hidden="false" customHeight="true" outlineLevel="0" collapsed="false">
      <c r="B325" s="9"/>
      <c r="J325" s="8"/>
    </row>
    <row r="326" customFormat="false" ht="12.75" hidden="false" customHeight="true" outlineLevel="0" collapsed="false">
      <c r="B326" s="9"/>
      <c r="J326" s="8"/>
    </row>
    <row r="327" customFormat="false" ht="12.75" hidden="false" customHeight="true" outlineLevel="0" collapsed="false">
      <c r="B327" s="9"/>
      <c r="J327" s="8"/>
    </row>
    <row r="328" customFormat="false" ht="12.75" hidden="false" customHeight="true" outlineLevel="0" collapsed="false">
      <c r="B328" s="9"/>
      <c r="J328" s="8"/>
    </row>
    <row r="329" customFormat="false" ht="12.75" hidden="false" customHeight="true" outlineLevel="0" collapsed="false">
      <c r="B329" s="9"/>
      <c r="J329" s="8"/>
    </row>
    <row r="330" customFormat="false" ht="12.75" hidden="false" customHeight="true" outlineLevel="0" collapsed="false">
      <c r="B330" s="9"/>
      <c r="J330" s="8"/>
    </row>
    <row r="331" customFormat="false" ht="12.75" hidden="false" customHeight="true" outlineLevel="0" collapsed="false">
      <c r="B331" s="9"/>
      <c r="J331" s="8"/>
    </row>
    <row r="332" customFormat="false" ht="12.75" hidden="false" customHeight="true" outlineLevel="0" collapsed="false">
      <c r="B332" s="9"/>
      <c r="J332" s="8"/>
    </row>
    <row r="333" customFormat="false" ht="12.75" hidden="false" customHeight="true" outlineLevel="0" collapsed="false">
      <c r="B333" s="9"/>
      <c r="J333" s="8"/>
    </row>
    <row r="334" customFormat="false" ht="12.75" hidden="false" customHeight="true" outlineLevel="0" collapsed="false">
      <c r="B334" s="9"/>
      <c r="J334" s="8"/>
    </row>
    <row r="335" customFormat="false" ht="12.75" hidden="false" customHeight="true" outlineLevel="0" collapsed="false">
      <c r="B335" s="9"/>
      <c r="J335" s="8"/>
    </row>
    <row r="336" customFormat="false" ht="12.75" hidden="false" customHeight="true" outlineLevel="0" collapsed="false">
      <c r="B336" s="9"/>
      <c r="J336" s="8"/>
    </row>
    <row r="337" customFormat="false" ht="12.75" hidden="false" customHeight="true" outlineLevel="0" collapsed="false">
      <c r="B337" s="9"/>
      <c r="J337" s="8"/>
    </row>
    <row r="338" customFormat="false" ht="12.75" hidden="false" customHeight="true" outlineLevel="0" collapsed="false">
      <c r="B338" s="9"/>
      <c r="J338" s="8"/>
    </row>
    <row r="339" customFormat="false" ht="12.75" hidden="false" customHeight="true" outlineLevel="0" collapsed="false">
      <c r="B339" s="9"/>
      <c r="J339" s="8"/>
    </row>
    <row r="340" customFormat="false" ht="12.75" hidden="false" customHeight="true" outlineLevel="0" collapsed="false">
      <c r="B340" s="9"/>
      <c r="J340" s="8"/>
    </row>
    <row r="341" customFormat="false" ht="12.75" hidden="false" customHeight="true" outlineLevel="0" collapsed="false">
      <c r="B341" s="9"/>
      <c r="J341" s="8"/>
    </row>
    <row r="342" customFormat="false" ht="12.75" hidden="false" customHeight="true" outlineLevel="0" collapsed="false">
      <c r="B342" s="9"/>
      <c r="J342" s="8"/>
    </row>
    <row r="343" customFormat="false" ht="12.75" hidden="false" customHeight="true" outlineLevel="0" collapsed="false">
      <c r="B343" s="9"/>
      <c r="J343" s="8"/>
    </row>
    <row r="344" customFormat="false" ht="12.75" hidden="false" customHeight="true" outlineLevel="0" collapsed="false">
      <c r="B344" s="9"/>
      <c r="J344" s="8"/>
    </row>
    <row r="345" customFormat="false" ht="12.75" hidden="false" customHeight="true" outlineLevel="0" collapsed="false">
      <c r="B345" s="9"/>
      <c r="J345" s="8"/>
    </row>
    <row r="346" customFormat="false" ht="12.75" hidden="false" customHeight="true" outlineLevel="0" collapsed="false">
      <c r="B346" s="9"/>
      <c r="J346" s="8"/>
    </row>
    <row r="347" customFormat="false" ht="12.75" hidden="false" customHeight="true" outlineLevel="0" collapsed="false">
      <c r="B347" s="9"/>
      <c r="J347" s="8"/>
    </row>
    <row r="348" customFormat="false" ht="12.75" hidden="false" customHeight="true" outlineLevel="0" collapsed="false">
      <c r="B348" s="9"/>
      <c r="J348" s="8"/>
    </row>
    <row r="349" customFormat="false" ht="12.75" hidden="false" customHeight="true" outlineLevel="0" collapsed="false">
      <c r="B349" s="9"/>
      <c r="J349" s="8"/>
    </row>
    <row r="350" customFormat="false" ht="12.75" hidden="false" customHeight="true" outlineLevel="0" collapsed="false">
      <c r="B350" s="9"/>
      <c r="J350" s="8"/>
    </row>
    <row r="351" customFormat="false" ht="12.75" hidden="false" customHeight="true" outlineLevel="0" collapsed="false">
      <c r="B351" s="9"/>
      <c r="J351" s="8"/>
    </row>
    <row r="352" customFormat="false" ht="12.75" hidden="false" customHeight="true" outlineLevel="0" collapsed="false">
      <c r="B352" s="9"/>
      <c r="J352" s="8"/>
    </row>
    <row r="353" customFormat="false" ht="12.75" hidden="false" customHeight="true" outlineLevel="0" collapsed="false">
      <c r="B353" s="9"/>
      <c r="J353" s="8"/>
    </row>
    <row r="354" customFormat="false" ht="12.75" hidden="false" customHeight="true" outlineLevel="0" collapsed="false">
      <c r="B354" s="9"/>
      <c r="J354" s="8"/>
    </row>
    <row r="355" customFormat="false" ht="12.75" hidden="false" customHeight="true" outlineLevel="0" collapsed="false">
      <c r="B355" s="9"/>
      <c r="J355" s="8"/>
    </row>
    <row r="356" customFormat="false" ht="12.75" hidden="false" customHeight="true" outlineLevel="0" collapsed="false">
      <c r="B356" s="9"/>
      <c r="J356" s="8"/>
    </row>
    <row r="357" customFormat="false" ht="12.75" hidden="false" customHeight="true" outlineLevel="0" collapsed="false">
      <c r="B357" s="9"/>
      <c r="J357" s="8"/>
    </row>
    <row r="358" customFormat="false" ht="12.75" hidden="false" customHeight="true" outlineLevel="0" collapsed="false">
      <c r="B358" s="9"/>
      <c r="J358" s="8"/>
    </row>
    <row r="359" customFormat="false" ht="12.75" hidden="false" customHeight="true" outlineLevel="0" collapsed="false">
      <c r="B359" s="9"/>
      <c r="J359" s="8"/>
    </row>
    <row r="360" customFormat="false" ht="12.75" hidden="false" customHeight="true" outlineLevel="0" collapsed="false">
      <c r="B360" s="9"/>
      <c r="J360" s="8"/>
    </row>
    <row r="361" customFormat="false" ht="12.75" hidden="false" customHeight="true" outlineLevel="0" collapsed="false">
      <c r="B361" s="9"/>
      <c r="J361" s="8"/>
    </row>
    <row r="362" customFormat="false" ht="12.75" hidden="false" customHeight="true" outlineLevel="0" collapsed="false">
      <c r="B362" s="9"/>
      <c r="J362" s="8"/>
    </row>
    <row r="363" customFormat="false" ht="12.75" hidden="false" customHeight="true" outlineLevel="0" collapsed="false">
      <c r="B363" s="9"/>
      <c r="J363" s="8"/>
    </row>
    <row r="364" customFormat="false" ht="12.75" hidden="false" customHeight="true" outlineLevel="0" collapsed="false">
      <c r="B364" s="9"/>
      <c r="J364" s="8"/>
    </row>
    <row r="365" customFormat="false" ht="12.75" hidden="false" customHeight="true" outlineLevel="0" collapsed="false">
      <c r="B365" s="9"/>
      <c r="J365" s="8"/>
    </row>
    <row r="366" customFormat="false" ht="12.75" hidden="false" customHeight="true" outlineLevel="0" collapsed="false">
      <c r="B366" s="9"/>
      <c r="J366" s="8"/>
    </row>
    <row r="367" customFormat="false" ht="12.75" hidden="false" customHeight="true" outlineLevel="0" collapsed="false">
      <c r="B367" s="9"/>
      <c r="J367" s="8"/>
    </row>
    <row r="368" customFormat="false" ht="12.75" hidden="false" customHeight="true" outlineLevel="0" collapsed="false">
      <c r="B368" s="9"/>
      <c r="J368" s="8"/>
    </row>
    <row r="369" customFormat="false" ht="12.75" hidden="false" customHeight="true" outlineLevel="0" collapsed="false">
      <c r="B369" s="9"/>
      <c r="J369" s="8"/>
    </row>
    <row r="370" customFormat="false" ht="12.75" hidden="false" customHeight="true" outlineLevel="0" collapsed="false">
      <c r="B370" s="9"/>
      <c r="J370" s="8"/>
    </row>
    <row r="371" customFormat="false" ht="12.75" hidden="false" customHeight="true" outlineLevel="0" collapsed="false">
      <c r="B371" s="9"/>
      <c r="J371" s="8"/>
    </row>
    <row r="372" customFormat="false" ht="12.75" hidden="false" customHeight="true" outlineLevel="0" collapsed="false">
      <c r="B372" s="9"/>
      <c r="J372" s="8"/>
    </row>
    <row r="373" customFormat="false" ht="12.75" hidden="false" customHeight="true" outlineLevel="0" collapsed="false">
      <c r="B373" s="9"/>
      <c r="J373" s="8"/>
    </row>
    <row r="374" customFormat="false" ht="12.75" hidden="false" customHeight="true" outlineLevel="0" collapsed="false">
      <c r="B374" s="9"/>
      <c r="J374" s="8"/>
    </row>
    <row r="375" customFormat="false" ht="12.75" hidden="false" customHeight="true" outlineLevel="0" collapsed="false">
      <c r="B375" s="9"/>
      <c r="J375" s="8"/>
    </row>
    <row r="376" customFormat="false" ht="12.75" hidden="false" customHeight="true" outlineLevel="0" collapsed="false">
      <c r="B376" s="9"/>
      <c r="J376" s="8"/>
    </row>
    <row r="377" customFormat="false" ht="12.75" hidden="false" customHeight="true" outlineLevel="0" collapsed="false">
      <c r="B377" s="9"/>
      <c r="J377" s="8"/>
    </row>
    <row r="378" customFormat="false" ht="12.75" hidden="false" customHeight="true" outlineLevel="0" collapsed="false">
      <c r="B378" s="9"/>
      <c r="J378" s="8"/>
    </row>
    <row r="379" customFormat="false" ht="12.75" hidden="false" customHeight="true" outlineLevel="0" collapsed="false">
      <c r="B379" s="9"/>
      <c r="J379" s="8"/>
    </row>
    <row r="380" customFormat="false" ht="12.75" hidden="false" customHeight="true" outlineLevel="0" collapsed="false">
      <c r="B380" s="9"/>
      <c r="J380" s="8"/>
    </row>
    <row r="381" customFormat="false" ht="12.75" hidden="false" customHeight="true" outlineLevel="0" collapsed="false">
      <c r="B381" s="9"/>
      <c r="J381" s="8"/>
    </row>
    <row r="382" customFormat="false" ht="12.75" hidden="false" customHeight="true" outlineLevel="0" collapsed="false">
      <c r="B382" s="9"/>
      <c r="J382" s="8"/>
    </row>
    <row r="383" customFormat="false" ht="12.75" hidden="false" customHeight="true" outlineLevel="0" collapsed="false">
      <c r="B383" s="9"/>
      <c r="J383" s="8"/>
    </row>
    <row r="384" customFormat="false" ht="12.75" hidden="false" customHeight="true" outlineLevel="0" collapsed="false">
      <c r="B384" s="9"/>
      <c r="J384" s="8"/>
    </row>
    <row r="385" customFormat="false" ht="12.75" hidden="false" customHeight="true" outlineLevel="0" collapsed="false">
      <c r="B385" s="9"/>
      <c r="J385" s="8"/>
    </row>
    <row r="386" customFormat="false" ht="12.75" hidden="false" customHeight="true" outlineLevel="0" collapsed="false">
      <c r="B386" s="9"/>
      <c r="J386" s="8"/>
    </row>
    <row r="387" customFormat="false" ht="12.75" hidden="false" customHeight="true" outlineLevel="0" collapsed="false">
      <c r="B387" s="9"/>
      <c r="J387" s="8"/>
    </row>
    <row r="388" customFormat="false" ht="12.75" hidden="false" customHeight="true" outlineLevel="0" collapsed="false">
      <c r="B388" s="9"/>
      <c r="J388" s="8"/>
    </row>
    <row r="389" customFormat="false" ht="12.75" hidden="false" customHeight="true" outlineLevel="0" collapsed="false">
      <c r="B389" s="9"/>
      <c r="J389" s="8"/>
    </row>
    <row r="390" customFormat="false" ht="12.75" hidden="false" customHeight="true" outlineLevel="0" collapsed="false">
      <c r="B390" s="9"/>
      <c r="J390" s="8"/>
    </row>
    <row r="391" customFormat="false" ht="12.75" hidden="false" customHeight="true" outlineLevel="0" collapsed="false">
      <c r="B391" s="9"/>
      <c r="J391" s="8"/>
    </row>
    <row r="392" customFormat="false" ht="12.75" hidden="false" customHeight="true" outlineLevel="0" collapsed="false">
      <c r="B392" s="9"/>
      <c r="J392" s="8"/>
    </row>
    <row r="393" customFormat="false" ht="12.75" hidden="false" customHeight="true" outlineLevel="0" collapsed="false">
      <c r="B393" s="9"/>
      <c r="J393" s="8"/>
    </row>
    <row r="394" customFormat="false" ht="12.75" hidden="false" customHeight="true" outlineLevel="0" collapsed="false">
      <c r="B394" s="9"/>
      <c r="J394" s="8"/>
    </row>
    <row r="395" customFormat="false" ht="12.75" hidden="false" customHeight="true" outlineLevel="0" collapsed="false">
      <c r="B395" s="9"/>
      <c r="J395" s="8"/>
    </row>
    <row r="396" customFormat="false" ht="12.75" hidden="false" customHeight="true" outlineLevel="0" collapsed="false">
      <c r="B396" s="9"/>
      <c r="J396" s="8"/>
    </row>
    <row r="397" customFormat="false" ht="12.75" hidden="false" customHeight="true" outlineLevel="0" collapsed="false">
      <c r="B397" s="9"/>
      <c r="J397" s="8"/>
    </row>
    <row r="398" customFormat="false" ht="12.75" hidden="false" customHeight="true" outlineLevel="0" collapsed="false">
      <c r="B398" s="9"/>
      <c r="J398" s="8"/>
    </row>
    <row r="399" customFormat="false" ht="12.75" hidden="false" customHeight="true" outlineLevel="0" collapsed="false">
      <c r="B399" s="9"/>
      <c r="J399" s="8"/>
    </row>
    <row r="400" customFormat="false" ht="12.75" hidden="false" customHeight="true" outlineLevel="0" collapsed="false">
      <c r="B400" s="9"/>
      <c r="J400" s="8"/>
    </row>
    <row r="401" customFormat="false" ht="12.75" hidden="false" customHeight="true" outlineLevel="0" collapsed="false">
      <c r="B401" s="9"/>
      <c r="J401" s="8"/>
    </row>
    <row r="402" customFormat="false" ht="12.75" hidden="false" customHeight="true" outlineLevel="0" collapsed="false">
      <c r="B402" s="9"/>
      <c r="J402" s="8"/>
    </row>
    <row r="403" customFormat="false" ht="12.75" hidden="false" customHeight="true" outlineLevel="0" collapsed="false">
      <c r="B403" s="9"/>
      <c r="J403" s="8"/>
    </row>
    <row r="404" customFormat="false" ht="12.75" hidden="false" customHeight="true" outlineLevel="0" collapsed="false">
      <c r="B404" s="9"/>
      <c r="J404" s="8"/>
    </row>
    <row r="405" customFormat="false" ht="12.75" hidden="false" customHeight="true" outlineLevel="0" collapsed="false">
      <c r="B405" s="9"/>
      <c r="J405" s="8"/>
    </row>
    <row r="406" customFormat="false" ht="12.75" hidden="false" customHeight="true" outlineLevel="0" collapsed="false">
      <c r="B406" s="9"/>
      <c r="J406" s="8"/>
    </row>
    <row r="407" customFormat="false" ht="12.75" hidden="false" customHeight="true" outlineLevel="0" collapsed="false">
      <c r="B407" s="9"/>
      <c r="J407" s="8"/>
    </row>
    <row r="408" customFormat="false" ht="12.75" hidden="false" customHeight="true" outlineLevel="0" collapsed="false">
      <c r="B408" s="9"/>
      <c r="J408" s="8"/>
    </row>
    <row r="409" customFormat="false" ht="12.75" hidden="false" customHeight="true" outlineLevel="0" collapsed="false">
      <c r="B409" s="9"/>
      <c r="J409" s="8"/>
    </row>
    <row r="410" customFormat="false" ht="12.75" hidden="false" customHeight="true" outlineLevel="0" collapsed="false">
      <c r="B410" s="9"/>
      <c r="J410" s="8"/>
    </row>
    <row r="411" customFormat="false" ht="12.75" hidden="false" customHeight="true" outlineLevel="0" collapsed="false">
      <c r="B411" s="9"/>
      <c r="J411" s="8"/>
    </row>
    <row r="412" customFormat="false" ht="12.75" hidden="false" customHeight="true" outlineLevel="0" collapsed="false">
      <c r="B412" s="9"/>
      <c r="J412" s="8"/>
    </row>
    <row r="413" customFormat="false" ht="12.75" hidden="false" customHeight="true" outlineLevel="0" collapsed="false">
      <c r="B413" s="9"/>
      <c r="J413" s="8"/>
    </row>
    <row r="414" customFormat="false" ht="12.75" hidden="false" customHeight="true" outlineLevel="0" collapsed="false">
      <c r="B414" s="9"/>
      <c r="J414" s="8"/>
    </row>
    <row r="415" customFormat="false" ht="12.75" hidden="false" customHeight="true" outlineLevel="0" collapsed="false">
      <c r="B415" s="9"/>
      <c r="J415" s="8"/>
    </row>
    <row r="416" customFormat="false" ht="12.75" hidden="false" customHeight="true" outlineLevel="0" collapsed="false">
      <c r="B416" s="9"/>
      <c r="J416" s="8"/>
    </row>
    <row r="417" customFormat="false" ht="12.75" hidden="false" customHeight="true" outlineLevel="0" collapsed="false">
      <c r="B417" s="9"/>
      <c r="J417" s="8"/>
    </row>
    <row r="418" customFormat="false" ht="12.75" hidden="false" customHeight="true" outlineLevel="0" collapsed="false">
      <c r="B418" s="9"/>
      <c r="J418" s="8"/>
    </row>
    <row r="419" customFormat="false" ht="12.75" hidden="false" customHeight="true" outlineLevel="0" collapsed="false">
      <c r="B419" s="9"/>
      <c r="J419" s="8"/>
    </row>
    <row r="420" customFormat="false" ht="12.75" hidden="false" customHeight="true" outlineLevel="0" collapsed="false">
      <c r="B420" s="9"/>
      <c r="J420" s="8"/>
    </row>
    <row r="421" customFormat="false" ht="12.75" hidden="false" customHeight="true" outlineLevel="0" collapsed="false">
      <c r="B421" s="9"/>
      <c r="J421" s="8"/>
    </row>
    <row r="422" customFormat="false" ht="12.75" hidden="false" customHeight="true" outlineLevel="0" collapsed="false">
      <c r="B422" s="9"/>
      <c r="J422" s="8"/>
    </row>
    <row r="423" customFormat="false" ht="12.75" hidden="false" customHeight="true" outlineLevel="0" collapsed="false">
      <c r="B423" s="9"/>
      <c r="J423" s="8"/>
    </row>
    <row r="424" customFormat="false" ht="12.75" hidden="false" customHeight="true" outlineLevel="0" collapsed="false">
      <c r="B424" s="9"/>
      <c r="J424" s="8"/>
    </row>
    <row r="425" customFormat="false" ht="12.75" hidden="false" customHeight="true" outlineLevel="0" collapsed="false">
      <c r="B425" s="9"/>
      <c r="J425" s="8"/>
    </row>
    <row r="426" customFormat="false" ht="12.75" hidden="false" customHeight="true" outlineLevel="0" collapsed="false">
      <c r="B426" s="9"/>
      <c r="J426" s="8"/>
    </row>
    <row r="427" customFormat="false" ht="12.75" hidden="false" customHeight="true" outlineLevel="0" collapsed="false">
      <c r="B427" s="9"/>
      <c r="J427" s="8"/>
    </row>
    <row r="428" customFormat="false" ht="12.75" hidden="false" customHeight="true" outlineLevel="0" collapsed="false">
      <c r="B428" s="9"/>
      <c r="J428" s="8"/>
    </row>
    <row r="429" customFormat="false" ht="12.75" hidden="false" customHeight="true" outlineLevel="0" collapsed="false">
      <c r="B429" s="9"/>
      <c r="J429" s="8"/>
    </row>
    <row r="430" customFormat="false" ht="12.75" hidden="false" customHeight="true" outlineLevel="0" collapsed="false">
      <c r="B430" s="9"/>
      <c r="J430" s="8"/>
    </row>
    <row r="431" customFormat="false" ht="12.75" hidden="false" customHeight="true" outlineLevel="0" collapsed="false">
      <c r="B431" s="9"/>
      <c r="J431" s="8"/>
    </row>
    <row r="432" customFormat="false" ht="12.75" hidden="false" customHeight="true" outlineLevel="0" collapsed="false">
      <c r="B432" s="9"/>
      <c r="J432" s="8"/>
    </row>
    <row r="433" customFormat="false" ht="12.75" hidden="false" customHeight="true" outlineLevel="0" collapsed="false">
      <c r="B433" s="9"/>
      <c r="J433" s="8"/>
    </row>
    <row r="434" customFormat="false" ht="12.75" hidden="false" customHeight="true" outlineLevel="0" collapsed="false">
      <c r="B434" s="9"/>
      <c r="J434" s="8"/>
    </row>
    <row r="435" customFormat="false" ht="12.75" hidden="false" customHeight="true" outlineLevel="0" collapsed="false">
      <c r="B435" s="9"/>
      <c r="J435" s="8"/>
    </row>
    <row r="436" customFormat="false" ht="12.75" hidden="false" customHeight="true" outlineLevel="0" collapsed="false">
      <c r="B436" s="9"/>
      <c r="J436" s="8"/>
    </row>
    <row r="437" customFormat="false" ht="12.75" hidden="false" customHeight="true" outlineLevel="0" collapsed="false">
      <c r="B437" s="9"/>
      <c r="J437" s="8"/>
    </row>
    <row r="438" customFormat="false" ht="12.75" hidden="false" customHeight="true" outlineLevel="0" collapsed="false">
      <c r="B438" s="9"/>
      <c r="J438" s="8"/>
    </row>
    <row r="439" customFormat="false" ht="12.75" hidden="false" customHeight="true" outlineLevel="0" collapsed="false">
      <c r="B439" s="9"/>
      <c r="J439" s="8"/>
    </row>
    <row r="440" customFormat="false" ht="12.75" hidden="false" customHeight="true" outlineLevel="0" collapsed="false">
      <c r="B440" s="9"/>
      <c r="J440" s="8"/>
    </row>
    <row r="441" customFormat="false" ht="12.75" hidden="false" customHeight="true" outlineLevel="0" collapsed="false">
      <c r="B441" s="9"/>
      <c r="J441" s="8"/>
    </row>
    <row r="442" customFormat="false" ht="12.75" hidden="false" customHeight="true" outlineLevel="0" collapsed="false">
      <c r="B442" s="9"/>
      <c r="J442" s="8"/>
    </row>
    <row r="443" customFormat="false" ht="12.75" hidden="false" customHeight="true" outlineLevel="0" collapsed="false">
      <c r="B443" s="9"/>
      <c r="J443" s="8"/>
    </row>
    <row r="444" customFormat="false" ht="12.75" hidden="false" customHeight="true" outlineLevel="0" collapsed="false">
      <c r="B444" s="9"/>
      <c r="J444" s="8"/>
    </row>
    <row r="445" customFormat="false" ht="12.75" hidden="false" customHeight="true" outlineLevel="0" collapsed="false">
      <c r="B445" s="9"/>
      <c r="J445" s="8"/>
    </row>
    <row r="446" customFormat="false" ht="12.75" hidden="false" customHeight="true" outlineLevel="0" collapsed="false">
      <c r="B446" s="9"/>
      <c r="J446" s="8"/>
    </row>
    <row r="447" customFormat="false" ht="12.75" hidden="false" customHeight="true" outlineLevel="0" collapsed="false">
      <c r="B447" s="9"/>
      <c r="J447" s="8"/>
    </row>
    <row r="448" customFormat="false" ht="12.75" hidden="false" customHeight="true" outlineLevel="0" collapsed="false">
      <c r="B448" s="9"/>
      <c r="J448" s="8"/>
    </row>
    <row r="449" customFormat="false" ht="12.75" hidden="false" customHeight="true" outlineLevel="0" collapsed="false">
      <c r="B449" s="9"/>
      <c r="J449" s="8"/>
    </row>
    <row r="450" customFormat="false" ht="12.75" hidden="false" customHeight="true" outlineLevel="0" collapsed="false">
      <c r="B450" s="9"/>
      <c r="J450" s="8"/>
    </row>
    <row r="451" customFormat="false" ht="12.75" hidden="false" customHeight="true" outlineLevel="0" collapsed="false">
      <c r="B451" s="9"/>
      <c r="J451" s="8"/>
    </row>
    <row r="452" customFormat="false" ht="12.75" hidden="false" customHeight="true" outlineLevel="0" collapsed="false">
      <c r="B452" s="9"/>
      <c r="J452" s="8"/>
    </row>
    <row r="453" customFormat="false" ht="12.75" hidden="false" customHeight="true" outlineLevel="0" collapsed="false">
      <c r="B453" s="9"/>
      <c r="J453" s="8"/>
    </row>
    <row r="454" customFormat="false" ht="12.75" hidden="false" customHeight="true" outlineLevel="0" collapsed="false">
      <c r="B454" s="9"/>
      <c r="J454" s="8"/>
    </row>
    <row r="455" customFormat="false" ht="12.75" hidden="false" customHeight="true" outlineLevel="0" collapsed="false">
      <c r="B455" s="9"/>
      <c r="J455" s="8"/>
    </row>
    <row r="456" customFormat="false" ht="12.75" hidden="false" customHeight="true" outlineLevel="0" collapsed="false">
      <c r="B456" s="9"/>
      <c r="J456" s="8"/>
    </row>
    <row r="457" customFormat="false" ht="12.75" hidden="false" customHeight="true" outlineLevel="0" collapsed="false">
      <c r="B457" s="9"/>
      <c r="J457" s="8"/>
    </row>
    <row r="458" customFormat="false" ht="12.75" hidden="false" customHeight="true" outlineLevel="0" collapsed="false">
      <c r="B458" s="9"/>
      <c r="J458" s="8"/>
    </row>
    <row r="459" customFormat="false" ht="12.75" hidden="false" customHeight="true" outlineLevel="0" collapsed="false">
      <c r="B459" s="9"/>
      <c r="J459" s="8"/>
    </row>
    <row r="460" customFormat="false" ht="12.75" hidden="false" customHeight="true" outlineLevel="0" collapsed="false">
      <c r="B460" s="9"/>
      <c r="J460" s="8"/>
    </row>
    <row r="461" customFormat="false" ht="12.75" hidden="false" customHeight="true" outlineLevel="0" collapsed="false">
      <c r="B461" s="9"/>
      <c r="J461" s="8"/>
    </row>
    <row r="462" customFormat="false" ht="12.75" hidden="false" customHeight="true" outlineLevel="0" collapsed="false">
      <c r="B462" s="9"/>
      <c r="J462" s="8"/>
    </row>
    <row r="463" customFormat="false" ht="12.75" hidden="false" customHeight="true" outlineLevel="0" collapsed="false">
      <c r="B463" s="9"/>
      <c r="J463" s="8"/>
    </row>
    <row r="464" customFormat="false" ht="12.75" hidden="false" customHeight="true" outlineLevel="0" collapsed="false">
      <c r="B464" s="9"/>
      <c r="J464" s="8"/>
    </row>
    <row r="465" customFormat="false" ht="12.75" hidden="false" customHeight="true" outlineLevel="0" collapsed="false">
      <c r="B465" s="9"/>
      <c r="J465" s="8"/>
    </row>
    <row r="466" customFormat="false" ht="12.75" hidden="false" customHeight="true" outlineLevel="0" collapsed="false">
      <c r="B466" s="9"/>
      <c r="J466" s="8"/>
    </row>
    <row r="467" customFormat="false" ht="12.75" hidden="false" customHeight="true" outlineLevel="0" collapsed="false">
      <c r="B467" s="9"/>
      <c r="J467" s="8"/>
    </row>
    <row r="468" customFormat="false" ht="12.75" hidden="false" customHeight="true" outlineLevel="0" collapsed="false">
      <c r="B468" s="9"/>
      <c r="J468" s="8"/>
    </row>
    <row r="469" customFormat="false" ht="12.75" hidden="false" customHeight="true" outlineLevel="0" collapsed="false">
      <c r="B469" s="9"/>
      <c r="J469" s="8"/>
    </row>
    <row r="470" customFormat="false" ht="12.75" hidden="false" customHeight="true" outlineLevel="0" collapsed="false">
      <c r="B470" s="9"/>
      <c r="J470" s="8"/>
    </row>
    <row r="471" customFormat="false" ht="12.75" hidden="false" customHeight="true" outlineLevel="0" collapsed="false">
      <c r="B471" s="9"/>
      <c r="J471" s="8"/>
    </row>
    <row r="472" customFormat="false" ht="12.75" hidden="false" customHeight="true" outlineLevel="0" collapsed="false">
      <c r="B472" s="9"/>
      <c r="J472" s="8"/>
    </row>
    <row r="473" customFormat="false" ht="12.75" hidden="false" customHeight="true" outlineLevel="0" collapsed="false">
      <c r="B473" s="9"/>
      <c r="J473" s="8"/>
    </row>
    <row r="474" customFormat="false" ht="12.75" hidden="false" customHeight="true" outlineLevel="0" collapsed="false">
      <c r="B474" s="9"/>
      <c r="J474" s="8"/>
    </row>
    <row r="475" customFormat="false" ht="12.75" hidden="false" customHeight="true" outlineLevel="0" collapsed="false">
      <c r="B475" s="9"/>
      <c r="J475" s="8"/>
    </row>
    <row r="476" customFormat="false" ht="12.75" hidden="false" customHeight="true" outlineLevel="0" collapsed="false">
      <c r="B476" s="9"/>
      <c r="J476" s="8"/>
    </row>
    <row r="477" customFormat="false" ht="12.75" hidden="false" customHeight="true" outlineLevel="0" collapsed="false">
      <c r="B477" s="9"/>
      <c r="J477" s="8"/>
    </row>
    <row r="478" customFormat="false" ht="12.75" hidden="false" customHeight="true" outlineLevel="0" collapsed="false">
      <c r="B478" s="9"/>
      <c r="J478" s="8"/>
    </row>
    <row r="479" customFormat="false" ht="12.75" hidden="false" customHeight="true" outlineLevel="0" collapsed="false">
      <c r="B479" s="9"/>
      <c r="J479" s="8"/>
    </row>
    <row r="480" customFormat="false" ht="12.75" hidden="false" customHeight="true" outlineLevel="0" collapsed="false">
      <c r="B480" s="9"/>
      <c r="J480" s="8"/>
    </row>
    <row r="481" customFormat="false" ht="12.75" hidden="false" customHeight="true" outlineLevel="0" collapsed="false">
      <c r="B481" s="9"/>
      <c r="J481" s="8"/>
    </row>
    <row r="482" customFormat="false" ht="12.75" hidden="false" customHeight="true" outlineLevel="0" collapsed="false">
      <c r="B482" s="9"/>
      <c r="J482" s="8"/>
    </row>
    <row r="483" customFormat="false" ht="12.75" hidden="false" customHeight="true" outlineLevel="0" collapsed="false">
      <c r="B483" s="9"/>
      <c r="J483" s="8"/>
    </row>
    <row r="484" customFormat="false" ht="12.75" hidden="false" customHeight="true" outlineLevel="0" collapsed="false">
      <c r="B484" s="9"/>
      <c r="J484" s="8"/>
    </row>
    <row r="485" customFormat="false" ht="12.75" hidden="false" customHeight="true" outlineLevel="0" collapsed="false">
      <c r="B485" s="9"/>
      <c r="J485" s="8"/>
    </row>
    <row r="486" customFormat="false" ht="12.75" hidden="false" customHeight="true" outlineLevel="0" collapsed="false">
      <c r="B486" s="9"/>
      <c r="J486" s="8"/>
    </row>
    <row r="487" customFormat="false" ht="12.75" hidden="false" customHeight="true" outlineLevel="0" collapsed="false">
      <c r="B487" s="9"/>
      <c r="J487" s="8"/>
    </row>
    <row r="488" customFormat="false" ht="12.75" hidden="false" customHeight="true" outlineLevel="0" collapsed="false">
      <c r="B488" s="9"/>
      <c r="J488" s="8"/>
    </row>
    <row r="489" customFormat="false" ht="12.75" hidden="false" customHeight="true" outlineLevel="0" collapsed="false">
      <c r="B489" s="9"/>
      <c r="J489" s="8"/>
    </row>
    <row r="490" customFormat="false" ht="12.75" hidden="false" customHeight="true" outlineLevel="0" collapsed="false">
      <c r="B490" s="9"/>
      <c r="J490" s="8"/>
    </row>
    <row r="491" customFormat="false" ht="12.75" hidden="false" customHeight="true" outlineLevel="0" collapsed="false">
      <c r="B491" s="9"/>
      <c r="J491" s="8"/>
    </row>
    <row r="492" customFormat="false" ht="12.75" hidden="false" customHeight="true" outlineLevel="0" collapsed="false">
      <c r="B492" s="9"/>
      <c r="J492" s="8"/>
    </row>
    <row r="493" customFormat="false" ht="12.75" hidden="false" customHeight="true" outlineLevel="0" collapsed="false">
      <c r="B493" s="9"/>
      <c r="J493" s="8"/>
    </row>
    <row r="494" customFormat="false" ht="12.75" hidden="false" customHeight="true" outlineLevel="0" collapsed="false">
      <c r="B494" s="9"/>
      <c r="J494" s="8"/>
    </row>
    <row r="495" customFormat="false" ht="12.75" hidden="false" customHeight="true" outlineLevel="0" collapsed="false">
      <c r="B495" s="9"/>
      <c r="J495" s="8"/>
    </row>
    <row r="496" customFormat="false" ht="12.75" hidden="false" customHeight="true" outlineLevel="0" collapsed="false">
      <c r="B496" s="9"/>
      <c r="J496" s="8"/>
    </row>
    <row r="497" customFormat="false" ht="12.75" hidden="false" customHeight="true" outlineLevel="0" collapsed="false">
      <c r="B497" s="9"/>
      <c r="J497" s="8"/>
    </row>
    <row r="498" customFormat="false" ht="12.75" hidden="false" customHeight="true" outlineLevel="0" collapsed="false">
      <c r="B498" s="9"/>
      <c r="J498" s="8"/>
    </row>
    <row r="499" customFormat="false" ht="12.75" hidden="false" customHeight="true" outlineLevel="0" collapsed="false">
      <c r="B499" s="9"/>
      <c r="J499" s="8"/>
    </row>
    <row r="500" customFormat="false" ht="12.75" hidden="false" customHeight="true" outlineLevel="0" collapsed="false">
      <c r="B500" s="9"/>
      <c r="J500" s="8"/>
    </row>
    <row r="501" customFormat="false" ht="12.75" hidden="false" customHeight="true" outlineLevel="0" collapsed="false">
      <c r="B501" s="9"/>
      <c r="J501" s="8"/>
    </row>
    <row r="502" customFormat="false" ht="12.75" hidden="false" customHeight="true" outlineLevel="0" collapsed="false">
      <c r="B502" s="9"/>
      <c r="J502" s="8"/>
    </row>
    <row r="503" customFormat="false" ht="12.75" hidden="false" customHeight="true" outlineLevel="0" collapsed="false">
      <c r="B503" s="9"/>
      <c r="J503" s="8"/>
    </row>
    <row r="504" customFormat="false" ht="12.75" hidden="false" customHeight="true" outlineLevel="0" collapsed="false">
      <c r="B504" s="9"/>
      <c r="J504" s="8"/>
    </row>
    <row r="505" customFormat="false" ht="12.75" hidden="false" customHeight="true" outlineLevel="0" collapsed="false">
      <c r="B505" s="9"/>
      <c r="J505" s="8"/>
    </row>
    <row r="506" customFormat="false" ht="12.75" hidden="false" customHeight="true" outlineLevel="0" collapsed="false">
      <c r="B506" s="9"/>
      <c r="J506" s="8"/>
    </row>
    <row r="507" customFormat="false" ht="12.75" hidden="false" customHeight="true" outlineLevel="0" collapsed="false">
      <c r="B507" s="9"/>
      <c r="J507" s="8"/>
    </row>
    <row r="508" customFormat="false" ht="12.75" hidden="false" customHeight="true" outlineLevel="0" collapsed="false">
      <c r="B508" s="9"/>
      <c r="J508" s="8"/>
    </row>
    <row r="509" customFormat="false" ht="12.75" hidden="false" customHeight="true" outlineLevel="0" collapsed="false">
      <c r="B509" s="9"/>
      <c r="J509" s="8"/>
    </row>
    <row r="510" customFormat="false" ht="12.75" hidden="false" customHeight="true" outlineLevel="0" collapsed="false">
      <c r="B510" s="9"/>
      <c r="J510" s="8"/>
    </row>
    <row r="511" customFormat="false" ht="12.75" hidden="false" customHeight="true" outlineLevel="0" collapsed="false">
      <c r="B511" s="9"/>
      <c r="J511" s="8"/>
    </row>
    <row r="512" customFormat="false" ht="12.75" hidden="false" customHeight="true" outlineLevel="0" collapsed="false">
      <c r="B512" s="9"/>
      <c r="J512" s="8"/>
    </row>
    <row r="513" customFormat="false" ht="12.75" hidden="false" customHeight="true" outlineLevel="0" collapsed="false">
      <c r="B513" s="9"/>
      <c r="J513" s="8"/>
    </row>
    <row r="514" customFormat="false" ht="12.75" hidden="false" customHeight="true" outlineLevel="0" collapsed="false">
      <c r="B514" s="9"/>
      <c r="J514" s="8"/>
    </row>
    <row r="515" customFormat="false" ht="12.75" hidden="false" customHeight="true" outlineLevel="0" collapsed="false">
      <c r="B515" s="9"/>
      <c r="J515" s="8"/>
    </row>
    <row r="516" customFormat="false" ht="12.75" hidden="false" customHeight="true" outlineLevel="0" collapsed="false">
      <c r="B516" s="9"/>
      <c r="J516" s="8"/>
    </row>
    <row r="517" customFormat="false" ht="12.75" hidden="false" customHeight="true" outlineLevel="0" collapsed="false">
      <c r="B517" s="9"/>
      <c r="J517" s="8"/>
    </row>
    <row r="518" customFormat="false" ht="12.75" hidden="false" customHeight="true" outlineLevel="0" collapsed="false">
      <c r="B518" s="9"/>
      <c r="J518" s="8"/>
    </row>
    <row r="519" customFormat="false" ht="12.75" hidden="false" customHeight="true" outlineLevel="0" collapsed="false">
      <c r="B519" s="9"/>
      <c r="J519" s="8"/>
    </row>
    <row r="520" customFormat="false" ht="12.75" hidden="false" customHeight="true" outlineLevel="0" collapsed="false">
      <c r="B520" s="9"/>
      <c r="J520" s="8"/>
    </row>
    <row r="521" customFormat="false" ht="12.75" hidden="false" customHeight="true" outlineLevel="0" collapsed="false">
      <c r="B521" s="9"/>
      <c r="J521" s="8"/>
    </row>
    <row r="522" customFormat="false" ht="12.75" hidden="false" customHeight="true" outlineLevel="0" collapsed="false">
      <c r="B522" s="9"/>
      <c r="J522" s="8"/>
    </row>
    <row r="523" customFormat="false" ht="12.75" hidden="false" customHeight="true" outlineLevel="0" collapsed="false">
      <c r="B523" s="9"/>
      <c r="J523" s="8"/>
    </row>
    <row r="524" customFormat="false" ht="12.75" hidden="false" customHeight="true" outlineLevel="0" collapsed="false">
      <c r="B524" s="9"/>
      <c r="J524" s="8"/>
    </row>
    <row r="525" customFormat="false" ht="12.75" hidden="false" customHeight="true" outlineLevel="0" collapsed="false">
      <c r="B525" s="9"/>
      <c r="J525" s="8"/>
    </row>
    <row r="526" customFormat="false" ht="12.75" hidden="false" customHeight="true" outlineLevel="0" collapsed="false">
      <c r="B526" s="9"/>
      <c r="J526" s="8"/>
    </row>
    <row r="527" customFormat="false" ht="12.75" hidden="false" customHeight="true" outlineLevel="0" collapsed="false">
      <c r="B527" s="9"/>
      <c r="J527" s="8"/>
    </row>
    <row r="528" customFormat="false" ht="12.75" hidden="false" customHeight="true" outlineLevel="0" collapsed="false">
      <c r="B528" s="9"/>
      <c r="J528" s="8"/>
    </row>
    <row r="529" customFormat="false" ht="12.75" hidden="false" customHeight="true" outlineLevel="0" collapsed="false">
      <c r="B529" s="9"/>
      <c r="J529" s="8"/>
    </row>
    <row r="530" customFormat="false" ht="12.75" hidden="false" customHeight="true" outlineLevel="0" collapsed="false">
      <c r="B530" s="9"/>
      <c r="J530" s="8"/>
    </row>
    <row r="531" customFormat="false" ht="12.75" hidden="false" customHeight="true" outlineLevel="0" collapsed="false">
      <c r="B531" s="9"/>
      <c r="J531" s="8"/>
    </row>
    <row r="532" customFormat="false" ht="12.75" hidden="false" customHeight="true" outlineLevel="0" collapsed="false">
      <c r="B532" s="9"/>
      <c r="J532" s="8"/>
    </row>
    <row r="533" customFormat="false" ht="12.75" hidden="false" customHeight="true" outlineLevel="0" collapsed="false">
      <c r="B533" s="9"/>
      <c r="J533" s="8"/>
    </row>
    <row r="534" customFormat="false" ht="12.75" hidden="false" customHeight="true" outlineLevel="0" collapsed="false">
      <c r="B534" s="9"/>
      <c r="J534" s="8"/>
    </row>
    <row r="535" customFormat="false" ht="12.75" hidden="false" customHeight="true" outlineLevel="0" collapsed="false">
      <c r="B535" s="9"/>
      <c r="J535" s="8"/>
    </row>
    <row r="536" customFormat="false" ht="12.75" hidden="false" customHeight="true" outlineLevel="0" collapsed="false">
      <c r="B536" s="9"/>
      <c r="J536" s="8"/>
    </row>
    <row r="537" customFormat="false" ht="12.75" hidden="false" customHeight="true" outlineLevel="0" collapsed="false">
      <c r="B537" s="9"/>
      <c r="J537" s="8"/>
    </row>
    <row r="538" customFormat="false" ht="12.75" hidden="false" customHeight="true" outlineLevel="0" collapsed="false">
      <c r="B538" s="9"/>
      <c r="J538" s="8"/>
    </row>
    <row r="539" customFormat="false" ht="12.75" hidden="false" customHeight="true" outlineLevel="0" collapsed="false">
      <c r="B539" s="9"/>
      <c r="J539" s="8"/>
    </row>
    <row r="540" customFormat="false" ht="12.75" hidden="false" customHeight="true" outlineLevel="0" collapsed="false">
      <c r="B540" s="9"/>
      <c r="J540" s="8"/>
    </row>
    <row r="541" customFormat="false" ht="12.75" hidden="false" customHeight="true" outlineLevel="0" collapsed="false">
      <c r="B541" s="9"/>
      <c r="J541" s="8"/>
    </row>
    <row r="542" customFormat="false" ht="12.75" hidden="false" customHeight="true" outlineLevel="0" collapsed="false">
      <c r="B542" s="9"/>
      <c r="J542" s="8"/>
    </row>
    <row r="543" customFormat="false" ht="12.75" hidden="false" customHeight="true" outlineLevel="0" collapsed="false">
      <c r="B543" s="9"/>
      <c r="J543" s="8"/>
    </row>
    <row r="544" customFormat="false" ht="12.75" hidden="false" customHeight="true" outlineLevel="0" collapsed="false">
      <c r="B544" s="9"/>
      <c r="J544" s="8"/>
    </row>
    <row r="545" customFormat="false" ht="12.75" hidden="false" customHeight="true" outlineLevel="0" collapsed="false">
      <c r="B545" s="9"/>
      <c r="J545" s="8"/>
    </row>
    <row r="546" customFormat="false" ht="12.75" hidden="false" customHeight="true" outlineLevel="0" collapsed="false">
      <c r="B546" s="9"/>
      <c r="J546" s="8"/>
    </row>
    <row r="547" customFormat="false" ht="12.75" hidden="false" customHeight="true" outlineLevel="0" collapsed="false">
      <c r="B547" s="9"/>
      <c r="J547" s="8"/>
    </row>
    <row r="548" customFormat="false" ht="12.75" hidden="false" customHeight="true" outlineLevel="0" collapsed="false">
      <c r="B548" s="9"/>
      <c r="J548" s="8"/>
    </row>
    <row r="549" customFormat="false" ht="12.75" hidden="false" customHeight="true" outlineLevel="0" collapsed="false">
      <c r="B549" s="9"/>
      <c r="J549" s="8"/>
    </row>
    <row r="550" customFormat="false" ht="12.75" hidden="false" customHeight="true" outlineLevel="0" collapsed="false">
      <c r="B550" s="9"/>
      <c r="J550" s="8"/>
    </row>
    <row r="551" customFormat="false" ht="12.75" hidden="false" customHeight="true" outlineLevel="0" collapsed="false">
      <c r="B551" s="9"/>
      <c r="J551" s="8"/>
    </row>
    <row r="552" customFormat="false" ht="12.75" hidden="false" customHeight="true" outlineLevel="0" collapsed="false">
      <c r="B552" s="9"/>
      <c r="J552" s="8"/>
    </row>
    <row r="553" customFormat="false" ht="12.75" hidden="false" customHeight="true" outlineLevel="0" collapsed="false">
      <c r="B553" s="9"/>
      <c r="J553" s="8"/>
    </row>
    <row r="554" customFormat="false" ht="12.75" hidden="false" customHeight="true" outlineLevel="0" collapsed="false">
      <c r="B554" s="9"/>
      <c r="J554" s="8"/>
    </row>
    <row r="555" customFormat="false" ht="12.75" hidden="false" customHeight="true" outlineLevel="0" collapsed="false">
      <c r="B555" s="9"/>
      <c r="J555" s="8"/>
    </row>
    <row r="556" customFormat="false" ht="12.75" hidden="false" customHeight="true" outlineLevel="0" collapsed="false">
      <c r="B556" s="9"/>
      <c r="J556" s="8"/>
    </row>
    <row r="557" customFormat="false" ht="12.75" hidden="false" customHeight="true" outlineLevel="0" collapsed="false">
      <c r="B557" s="9"/>
      <c r="J557" s="8"/>
    </row>
    <row r="558" customFormat="false" ht="12.75" hidden="false" customHeight="true" outlineLevel="0" collapsed="false">
      <c r="B558" s="9"/>
      <c r="J558" s="8"/>
    </row>
    <row r="559" customFormat="false" ht="12.75" hidden="false" customHeight="true" outlineLevel="0" collapsed="false">
      <c r="B559" s="9"/>
      <c r="J559" s="8"/>
    </row>
    <row r="560" customFormat="false" ht="12.75" hidden="false" customHeight="true" outlineLevel="0" collapsed="false">
      <c r="B560" s="9"/>
      <c r="J560" s="8"/>
    </row>
    <row r="561" customFormat="false" ht="12.75" hidden="false" customHeight="true" outlineLevel="0" collapsed="false">
      <c r="B561" s="9"/>
      <c r="J561" s="8"/>
    </row>
    <row r="562" customFormat="false" ht="12.75" hidden="false" customHeight="true" outlineLevel="0" collapsed="false">
      <c r="B562" s="9"/>
      <c r="J562" s="8"/>
    </row>
    <row r="563" customFormat="false" ht="12.75" hidden="false" customHeight="true" outlineLevel="0" collapsed="false">
      <c r="B563" s="9"/>
      <c r="J563" s="8"/>
    </row>
    <row r="564" customFormat="false" ht="12.75" hidden="false" customHeight="true" outlineLevel="0" collapsed="false">
      <c r="B564" s="9"/>
      <c r="J564" s="8"/>
    </row>
    <row r="565" customFormat="false" ht="12.75" hidden="false" customHeight="true" outlineLevel="0" collapsed="false">
      <c r="B565" s="9"/>
      <c r="J565" s="8"/>
    </row>
    <row r="566" customFormat="false" ht="12.75" hidden="false" customHeight="true" outlineLevel="0" collapsed="false">
      <c r="B566" s="9"/>
      <c r="J566" s="8"/>
    </row>
    <row r="567" customFormat="false" ht="12.75" hidden="false" customHeight="true" outlineLevel="0" collapsed="false">
      <c r="B567" s="9"/>
      <c r="J567" s="8"/>
    </row>
    <row r="568" customFormat="false" ht="12.75" hidden="false" customHeight="true" outlineLevel="0" collapsed="false">
      <c r="B568" s="9"/>
      <c r="J568" s="8"/>
    </row>
    <row r="569" customFormat="false" ht="12.75" hidden="false" customHeight="true" outlineLevel="0" collapsed="false">
      <c r="B569" s="9"/>
      <c r="J569" s="8"/>
    </row>
    <row r="570" customFormat="false" ht="12.75" hidden="false" customHeight="true" outlineLevel="0" collapsed="false">
      <c r="B570" s="9"/>
      <c r="J570" s="8"/>
    </row>
    <row r="571" customFormat="false" ht="12.75" hidden="false" customHeight="true" outlineLevel="0" collapsed="false">
      <c r="B571" s="9"/>
      <c r="J571" s="8"/>
    </row>
    <row r="572" customFormat="false" ht="12.75" hidden="false" customHeight="true" outlineLevel="0" collapsed="false">
      <c r="B572" s="9"/>
      <c r="J572" s="8"/>
    </row>
    <row r="573" customFormat="false" ht="12.75" hidden="false" customHeight="true" outlineLevel="0" collapsed="false">
      <c r="B573" s="9"/>
      <c r="J573" s="8"/>
    </row>
    <row r="574" customFormat="false" ht="12.75" hidden="false" customHeight="true" outlineLevel="0" collapsed="false">
      <c r="B574" s="9"/>
      <c r="J574" s="8"/>
    </row>
    <row r="575" customFormat="false" ht="12.75" hidden="false" customHeight="true" outlineLevel="0" collapsed="false">
      <c r="B575" s="9"/>
      <c r="J575" s="8"/>
    </row>
    <row r="576" customFormat="false" ht="12.75" hidden="false" customHeight="true" outlineLevel="0" collapsed="false">
      <c r="B576" s="9"/>
      <c r="J576" s="8"/>
    </row>
    <row r="577" customFormat="false" ht="12.75" hidden="false" customHeight="true" outlineLevel="0" collapsed="false">
      <c r="B577" s="9"/>
      <c r="J577" s="8"/>
    </row>
    <row r="578" customFormat="false" ht="12.75" hidden="false" customHeight="true" outlineLevel="0" collapsed="false">
      <c r="B578" s="9"/>
      <c r="J578" s="8"/>
    </row>
    <row r="579" customFormat="false" ht="12.75" hidden="false" customHeight="true" outlineLevel="0" collapsed="false">
      <c r="B579" s="9"/>
      <c r="J579" s="8"/>
    </row>
    <row r="580" customFormat="false" ht="12.75" hidden="false" customHeight="true" outlineLevel="0" collapsed="false">
      <c r="B580" s="9"/>
      <c r="J580" s="8"/>
    </row>
    <row r="581" customFormat="false" ht="12.75" hidden="false" customHeight="true" outlineLevel="0" collapsed="false">
      <c r="B581" s="9"/>
      <c r="J581" s="8"/>
    </row>
    <row r="582" customFormat="false" ht="12.75" hidden="false" customHeight="true" outlineLevel="0" collapsed="false">
      <c r="B582" s="9"/>
      <c r="J582" s="8"/>
    </row>
    <row r="583" customFormat="false" ht="12.75" hidden="false" customHeight="true" outlineLevel="0" collapsed="false">
      <c r="B583" s="9"/>
      <c r="J583" s="8"/>
    </row>
    <row r="584" customFormat="false" ht="12.75" hidden="false" customHeight="true" outlineLevel="0" collapsed="false">
      <c r="B584" s="9"/>
      <c r="J584" s="8"/>
    </row>
    <row r="585" customFormat="false" ht="12.75" hidden="false" customHeight="true" outlineLevel="0" collapsed="false">
      <c r="B585" s="9"/>
      <c r="J585" s="8"/>
    </row>
    <row r="586" customFormat="false" ht="12.75" hidden="false" customHeight="true" outlineLevel="0" collapsed="false">
      <c r="B586" s="9"/>
      <c r="J586" s="8"/>
    </row>
    <row r="587" customFormat="false" ht="12.75" hidden="false" customHeight="true" outlineLevel="0" collapsed="false">
      <c r="B587" s="9"/>
      <c r="J587" s="8"/>
    </row>
    <row r="588" customFormat="false" ht="12.75" hidden="false" customHeight="true" outlineLevel="0" collapsed="false">
      <c r="B588" s="9"/>
      <c r="J588" s="8"/>
    </row>
    <row r="589" customFormat="false" ht="12.75" hidden="false" customHeight="true" outlineLevel="0" collapsed="false">
      <c r="B589" s="9"/>
      <c r="J589" s="8"/>
    </row>
    <row r="590" customFormat="false" ht="12.75" hidden="false" customHeight="true" outlineLevel="0" collapsed="false">
      <c r="B590" s="9"/>
      <c r="J590" s="8"/>
    </row>
    <row r="591" customFormat="false" ht="12.75" hidden="false" customHeight="true" outlineLevel="0" collapsed="false">
      <c r="B591" s="9"/>
      <c r="J591" s="8"/>
    </row>
    <row r="592" customFormat="false" ht="12.75" hidden="false" customHeight="true" outlineLevel="0" collapsed="false">
      <c r="B592" s="9"/>
      <c r="J592" s="8"/>
    </row>
    <row r="593" customFormat="false" ht="12.75" hidden="false" customHeight="true" outlineLevel="0" collapsed="false">
      <c r="B593" s="9"/>
      <c r="J593" s="8"/>
    </row>
    <row r="594" customFormat="false" ht="12.75" hidden="false" customHeight="true" outlineLevel="0" collapsed="false">
      <c r="B594" s="9"/>
      <c r="J594" s="8"/>
    </row>
    <row r="595" customFormat="false" ht="12.75" hidden="false" customHeight="true" outlineLevel="0" collapsed="false">
      <c r="B595" s="9"/>
      <c r="J595" s="8"/>
    </row>
    <row r="596" customFormat="false" ht="12.75" hidden="false" customHeight="true" outlineLevel="0" collapsed="false">
      <c r="B596" s="9"/>
      <c r="J596" s="8"/>
    </row>
    <row r="597" customFormat="false" ht="12.75" hidden="false" customHeight="true" outlineLevel="0" collapsed="false">
      <c r="B597" s="9"/>
      <c r="J597" s="8"/>
    </row>
    <row r="598" customFormat="false" ht="12.75" hidden="false" customHeight="true" outlineLevel="0" collapsed="false">
      <c r="B598" s="9"/>
      <c r="J598" s="8"/>
    </row>
    <row r="599" customFormat="false" ht="12.75" hidden="false" customHeight="true" outlineLevel="0" collapsed="false">
      <c r="B599" s="9"/>
      <c r="J599" s="8"/>
    </row>
    <row r="600" customFormat="false" ht="12.75" hidden="false" customHeight="true" outlineLevel="0" collapsed="false">
      <c r="B600" s="9"/>
      <c r="J600" s="8"/>
    </row>
    <row r="601" customFormat="false" ht="12.75" hidden="false" customHeight="true" outlineLevel="0" collapsed="false">
      <c r="B601" s="9"/>
      <c r="J601" s="8"/>
    </row>
    <row r="602" customFormat="false" ht="12.75" hidden="false" customHeight="true" outlineLevel="0" collapsed="false">
      <c r="B602" s="9"/>
      <c r="J602" s="8"/>
    </row>
    <row r="603" customFormat="false" ht="12.75" hidden="false" customHeight="true" outlineLevel="0" collapsed="false">
      <c r="B603" s="9"/>
      <c r="J603" s="8"/>
    </row>
    <row r="604" customFormat="false" ht="12.75" hidden="false" customHeight="true" outlineLevel="0" collapsed="false">
      <c r="B604" s="9"/>
      <c r="J604" s="8"/>
    </row>
    <row r="605" customFormat="false" ht="12.75" hidden="false" customHeight="true" outlineLevel="0" collapsed="false">
      <c r="B605" s="9"/>
      <c r="J605" s="8"/>
    </row>
    <row r="606" customFormat="false" ht="12.75" hidden="false" customHeight="true" outlineLevel="0" collapsed="false">
      <c r="B606" s="9"/>
      <c r="J606" s="8"/>
    </row>
    <row r="607" customFormat="false" ht="12.75" hidden="false" customHeight="true" outlineLevel="0" collapsed="false">
      <c r="B607" s="9"/>
      <c r="J607" s="8"/>
    </row>
    <row r="608" customFormat="false" ht="12.75" hidden="false" customHeight="true" outlineLevel="0" collapsed="false">
      <c r="B608" s="9"/>
      <c r="J608" s="8"/>
    </row>
    <row r="609" customFormat="false" ht="12.75" hidden="false" customHeight="true" outlineLevel="0" collapsed="false">
      <c r="B609" s="9"/>
      <c r="J609" s="8"/>
    </row>
    <row r="610" customFormat="false" ht="12.75" hidden="false" customHeight="true" outlineLevel="0" collapsed="false">
      <c r="B610" s="9"/>
      <c r="J610" s="8"/>
    </row>
    <row r="611" customFormat="false" ht="12.75" hidden="false" customHeight="true" outlineLevel="0" collapsed="false">
      <c r="B611" s="9"/>
      <c r="J611" s="8"/>
    </row>
    <row r="612" customFormat="false" ht="12.75" hidden="false" customHeight="true" outlineLevel="0" collapsed="false">
      <c r="B612" s="9"/>
      <c r="J612" s="8"/>
    </row>
    <row r="613" customFormat="false" ht="12.75" hidden="false" customHeight="true" outlineLevel="0" collapsed="false">
      <c r="B613" s="9"/>
      <c r="J613" s="8"/>
    </row>
    <row r="614" customFormat="false" ht="12.75" hidden="false" customHeight="true" outlineLevel="0" collapsed="false">
      <c r="B614" s="9"/>
      <c r="J614" s="8"/>
    </row>
    <row r="615" customFormat="false" ht="12.75" hidden="false" customHeight="true" outlineLevel="0" collapsed="false">
      <c r="B615" s="9"/>
      <c r="J615" s="8"/>
    </row>
    <row r="616" customFormat="false" ht="12.75" hidden="false" customHeight="true" outlineLevel="0" collapsed="false">
      <c r="B616" s="9"/>
      <c r="J616" s="8"/>
    </row>
    <row r="617" customFormat="false" ht="12.75" hidden="false" customHeight="true" outlineLevel="0" collapsed="false">
      <c r="B617" s="9"/>
      <c r="J617" s="8"/>
    </row>
    <row r="618" customFormat="false" ht="12.75" hidden="false" customHeight="true" outlineLevel="0" collapsed="false">
      <c r="B618" s="9"/>
      <c r="J618" s="8"/>
    </row>
    <row r="619" customFormat="false" ht="12.75" hidden="false" customHeight="true" outlineLevel="0" collapsed="false">
      <c r="B619" s="9"/>
      <c r="J619" s="8"/>
    </row>
    <row r="620" customFormat="false" ht="12.75" hidden="false" customHeight="true" outlineLevel="0" collapsed="false">
      <c r="B620" s="9"/>
      <c r="J620" s="8"/>
    </row>
    <row r="621" customFormat="false" ht="12.75" hidden="false" customHeight="true" outlineLevel="0" collapsed="false">
      <c r="B621" s="9"/>
      <c r="J621" s="8"/>
    </row>
    <row r="622" customFormat="false" ht="12.75" hidden="false" customHeight="true" outlineLevel="0" collapsed="false">
      <c r="B622" s="9"/>
      <c r="J622" s="8"/>
    </row>
    <row r="623" customFormat="false" ht="12.75" hidden="false" customHeight="true" outlineLevel="0" collapsed="false">
      <c r="B623" s="9"/>
      <c r="J623" s="8"/>
    </row>
    <row r="624" customFormat="false" ht="12.75" hidden="false" customHeight="true" outlineLevel="0" collapsed="false">
      <c r="B624" s="9"/>
      <c r="J624" s="8"/>
    </row>
    <row r="625" customFormat="false" ht="12.75" hidden="false" customHeight="true" outlineLevel="0" collapsed="false">
      <c r="B625" s="9"/>
      <c r="J625" s="8"/>
    </row>
    <row r="626" customFormat="false" ht="12.75" hidden="false" customHeight="true" outlineLevel="0" collapsed="false">
      <c r="B626" s="9"/>
      <c r="J626" s="8"/>
    </row>
    <row r="627" customFormat="false" ht="12.75" hidden="false" customHeight="true" outlineLevel="0" collapsed="false">
      <c r="B627" s="9"/>
      <c r="J627" s="8"/>
    </row>
    <row r="628" customFormat="false" ht="12.75" hidden="false" customHeight="true" outlineLevel="0" collapsed="false">
      <c r="B628" s="9"/>
      <c r="J628" s="8"/>
    </row>
    <row r="629" customFormat="false" ht="12.75" hidden="false" customHeight="true" outlineLevel="0" collapsed="false">
      <c r="B629" s="9"/>
      <c r="J629" s="8"/>
    </row>
    <row r="630" customFormat="false" ht="12.75" hidden="false" customHeight="true" outlineLevel="0" collapsed="false">
      <c r="B630" s="9"/>
      <c r="J630" s="8"/>
    </row>
    <row r="631" customFormat="false" ht="12.75" hidden="false" customHeight="true" outlineLevel="0" collapsed="false">
      <c r="B631" s="9"/>
      <c r="J631" s="8"/>
    </row>
    <row r="632" customFormat="false" ht="12.75" hidden="false" customHeight="true" outlineLevel="0" collapsed="false">
      <c r="B632" s="9"/>
      <c r="J632" s="8"/>
    </row>
    <row r="633" customFormat="false" ht="12.75" hidden="false" customHeight="true" outlineLevel="0" collapsed="false">
      <c r="B633" s="9"/>
      <c r="J633" s="8"/>
    </row>
    <row r="634" customFormat="false" ht="12.75" hidden="false" customHeight="true" outlineLevel="0" collapsed="false">
      <c r="B634" s="9"/>
      <c r="J634" s="8"/>
    </row>
    <row r="635" customFormat="false" ht="12.75" hidden="false" customHeight="true" outlineLevel="0" collapsed="false">
      <c r="B635" s="9"/>
      <c r="J635" s="8"/>
    </row>
    <row r="636" customFormat="false" ht="12.75" hidden="false" customHeight="true" outlineLevel="0" collapsed="false">
      <c r="B636" s="9"/>
      <c r="J636" s="8"/>
    </row>
    <row r="637" customFormat="false" ht="12.75" hidden="false" customHeight="true" outlineLevel="0" collapsed="false">
      <c r="B637" s="9"/>
      <c r="J637" s="8"/>
    </row>
    <row r="638" customFormat="false" ht="12.75" hidden="false" customHeight="true" outlineLevel="0" collapsed="false">
      <c r="B638" s="9"/>
      <c r="J638" s="8"/>
    </row>
    <row r="639" customFormat="false" ht="12.75" hidden="false" customHeight="true" outlineLevel="0" collapsed="false">
      <c r="B639" s="9"/>
      <c r="J639" s="8"/>
    </row>
    <row r="640" customFormat="false" ht="12.75" hidden="false" customHeight="true" outlineLevel="0" collapsed="false">
      <c r="B640" s="9"/>
      <c r="J640" s="8"/>
    </row>
    <row r="641" customFormat="false" ht="12.75" hidden="false" customHeight="true" outlineLevel="0" collapsed="false">
      <c r="B641" s="9"/>
      <c r="J641" s="8"/>
    </row>
    <row r="642" customFormat="false" ht="12.75" hidden="false" customHeight="true" outlineLevel="0" collapsed="false">
      <c r="B642" s="9"/>
      <c r="J642" s="8"/>
    </row>
    <row r="643" customFormat="false" ht="12.75" hidden="false" customHeight="true" outlineLevel="0" collapsed="false">
      <c r="B643" s="9"/>
      <c r="J643" s="8"/>
    </row>
    <row r="644" customFormat="false" ht="12.75" hidden="false" customHeight="true" outlineLevel="0" collapsed="false">
      <c r="B644" s="9"/>
      <c r="J644" s="8"/>
    </row>
    <row r="645" customFormat="false" ht="12.75" hidden="false" customHeight="true" outlineLevel="0" collapsed="false">
      <c r="B645" s="9"/>
      <c r="J645" s="8"/>
    </row>
    <row r="646" customFormat="false" ht="12.75" hidden="false" customHeight="true" outlineLevel="0" collapsed="false">
      <c r="B646" s="9"/>
      <c r="J646" s="8"/>
    </row>
    <row r="647" customFormat="false" ht="12.75" hidden="false" customHeight="true" outlineLevel="0" collapsed="false">
      <c r="B647" s="9"/>
      <c r="J647" s="8"/>
    </row>
    <row r="648" customFormat="false" ht="12.75" hidden="false" customHeight="true" outlineLevel="0" collapsed="false">
      <c r="B648" s="9"/>
      <c r="J648" s="8"/>
    </row>
    <row r="649" customFormat="false" ht="12.75" hidden="false" customHeight="true" outlineLevel="0" collapsed="false">
      <c r="B649" s="9"/>
      <c r="J649" s="8"/>
    </row>
    <row r="650" customFormat="false" ht="12.75" hidden="false" customHeight="true" outlineLevel="0" collapsed="false">
      <c r="B650" s="9"/>
      <c r="J650" s="8"/>
    </row>
    <row r="651" customFormat="false" ht="12.75" hidden="false" customHeight="true" outlineLevel="0" collapsed="false">
      <c r="B651" s="9"/>
      <c r="J651" s="8"/>
    </row>
    <row r="652" customFormat="false" ht="12.75" hidden="false" customHeight="true" outlineLevel="0" collapsed="false">
      <c r="B652" s="9"/>
      <c r="J652" s="8"/>
    </row>
    <row r="653" customFormat="false" ht="12.75" hidden="false" customHeight="true" outlineLevel="0" collapsed="false">
      <c r="B653" s="9"/>
      <c r="J653" s="8"/>
    </row>
    <row r="654" customFormat="false" ht="12.75" hidden="false" customHeight="true" outlineLevel="0" collapsed="false">
      <c r="B654" s="9"/>
      <c r="J654" s="8"/>
    </row>
    <row r="655" customFormat="false" ht="12.75" hidden="false" customHeight="true" outlineLevel="0" collapsed="false">
      <c r="B655" s="9"/>
      <c r="J655" s="8"/>
    </row>
    <row r="656" customFormat="false" ht="12.75" hidden="false" customHeight="true" outlineLevel="0" collapsed="false">
      <c r="B656" s="9"/>
      <c r="J656" s="8"/>
    </row>
    <row r="657" customFormat="false" ht="12.75" hidden="false" customHeight="true" outlineLevel="0" collapsed="false">
      <c r="B657" s="9"/>
      <c r="J657" s="8"/>
    </row>
    <row r="658" customFormat="false" ht="12.75" hidden="false" customHeight="true" outlineLevel="0" collapsed="false">
      <c r="B658" s="9"/>
      <c r="J658" s="8"/>
    </row>
    <row r="659" customFormat="false" ht="12.75" hidden="false" customHeight="true" outlineLevel="0" collapsed="false">
      <c r="B659" s="9"/>
      <c r="J659" s="8"/>
    </row>
    <row r="660" customFormat="false" ht="12.75" hidden="false" customHeight="true" outlineLevel="0" collapsed="false">
      <c r="B660" s="9"/>
      <c r="J660" s="8"/>
    </row>
    <row r="661" customFormat="false" ht="12.75" hidden="false" customHeight="true" outlineLevel="0" collapsed="false">
      <c r="B661" s="9"/>
      <c r="J661" s="8"/>
    </row>
    <row r="662" customFormat="false" ht="12.75" hidden="false" customHeight="true" outlineLevel="0" collapsed="false">
      <c r="B662" s="9"/>
      <c r="J662" s="8"/>
    </row>
    <row r="663" customFormat="false" ht="12.75" hidden="false" customHeight="true" outlineLevel="0" collapsed="false">
      <c r="B663" s="9"/>
      <c r="J663" s="8"/>
    </row>
    <row r="664" customFormat="false" ht="12.75" hidden="false" customHeight="true" outlineLevel="0" collapsed="false">
      <c r="B664" s="9"/>
      <c r="J664" s="8"/>
    </row>
    <row r="665" customFormat="false" ht="12.75" hidden="false" customHeight="true" outlineLevel="0" collapsed="false">
      <c r="B665" s="9"/>
      <c r="J665" s="8"/>
    </row>
    <row r="666" customFormat="false" ht="12.75" hidden="false" customHeight="true" outlineLevel="0" collapsed="false">
      <c r="B666" s="9"/>
      <c r="J666" s="8"/>
    </row>
    <row r="667" customFormat="false" ht="12.75" hidden="false" customHeight="true" outlineLevel="0" collapsed="false">
      <c r="B667" s="9"/>
      <c r="J667" s="8"/>
    </row>
    <row r="668" customFormat="false" ht="12.75" hidden="false" customHeight="true" outlineLevel="0" collapsed="false">
      <c r="B668" s="9"/>
      <c r="J668" s="8"/>
    </row>
    <row r="669" customFormat="false" ht="12.75" hidden="false" customHeight="true" outlineLevel="0" collapsed="false">
      <c r="B669" s="9"/>
      <c r="J669" s="8"/>
    </row>
    <row r="670" customFormat="false" ht="12.75" hidden="false" customHeight="true" outlineLevel="0" collapsed="false">
      <c r="B670" s="9"/>
      <c r="J670" s="8"/>
    </row>
    <row r="671" customFormat="false" ht="12.75" hidden="false" customHeight="true" outlineLevel="0" collapsed="false">
      <c r="B671" s="9"/>
      <c r="J671" s="8"/>
    </row>
    <row r="672" customFormat="false" ht="12.75" hidden="false" customHeight="true" outlineLevel="0" collapsed="false">
      <c r="B672" s="9"/>
      <c r="J672" s="8"/>
    </row>
    <row r="673" customFormat="false" ht="12.75" hidden="false" customHeight="true" outlineLevel="0" collapsed="false">
      <c r="B673" s="9"/>
      <c r="J673" s="8"/>
    </row>
    <row r="674" customFormat="false" ht="12.75" hidden="false" customHeight="true" outlineLevel="0" collapsed="false">
      <c r="B674" s="9"/>
      <c r="J674" s="8"/>
    </row>
    <row r="675" customFormat="false" ht="12.75" hidden="false" customHeight="true" outlineLevel="0" collapsed="false">
      <c r="B675" s="9"/>
      <c r="J675" s="8"/>
    </row>
    <row r="676" customFormat="false" ht="12.75" hidden="false" customHeight="true" outlineLevel="0" collapsed="false">
      <c r="B676" s="9"/>
      <c r="J676" s="8"/>
    </row>
    <row r="677" customFormat="false" ht="12.75" hidden="false" customHeight="true" outlineLevel="0" collapsed="false">
      <c r="B677" s="9"/>
      <c r="J677" s="8"/>
    </row>
    <row r="678" customFormat="false" ht="12.75" hidden="false" customHeight="true" outlineLevel="0" collapsed="false">
      <c r="B678" s="9"/>
      <c r="J678" s="8"/>
    </row>
    <row r="679" customFormat="false" ht="12.75" hidden="false" customHeight="true" outlineLevel="0" collapsed="false">
      <c r="B679" s="9"/>
      <c r="J679" s="8"/>
    </row>
    <row r="680" customFormat="false" ht="12.75" hidden="false" customHeight="true" outlineLevel="0" collapsed="false">
      <c r="B680" s="9"/>
      <c r="J680" s="8"/>
    </row>
    <row r="681" customFormat="false" ht="12.75" hidden="false" customHeight="true" outlineLevel="0" collapsed="false">
      <c r="B681" s="9"/>
      <c r="J681" s="8"/>
    </row>
    <row r="682" customFormat="false" ht="12.75" hidden="false" customHeight="true" outlineLevel="0" collapsed="false">
      <c r="B682" s="9"/>
      <c r="J682" s="8"/>
    </row>
    <row r="683" customFormat="false" ht="12.75" hidden="false" customHeight="true" outlineLevel="0" collapsed="false">
      <c r="B683" s="9"/>
      <c r="J683" s="8"/>
    </row>
    <row r="684" customFormat="false" ht="12.75" hidden="false" customHeight="true" outlineLevel="0" collapsed="false">
      <c r="B684" s="9"/>
      <c r="J684" s="8"/>
    </row>
    <row r="685" customFormat="false" ht="12.75" hidden="false" customHeight="true" outlineLevel="0" collapsed="false">
      <c r="B685" s="9"/>
      <c r="J685" s="8"/>
    </row>
    <row r="686" customFormat="false" ht="12.75" hidden="false" customHeight="true" outlineLevel="0" collapsed="false">
      <c r="B686" s="9"/>
      <c r="J686" s="8"/>
    </row>
    <row r="687" customFormat="false" ht="12.75" hidden="false" customHeight="true" outlineLevel="0" collapsed="false">
      <c r="B687" s="9"/>
      <c r="J687" s="8"/>
    </row>
    <row r="688" customFormat="false" ht="12.75" hidden="false" customHeight="true" outlineLevel="0" collapsed="false">
      <c r="B688" s="9"/>
      <c r="J688" s="8"/>
    </row>
    <row r="689" customFormat="false" ht="12.75" hidden="false" customHeight="true" outlineLevel="0" collapsed="false">
      <c r="B689" s="9"/>
      <c r="J689" s="8"/>
    </row>
    <row r="690" customFormat="false" ht="12.75" hidden="false" customHeight="true" outlineLevel="0" collapsed="false">
      <c r="B690" s="9"/>
      <c r="J690" s="8"/>
    </row>
    <row r="691" customFormat="false" ht="12.75" hidden="false" customHeight="true" outlineLevel="0" collapsed="false">
      <c r="B691" s="9"/>
      <c r="J691" s="8"/>
    </row>
    <row r="692" customFormat="false" ht="12.75" hidden="false" customHeight="true" outlineLevel="0" collapsed="false">
      <c r="B692" s="9"/>
      <c r="J692" s="8"/>
    </row>
    <row r="693" customFormat="false" ht="12.75" hidden="false" customHeight="true" outlineLevel="0" collapsed="false">
      <c r="B693" s="9"/>
      <c r="J693" s="8"/>
    </row>
    <row r="694" customFormat="false" ht="12.75" hidden="false" customHeight="true" outlineLevel="0" collapsed="false">
      <c r="B694" s="9"/>
      <c r="J694" s="8"/>
    </row>
    <row r="695" customFormat="false" ht="12.75" hidden="false" customHeight="true" outlineLevel="0" collapsed="false">
      <c r="B695" s="9"/>
      <c r="J695" s="8"/>
    </row>
    <row r="696" customFormat="false" ht="12.75" hidden="false" customHeight="true" outlineLevel="0" collapsed="false">
      <c r="B696" s="9"/>
      <c r="J696" s="8"/>
    </row>
    <row r="697" customFormat="false" ht="12.75" hidden="false" customHeight="true" outlineLevel="0" collapsed="false">
      <c r="B697" s="9"/>
      <c r="J697" s="8"/>
    </row>
    <row r="698" customFormat="false" ht="12.75" hidden="false" customHeight="true" outlineLevel="0" collapsed="false">
      <c r="B698" s="9"/>
      <c r="J698" s="8"/>
    </row>
    <row r="699" customFormat="false" ht="12.75" hidden="false" customHeight="true" outlineLevel="0" collapsed="false">
      <c r="B699" s="9"/>
      <c r="J699" s="8"/>
    </row>
    <row r="700" customFormat="false" ht="12.75" hidden="false" customHeight="true" outlineLevel="0" collapsed="false">
      <c r="B700" s="9"/>
      <c r="J700" s="8"/>
    </row>
    <row r="701" customFormat="false" ht="12.75" hidden="false" customHeight="true" outlineLevel="0" collapsed="false">
      <c r="B701" s="9"/>
      <c r="J701" s="8"/>
    </row>
    <row r="702" customFormat="false" ht="12.75" hidden="false" customHeight="true" outlineLevel="0" collapsed="false">
      <c r="B702" s="9"/>
      <c r="J702" s="8"/>
    </row>
    <row r="703" customFormat="false" ht="12.75" hidden="false" customHeight="true" outlineLevel="0" collapsed="false">
      <c r="B703" s="9"/>
      <c r="J703" s="8"/>
    </row>
    <row r="704" customFormat="false" ht="12.75" hidden="false" customHeight="true" outlineLevel="0" collapsed="false">
      <c r="B704" s="9"/>
      <c r="J704" s="8"/>
    </row>
    <row r="705" customFormat="false" ht="12.75" hidden="false" customHeight="true" outlineLevel="0" collapsed="false">
      <c r="B705" s="9"/>
      <c r="J705" s="8"/>
    </row>
    <row r="706" customFormat="false" ht="12.75" hidden="false" customHeight="true" outlineLevel="0" collapsed="false">
      <c r="B706" s="9"/>
      <c r="J706" s="8"/>
    </row>
    <row r="707" customFormat="false" ht="12.75" hidden="false" customHeight="true" outlineLevel="0" collapsed="false">
      <c r="B707" s="9"/>
      <c r="J707" s="8"/>
    </row>
    <row r="708" customFormat="false" ht="12.75" hidden="false" customHeight="true" outlineLevel="0" collapsed="false">
      <c r="B708" s="9"/>
      <c r="J708" s="8"/>
    </row>
    <row r="709" customFormat="false" ht="12.75" hidden="false" customHeight="true" outlineLevel="0" collapsed="false">
      <c r="B709" s="9"/>
      <c r="J709" s="8"/>
    </row>
    <row r="710" customFormat="false" ht="12.75" hidden="false" customHeight="true" outlineLevel="0" collapsed="false">
      <c r="B710" s="9"/>
      <c r="J710" s="8"/>
    </row>
    <row r="711" customFormat="false" ht="12.75" hidden="false" customHeight="true" outlineLevel="0" collapsed="false">
      <c r="B711" s="9"/>
      <c r="J711" s="8"/>
    </row>
    <row r="712" customFormat="false" ht="12.75" hidden="false" customHeight="true" outlineLevel="0" collapsed="false">
      <c r="B712" s="9"/>
      <c r="J712" s="8"/>
    </row>
    <row r="713" customFormat="false" ht="12.75" hidden="false" customHeight="true" outlineLevel="0" collapsed="false">
      <c r="B713" s="9"/>
      <c r="J713" s="8"/>
    </row>
    <row r="714" customFormat="false" ht="12.75" hidden="false" customHeight="true" outlineLevel="0" collapsed="false">
      <c r="B714" s="9"/>
      <c r="J714" s="8"/>
    </row>
    <row r="715" customFormat="false" ht="12.75" hidden="false" customHeight="true" outlineLevel="0" collapsed="false">
      <c r="B715" s="9"/>
      <c r="J715" s="8"/>
    </row>
    <row r="716" customFormat="false" ht="12.75" hidden="false" customHeight="true" outlineLevel="0" collapsed="false">
      <c r="B716" s="9"/>
      <c r="J716" s="8"/>
    </row>
    <row r="717" customFormat="false" ht="12.75" hidden="false" customHeight="true" outlineLevel="0" collapsed="false">
      <c r="B717" s="9"/>
      <c r="J717" s="8"/>
    </row>
    <row r="718" customFormat="false" ht="12.75" hidden="false" customHeight="true" outlineLevel="0" collapsed="false">
      <c r="B718" s="9"/>
      <c r="J718" s="8"/>
    </row>
    <row r="719" customFormat="false" ht="12.75" hidden="false" customHeight="true" outlineLevel="0" collapsed="false">
      <c r="B719" s="9"/>
      <c r="J719" s="8"/>
    </row>
    <row r="720" customFormat="false" ht="12.75" hidden="false" customHeight="true" outlineLevel="0" collapsed="false">
      <c r="B720" s="9"/>
      <c r="J720" s="8"/>
    </row>
    <row r="721" customFormat="false" ht="12.75" hidden="false" customHeight="true" outlineLevel="0" collapsed="false">
      <c r="B721" s="9"/>
      <c r="J721" s="8"/>
    </row>
    <row r="722" customFormat="false" ht="12.75" hidden="false" customHeight="true" outlineLevel="0" collapsed="false">
      <c r="B722" s="9"/>
      <c r="J722" s="8"/>
    </row>
    <row r="723" customFormat="false" ht="12.75" hidden="false" customHeight="true" outlineLevel="0" collapsed="false">
      <c r="B723" s="9"/>
      <c r="J723" s="8"/>
    </row>
    <row r="724" customFormat="false" ht="12.75" hidden="false" customHeight="true" outlineLevel="0" collapsed="false">
      <c r="B724" s="9"/>
      <c r="J724" s="8"/>
    </row>
    <row r="725" customFormat="false" ht="12.75" hidden="false" customHeight="true" outlineLevel="0" collapsed="false">
      <c r="B725" s="9"/>
      <c r="J725" s="8"/>
    </row>
    <row r="726" customFormat="false" ht="12.75" hidden="false" customHeight="true" outlineLevel="0" collapsed="false">
      <c r="B726" s="9"/>
      <c r="J726" s="8"/>
    </row>
    <row r="727" customFormat="false" ht="12.75" hidden="false" customHeight="true" outlineLevel="0" collapsed="false">
      <c r="B727" s="9"/>
      <c r="J727" s="8"/>
    </row>
    <row r="728" customFormat="false" ht="12.75" hidden="false" customHeight="true" outlineLevel="0" collapsed="false">
      <c r="B728" s="9"/>
      <c r="J728" s="8"/>
    </row>
    <row r="729" customFormat="false" ht="12.75" hidden="false" customHeight="true" outlineLevel="0" collapsed="false">
      <c r="B729" s="9"/>
      <c r="J729" s="8"/>
    </row>
    <row r="730" customFormat="false" ht="12.75" hidden="false" customHeight="true" outlineLevel="0" collapsed="false">
      <c r="B730" s="9"/>
      <c r="J730" s="8"/>
    </row>
    <row r="731" customFormat="false" ht="12.75" hidden="false" customHeight="true" outlineLevel="0" collapsed="false">
      <c r="B731" s="9"/>
      <c r="J731" s="8"/>
    </row>
    <row r="732" customFormat="false" ht="12.75" hidden="false" customHeight="true" outlineLevel="0" collapsed="false">
      <c r="B732" s="9"/>
      <c r="J732" s="8"/>
    </row>
    <row r="733" customFormat="false" ht="12.75" hidden="false" customHeight="true" outlineLevel="0" collapsed="false">
      <c r="B733" s="9"/>
      <c r="J733" s="8"/>
    </row>
    <row r="734" customFormat="false" ht="12.75" hidden="false" customHeight="true" outlineLevel="0" collapsed="false">
      <c r="B734" s="9"/>
      <c r="J734" s="8"/>
    </row>
    <row r="735" customFormat="false" ht="12.75" hidden="false" customHeight="true" outlineLevel="0" collapsed="false">
      <c r="B735" s="9"/>
      <c r="J735" s="8"/>
    </row>
    <row r="736" customFormat="false" ht="12.75" hidden="false" customHeight="true" outlineLevel="0" collapsed="false">
      <c r="B736" s="9"/>
      <c r="J736" s="8"/>
    </row>
    <row r="737" customFormat="false" ht="12.75" hidden="false" customHeight="true" outlineLevel="0" collapsed="false">
      <c r="B737" s="9"/>
      <c r="J737" s="8"/>
    </row>
    <row r="738" customFormat="false" ht="12.75" hidden="false" customHeight="true" outlineLevel="0" collapsed="false">
      <c r="B738" s="9"/>
      <c r="J738" s="8"/>
    </row>
    <row r="739" customFormat="false" ht="12.75" hidden="false" customHeight="true" outlineLevel="0" collapsed="false">
      <c r="B739" s="9"/>
      <c r="J739" s="8"/>
    </row>
    <row r="740" customFormat="false" ht="12.75" hidden="false" customHeight="true" outlineLevel="0" collapsed="false">
      <c r="B740" s="9"/>
      <c r="J740" s="8"/>
    </row>
    <row r="741" customFormat="false" ht="12.75" hidden="false" customHeight="true" outlineLevel="0" collapsed="false">
      <c r="B741" s="9"/>
      <c r="J741" s="8"/>
    </row>
    <row r="742" customFormat="false" ht="12.75" hidden="false" customHeight="true" outlineLevel="0" collapsed="false">
      <c r="B742" s="9"/>
      <c r="J742" s="8"/>
    </row>
    <row r="743" customFormat="false" ht="12.75" hidden="false" customHeight="true" outlineLevel="0" collapsed="false">
      <c r="B743" s="9"/>
      <c r="J743" s="8"/>
    </row>
    <row r="744" customFormat="false" ht="12.75" hidden="false" customHeight="true" outlineLevel="0" collapsed="false">
      <c r="B744" s="9"/>
      <c r="J744" s="8"/>
    </row>
    <row r="745" customFormat="false" ht="12.75" hidden="false" customHeight="true" outlineLevel="0" collapsed="false">
      <c r="B745" s="9"/>
      <c r="J745" s="8"/>
    </row>
    <row r="746" customFormat="false" ht="12.75" hidden="false" customHeight="true" outlineLevel="0" collapsed="false">
      <c r="B746" s="9"/>
      <c r="J746" s="8"/>
    </row>
    <row r="747" customFormat="false" ht="12.75" hidden="false" customHeight="true" outlineLevel="0" collapsed="false">
      <c r="B747" s="9"/>
      <c r="J747" s="8"/>
    </row>
    <row r="748" customFormat="false" ht="12.75" hidden="false" customHeight="true" outlineLevel="0" collapsed="false">
      <c r="B748" s="9"/>
      <c r="J748" s="8"/>
    </row>
    <row r="749" customFormat="false" ht="12.75" hidden="false" customHeight="true" outlineLevel="0" collapsed="false">
      <c r="B749" s="9"/>
      <c r="J749" s="8"/>
    </row>
    <row r="750" customFormat="false" ht="12.75" hidden="false" customHeight="true" outlineLevel="0" collapsed="false">
      <c r="B750" s="9"/>
      <c r="J750" s="8"/>
    </row>
    <row r="751" customFormat="false" ht="12.75" hidden="false" customHeight="true" outlineLevel="0" collapsed="false">
      <c r="B751" s="9"/>
      <c r="J751" s="8"/>
    </row>
    <row r="752" customFormat="false" ht="12.75" hidden="false" customHeight="true" outlineLevel="0" collapsed="false">
      <c r="B752" s="9"/>
      <c r="J752" s="8"/>
    </row>
    <row r="753" customFormat="false" ht="12.75" hidden="false" customHeight="true" outlineLevel="0" collapsed="false">
      <c r="B753" s="9"/>
      <c r="J753" s="8"/>
    </row>
    <row r="754" customFormat="false" ht="12.75" hidden="false" customHeight="true" outlineLevel="0" collapsed="false">
      <c r="B754" s="9"/>
      <c r="J754" s="8"/>
    </row>
    <row r="755" customFormat="false" ht="12.75" hidden="false" customHeight="true" outlineLevel="0" collapsed="false">
      <c r="B755" s="9"/>
      <c r="J755" s="8"/>
    </row>
    <row r="756" customFormat="false" ht="12.75" hidden="false" customHeight="true" outlineLevel="0" collapsed="false">
      <c r="B756" s="9"/>
      <c r="J756" s="8"/>
    </row>
    <row r="757" customFormat="false" ht="12.75" hidden="false" customHeight="true" outlineLevel="0" collapsed="false">
      <c r="B757" s="9"/>
      <c r="J757" s="8"/>
    </row>
    <row r="758" customFormat="false" ht="12.75" hidden="false" customHeight="true" outlineLevel="0" collapsed="false">
      <c r="B758" s="9"/>
      <c r="J758" s="8"/>
    </row>
    <row r="759" customFormat="false" ht="12.75" hidden="false" customHeight="true" outlineLevel="0" collapsed="false">
      <c r="B759" s="9"/>
      <c r="J759" s="8"/>
    </row>
    <row r="760" customFormat="false" ht="12.75" hidden="false" customHeight="true" outlineLevel="0" collapsed="false">
      <c r="B760" s="9"/>
      <c r="J760" s="8"/>
    </row>
    <row r="761" customFormat="false" ht="12.75" hidden="false" customHeight="true" outlineLevel="0" collapsed="false">
      <c r="B761" s="9"/>
      <c r="J761" s="8"/>
    </row>
    <row r="762" customFormat="false" ht="12.75" hidden="false" customHeight="true" outlineLevel="0" collapsed="false">
      <c r="B762" s="9"/>
      <c r="J762" s="8"/>
    </row>
    <row r="763" customFormat="false" ht="12.75" hidden="false" customHeight="true" outlineLevel="0" collapsed="false">
      <c r="B763" s="9"/>
      <c r="J763" s="8"/>
    </row>
    <row r="764" customFormat="false" ht="12.75" hidden="false" customHeight="true" outlineLevel="0" collapsed="false">
      <c r="B764" s="9"/>
      <c r="J764" s="8"/>
    </row>
    <row r="765" customFormat="false" ht="12.75" hidden="false" customHeight="true" outlineLevel="0" collapsed="false">
      <c r="B765" s="9"/>
      <c r="J765" s="8"/>
    </row>
    <row r="766" customFormat="false" ht="12.75" hidden="false" customHeight="true" outlineLevel="0" collapsed="false">
      <c r="B766" s="9"/>
      <c r="J766" s="8"/>
    </row>
    <row r="767" customFormat="false" ht="12.75" hidden="false" customHeight="true" outlineLevel="0" collapsed="false">
      <c r="B767" s="9"/>
      <c r="J767" s="8"/>
    </row>
    <row r="768" customFormat="false" ht="12.75" hidden="false" customHeight="true" outlineLevel="0" collapsed="false">
      <c r="B768" s="9"/>
      <c r="J768" s="8"/>
    </row>
    <row r="769" customFormat="false" ht="12.75" hidden="false" customHeight="true" outlineLevel="0" collapsed="false">
      <c r="B769" s="9"/>
      <c r="J769" s="8"/>
    </row>
    <row r="770" customFormat="false" ht="12.75" hidden="false" customHeight="true" outlineLevel="0" collapsed="false">
      <c r="B770" s="9"/>
      <c r="J770" s="8"/>
    </row>
    <row r="771" customFormat="false" ht="12.75" hidden="false" customHeight="true" outlineLevel="0" collapsed="false">
      <c r="B771" s="9"/>
      <c r="J771" s="8"/>
    </row>
    <row r="772" customFormat="false" ht="12.75" hidden="false" customHeight="true" outlineLevel="0" collapsed="false">
      <c r="B772" s="9"/>
      <c r="J772" s="8"/>
    </row>
    <row r="773" customFormat="false" ht="12.75" hidden="false" customHeight="true" outlineLevel="0" collapsed="false">
      <c r="B773" s="9"/>
      <c r="J773" s="8"/>
    </row>
    <row r="774" customFormat="false" ht="12.75" hidden="false" customHeight="true" outlineLevel="0" collapsed="false">
      <c r="B774" s="9"/>
      <c r="J774" s="8"/>
    </row>
    <row r="775" customFormat="false" ht="12.75" hidden="false" customHeight="true" outlineLevel="0" collapsed="false">
      <c r="B775" s="9"/>
      <c r="J775" s="8"/>
    </row>
    <row r="776" customFormat="false" ht="12.75" hidden="false" customHeight="true" outlineLevel="0" collapsed="false">
      <c r="B776" s="9"/>
      <c r="J776" s="8"/>
    </row>
    <row r="777" customFormat="false" ht="12.75" hidden="false" customHeight="true" outlineLevel="0" collapsed="false">
      <c r="B777" s="9"/>
      <c r="J777" s="8"/>
    </row>
    <row r="778" customFormat="false" ht="12.75" hidden="false" customHeight="true" outlineLevel="0" collapsed="false">
      <c r="B778" s="9"/>
      <c r="J778" s="8"/>
    </row>
    <row r="779" customFormat="false" ht="12.75" hidden="false" customHeight="true" outlineLevel="0" collapsed="false">
      <c r="B779" s="9"/>
      <c r="J779" s="8"/>
    </row>
    <row r="780" customFormat="false" ht="12.75" hidden="false" customHeight="true" outlineLevel="0" collapsed="false">
      <c r="B780" s="9"/>
      <c r="J780" s="8"/>
    </row>
    <row r="781" customFormat="false" ht="12.75" hidden="false" customHeight="true" outlineLevel="0" collapsed="false">
      <c r="B781" s="9"/>
      <c r="J781" s="8"/>
    </row>
    <row r="782" customFormat="false" ht="12.75" hidden="false" customHeight="true" outlineLevel="0" collapsed="false">
      <c r="B782" s="9"/>
      <c r="J782" s="8"/>
    </row>
    <row r="783" customFormat="false" ht="12.75" hidden="false" customHeight="true" outlineLevel="0" collapsed="false">
      <c r="B783" s="9"/>
      <c r="J783" s="8"/>
    </row>
    <row r="784" customFormat="false" ht="12.75" hidden="false" customHeight="true" outlineLevel="0" collapsed="false">
      <c r="B784" s="9"/>
      <c r="J784" s="8"/>
    </row>
    <row r="785" customFormat="false" ht="12.75" hidden="false" customHeight="true" outlineLevel="0" collapsed="false">
      <c r="B785" s="9"/>
      <c r="J785" s="8"/>
    </row>
    <row r="786" customFormat="false" ht="12.75" hidden="false" customHeight="true" outlineLevel="0" collapsed="false">
      <c r="B786" s="9"/>
      <c r="J786" s="8"/>
    </row>
    <row r="787" customFormat="false" ht="12.75" hidden="false" customHeight="true" outlineLevel="0" collapsed="false">
      <c r="B787" s="9"/>
      <c r="J787" s="8"/>
    </row>
    <row r="788" customFormat="false" ht="12.75" hidden="false" customHeight="true" outlineLevel="0" collapsed="false">
      <c r="B788" s="9"/>
      <c r="J788" s="8"/>
    </row>
    <row r="789" customFormat="false" ht="12.75" hidden="false" customHeight="true" outlineLevel="0" collapsed="false">
      <c r="B789" s="9"/>
      <c r="J789" s="8"/>
    </row>
    <row r="790" customFormat="false" ht="12.75" hidden="false" customHeight="true" outlineLevel="0" collapsed="false">
      <c r="B790" s="9"/>
      <c r="J790" s="8"/>
    </row>
    <row r="791" customFormat="false" ht="12.75" hidden="false" customHeight="true" outlineLevel="0" collapsed="false">
      <c r="B791" s="9"/>
      <c r="J791" s="8"/>
    </row>
    <row r="792" customFormat="false" ht="12.75" hidden="false" customHeight="true" outlineLevel="0" collapsed="false">
      <c r="B792" s="9"/>
      <c r="J792" s="8"/>
    </row>
    <row r="793" customFormat="false" ht="12.75" hidden="false" customHeight="true" outlineLevel="0" collapsed="false">
      <c r="B793" s="9"/>
      <c r="J793" s="8"/>
    </row>
    <row r="794" customFormat="false" ht="12.75" hidden="false" customHeight="true" outlineLevel="0" collapsed="false">
      <c r="B794" s="9"/>
      <c r="J794" s="8"/>
    </row>
    <row r="795" customFormat="false" ht="12.75" hidden="false" customHeight="true" outlineLevel="0" collapsed="false">
      <c r="B795" s="9"/>
      <c r="J795" s="8"/>
    </row>
    <row r="796" customFormat="false" ht="12.75" hidden="false" customHeight="true" outlineLevel="0" collapsed="false">
      <c r="B796" s="9"/>
      <c r="J796" s="8"/>
    </row>
    <row r="797" customFormat="false" ht="12.75" hidden="false" customHeight="true" outlineLevel="0" collapsed="false">
      <c r="B797" s="9"/>
      <c r="J797" s="8"/>
    </row>
    <row r="798" customFormat="false" ht="12.75" hidden="false" customHeight="true" outlineLevel="0" collapsed="false">
      <c r="B798" s="9"/>
      <c r="J798" s="8"/>
    </row>
    <row r="799" customFormat="false" ht="12.75" hidden="false" customHeight="true" outlineLevel="0" collapsed="false">
      <c r="B799" s="9"/>
      <c r="J799" s="8"/>
    </row>
    <row r="800" customFormat="false" ht="12.75" hidden="false" customHeight="true" outlineLevel="0" collapsed="false">
      <c r="B800" s="9"/>
      <c r="J800" s="8"/>
    </row>
    <row r="801" customFormat="false" ht="12.75" hidden="false" customHeight="true" outlineLevel="0" collapsed="false">
      <c r="B801" s="9"/>
      <c r="J801" s="8"/>
    </row>
    <row r="802" customFormat="false" ht="12.75" hidden="false" customHeight="true" outlineLevel="0" collapsed="false">
      <c r="B802" s="9"/>
      <c r="J802" s="8"/>
    </row>
    <row r="803" customFormat="false" ht="12.75" hidden="false" customHeight="true" outlineLevel="0" collapsed="false">
      <c r="B803" s="9"/>
      <c r="J803" s="8"/>
    </row>
    <row r="804" customFormat="false" ht="12.75" hidden="false" customHeight="true" outlineLevel="0" collapsed="false">
      <c r="B804" s="9"/>
      <c r="J804" s="8"/>
    </row>
    <row r="805" customFormat="false" ht="12.75" hidden="false" customHeight="true" outlineLevel="0" collapsed="false">
      <c r="B805" s="9"/>
      <c r="J805" s="8"/>
    </row>
    <row r="806" customFormat="false" ht="12.75" hidden="false" customHeight="true" outlineLevel="0" collapsed="false">
      <c r="B806" s="9"/>
      <c r="J806" s="8"/>
    </row>
    <row r="807" customFormat="false" ht="12.75" hidden="false" customHeight="true" outlineLevel="0" collapsed="false">
      <c r="B807" s="9"/>
      <c r="J807" s="8"/>
    </row>
    <row r="808" customFormat="false" ht="12.75" hidden="false" customHeight="true" outlineLevel="0" collapsed="false">
      <c r="B808" s="9"/>
      <c r="J808" s="8"/>
    </row>
    <row r="809" customFormat="false" ht="12.75" hidden="false" customHeight="true" outlineLevel="0" collapsed="false">
      <c r="B809" s="9"/>
      <c r="J809" s="8"/>
    </row>
    <row r="810" customFormat="false" ht="12.75" hidden="false" customHeight="true" outlineLevel="0" collapsed="false">
      <c r="B810" s="9"/>
      <c r="J810" s="8"/>
    </row>
    <row r="811" customFormat="false" ht="12.75" hidden="false" customHeight="true" outlineLevel="0" collapsed="false">
      <c r="B811" s="9"/>
      <c r="J811" s="8"/>
    </row>
    <row r="812" customFormat="false" ht="12.75" hidden="false" customHeight="true" outlineLevel="0" collapsed="false">
      <c r="B812" s="9"/>
      <c r="J812" s="8"/>
    </row>
    <row r="813" customFormat="false" ht="12.75" hidden="false" customHeight="true" outlineLevel="0" collapsed="false">
      <c r="B813" s="9"/>
      <c r="J813" s="8"/>
    </row>
    <row r="814" customFormat="false" ht="12.75" hidden="false" customHeight="true" outlineLevel="0" collapsed="false">
      <c r="B814" s="9"/>
      <c r="J814" s="8"/>
    </row>
    <row r="815" customFormat="false" ht="12.75" hidden="false" customHeight="true" outlineLevel="0" collapsed="false">
      <c r="B815" s="9"/>
      <c r="J815" s="8"/>
    </row>
    <row r="816" customFormat="false" ht="12.75" hidden="false" customHeight="true" outlineLevel="0" collapsed="false">
      <c r="B816" s="9"/>
      <c r="J816" s="8"/>
    </row>
    <row r="817" customFormat="false" ht="12.75" hidden="false" customHeight="true" outlineLevel="0" collapsed="false">
      <c r="B817" s="9"/>
      <c r="J817" s="8"/>
    </row>
    <row r="818" customFormat="false" ht="12.75" hidden="false" customHeight="true" outlineLevel="0" collapsed="false">
      <c r="B818" s="9"/>
      <c r="J818" s="8"/>
    </row>
    <row r="819" customFormat="false" ht="12.75" hidden="false" customHeight="true" outlineLevel="0" collapsed="false">
      <c r="B819" s="9"/>
      <c r="J819" s="8"/>
    </row>
    <row r="820" customFormat="false" ht="12.75" hidden="false" customHeight="true" outlineLevel="0" collapsed="false">
      <c r="B820" s="9"/>
      <c r="J820" s="8"/>
    </row>
    <row r="821" customFormat="false" ht="12.75" hidden="false" customHeight="true" outlineLevel="0" collapsed="false">
      <c r="B821" s="9"/>
      <c r="J821" s="8"/>
    </row>
    <row r="822" customFormat="false" ht="12.75" hidden="false" customHeight="true" outlineLevel="0" collapsed="false">
      <c r="B822" s="9"/>
      <c r="J822" s="8"/>
    </row>
    <row r="823" customFormat="false" ht="12.75" hidden="false" customHeight="true" outlineLevel="0" collapsed="false">
      <c r="B823" s="9"/>
      <c r="J823" s="8"/>
    </row>
    <row r="824" customFormat="false" ht="12.75" hidden="false" customHeight="true" outlineLevel="0" collapsed="false">
      <c r="B824" s="9"/>
      <c r="J824" s="8"/>
    </row>
    <row r="825" customFormat="false" ht="12.75" hidden="false" customHeight="true" outlineLevel="0" collapsed="false">
      <c r="B825" s="9"/>
      <c r="J825" s="8"/>
    </row>
    <row r="826" customFormat="false" ht="12.75" hidden="false" customHeight="true" outlineLevel="0" collapsed="false">
      <c r="B826" s="9"/>
      <c r="J826" s="8"/>
    </row>
    <row r="827" customFormat="false" ht="12.75" hidden="false" customHeight="true" outlineLevel="0" collapsed="false">
      <c r="B827" s="9"/>
      <c r="J827" s="8"/>
    </row>
    <row r="828" customFormat="false" ht="12.75" hidden="false" customHeight="true" outlineLevel="0" collapsed="false">
      <c r="B828" s="9"/>
      <c r="J828" s="8"/>
    </row>
    <row r="829" customFormat="false" ht="12.75" hidden="false" customHeight="true" outlineLevel="0" collapsed="false">
      <c r="B829" s="9"/>
      <c r="J829" s="8"/>
    </row>
    <row r="830" customFormat="false" ht="12.75" hidden="false" customHeight="true" outlineLevel="0" collapsed="false">
      <c r="B830" s="9"/>
      <c r="J830" s="8"/>
    </row>
    <row r="831" customFormat="false" ht="12.75" hidden="false" customHeight="true" outlineLevel="0" collapsed="false">
      <c r="B831" s="9"/>
      <c r="J831" s="8"/>
    </row>
    <row r="832" customFormat="false" ht="12.75" hidden="false" customHeight="true" outlineLevel="0" collapsed="false">
      <c r="B832" s="9"/>
      <c r="J832" s="8"/>
    </row>
    <row r="833" customFormat="false" ht="12.75" hidden="false" customHeight="true" outlineLevel="0" collapsed="false">
      <c r="B833" s="9"/>
      <c r="J833" s="8"/>
    </row>
    <row r="834" customFormat="false" ht="12.75" hidden="false" customHeight="true" outlineLevel="0" collapsed="false">
      <c r="B834" s="9"/>
      <c r="J834" s="8"/>
    </row>
    <row r="835" customFormat="false" ht="12.75" hidden="false" customHeight="true" outlineLevel="0" collapsed="false">
      <c r="B835" s="9"/>
      <c r="J835" s="8"/>
    </row>
    <row r="836" customFormat="false" ht="12.75" hidden="false" customHeight="true" outlineLevel="0" collapsed="false">
      <c r="B836" s="9"/>
      <c r="J836" s="8"/>
    </row>
    <row r="837" customFormat="false" ht="12.75" hidden="false" customHeight="true" outlineLevel="0" collapsed="false">
      <c r="B837" s="9"/>
      <c r="J837" s="8"/>
    </row>
    <row r="838" customFormat="false" ht="12.75" hidden="false" customHeight="true" outlineLevel="0" collapsed="false">
      <c r="B838" s="9"/>
      <c r="J838" s="8"/>
    </row>
    <row r="839" customFormat="false" ht="12.75" hidden="false" customHeight="true" outlineLevel="0" collapsed="false">
      <c r="B839" s="9"/>
      <c r="J839" s="8"/>
    </row>
    <row r="840" customFormat="false" ht="12.75" hidden="false" customHeight="true" outlineLevel="0" collapsed="false">
      <c r="B840" s="9"/>
      <c r="J840" s="8"/>
    </row>
    <row r="841" customFormat="false" ht="12.75" hidden="false" customHeight="true" outlineLevel="0" collapsed="false">
      <c r="B841" s="9"/>
      <c r="J841" s="8"/>
    </row>
    <row r="842" customFormat="false" ht="12.75" hidden="false" customHeight="true" outlineLevel="0" collapsed="false">
      <c r="B842" s="9"/>
      <c r="J842" s="8"/>
    </row>
    <row r="843" customFormat="false" ht="12.75" hidden="false" customHeight="true" outlineLevel="0" collapsed="false">
      <c r="B843" s="9"/>
      <c r="J843" s="8"/>
    </row>
    <row r="844" customFormat="false" ht="12.75" hidden="false" customHeight="true" outlineLevel="0" collapsed="false">
      <c r="B844" s="9"/>
      <c r="J844" s="8"/>
    </row>
    <row r="845" customFormat="false" ht="12.75" hidden="false" customHeight="true" outlineLevel="0" collapsed="false">
      <c r="B845" s="9"/>
      <c r="J845" s="8"/>
    </row>
    <row r="846" customFormat="false" ht="12.75" hidden="false" customHeight="true" outlineLevel="0" collapsed="false">
      <c r="B846" s="9"/>
      <c r="J846" s="8"/>
    </row>
    <row r="847" customFormat="false" ht="12.75" hidden="false" customHeight="true" outlineLevel="0" collapsed="false">
      <c r="B847" s="9"/>
      <c r="J847" s="8"/>
    </row>
    <row r="848" customFormat="false" ht="12.75" hidden="false" customHeight="true" outlineLevel="0" collapsed="false">
      <c r="B848" s="9"/>
      <c r="J848" s="8"/>
    </row>
    <row r="849" customFormat="false" ht="12.75" hidden="false" customHeight="true" outlineLevel="0" collapsed="false">
      <c r="B849" s="9"/>
      <c r="J849" s="8"/>
    </row>
    <row r="850" customFormat="false" ht="12.75" hidden="false" customHeight="true" outlineLevel="0" collapsed="false">
      <c r="B850" s="9"/>
      <c r="J850" s="8"/>
    </row>
    <row r="851" customFormat="false" ht="12.75" hidden="false" customHeight="true" outlineLevel="0" collapsed="false">
      <c r="B851" s="9"/>
      <c r="J851" s="8"/>
    </row>
    <row r="852" customFormat="false" ht="12.75" hidden="false" customHeight="true" outlineLevel="0" collapsed="false">
      <c r="B852" s="9"/>
      <c r="J852" s="8"/>
    </row>
    <row r="853" customFormat="false" ht="12.75" hidden="false" customHeight="true" outlineLevel="0" collapsed="false">
      <c r="B853" s="9"/>
      <c r="J853" s="8"/>
    </row>
    <row r="854" customFormat="false" ht="12.75" hidden="false" customHeight="true" outlineLevel="0" collapsed="false">
      <c r="B854" s="9"/>
      <c r="J854" s="8"/>
    </row>
    <row r="855" customFormat="false" ht="12.75" hidden="false" customHeight="true" outlineLevel="0" collapsed="false">
      <c r="B855" s="9"/>
      <c r="J855" s="8"/>
    </row>
    <row r="856" customFormat="false" ht="12.75" hidden="false" customHeight="true" outlineLevel="0" collapsed="false">
      <c r="B856" s="9"/>
      <c r="J856" s="8"/>
    </row>
    <row r="857" customFormat="false" ht="12.75" hidden="false" customHeight="true" outlineLevel="0" collapsed="false">
      <c r="B857" s="9"/>
      <c r="J857" s="8"/>
    </row>
    <row r="858" customFormat="false" ht="12.75" hidden="false" customHeight="true" outlineLevel="0" collapsed="false">
      <c r="B858" s="9"/>
      <c r="J858" s="8"/>
    </row>
    <row r="859" customFormat="false" ht="12.75" hidden="false" customHeight="true" outlineLevel="0" collapsed="false">
      <c r="B859" s="9"/>
      <c r="J859" s="8"/>
    </row>
    <row r="860" customFormat="false" ht="12.75" hidden="false" customHeight="true" outlineLevel="0" collapsed="false">
      <c r="B860" s="9"/>
      <c r="J860" s="8"/>
    </row>
    <row r="861" customFormat="false" ht="12.75" hidden="false" customHeight="true" outlineLevel="0" collapsed="false">
      <c r="B861" s="9"/>
      <c r="J861" s="8"/>
    </row>
    <row r="862" customFormat="false" ht="12.75" hidden="false" customHeight="true" outlineLevel="0" collapsed="false">
      <c r="B862" s="9"/>
      <c r="J862" s="8"/>
    </row>
    <row r="863" customFormat="false" ht="12.75" hidden="false" customHeight="true" outlineLevel="0" collapsed="false">
      <c r="B863" s="9"/>
      <c r="J863" s="8"/>
    </row>
    <row r="864" customFormat="false" ht="12.75" hidden="false" customHeight="true" outlineLevel="0" collapsed="false">
      <c r="B864" s="9"/>
      <c r="J864" s="8"/>
    </row>
    <row r="865" customFormat="false" ht="12.75" hidden="false" customHeight="true" outlineLevel="0" collapsed="false">
      <c r="B865" s="9"/>
      <c r="J865" s="8"/>
    </row>
    <row r="866" customFormat="false" ht="12.75" hidden="false" customHeight="true" outlineLevel="0" collapsed="false">
      <c r="B866" s="9"/>
      <c r="J866" s="8"/>
    </row>
    <row r="867" customFormat="false" ht="12.75" hidden="false" customHeight="true" outlineLevel="0" collapsed="false">
      <c r="B867" s="9"/>
      <c r="J867" s="8"/>
    </row>
    <row r="868" customFormat="false" ht="12.75" hidden="false" customHeight="true" outlineLevel="0" collapsed="false">
      <c r="B868" s="9"/>
      <c r="J868" s="8"/>
    </row>
    <row r="869" customFormat="false" ht="12.75" hidden="false" customHeight="true" outlineLevel="0" collapsed="false">
      <c r="B869" s="9"/>
      <c r="J869" s="8"/>
    </row>
    <row r="870" customFormat="false" ht="12.75" hidden="false" customHeight="true" outlineLevel="0" collapsed="false">
      <c r="B870" s="9"/>
      <c r="J870" s="8"/>
    </row>
    <row r="871" customFormat="false" ht="12.75" hidden="false" customHeight="true" outlineLevel="0" collapsed="false">
      <c r="B871" s="9"/>
      <c r="J871" s="8"/>
    </row>
    <row r="872" customFormat="false" ht="12.75" hidden="false" customHeight="true" outlineLevel="0" collapsed="false">
      <c r="B872" s="9"/>
      <c r="J872" s="8"/>
    </row>
    <row r="873" customFormat="false" ht="12.75" hidden="false" customHeight="true" outlineLevel="0" collapsed="false">
      <c r="B873" s="9"/>
      <c r="J873" s="8"/>
    </row>
    <row r="874" customFormat="false" ht="12.75" hidden="false" customHeight="true" outlineLevel="0" collapsed="false">
      <c r="B874" s="9"/>
      <c r="J874" s="8"/>
    </row>
    <row r="875" customFormat="false" ht="12.75" hidden="false" customHeight="true" outlineLevel="0" collapsed="false">
      <c r="B875" s="9"/>
      <c r="J875" s="8"/>
    </row>
    <row r="876" customFormat="false" ht="12.75" hidden="false" customHeight="true" outlineLevel="0" collapsed="false">
      <c r="B876" s="9"/>
      <c r="J876" s="8"/>
    </row>
    <row r="877" customFormat="false" ht="12.75" hidden="false" customHeight="true" outlineLevel="0" collapsed="false">
      <c r="B877" s="9"/>
      <c r="J877" s="8"/>
    </row>
    <row r="878" customFormat="false" ht="12.75" hidden="false" customHeight="true" outlineLevel="0" collapsed="false">
      <c r="B878" s="9"/>
      <c r="J878" s="8"/>
    </row>
    <row r="879" customFormat="false" ht="12.75" hidden="false" customHeight="true" outlineLevel="0" collapsed="false">
      <c r="B879" s="9"/>
      <c r="J879" s="8"/>
    </row>
    <row r="880" customFormat="false" ht="12.75" hidden="false" customHeight="true" outlineLevel="0" collapsed="false">
      <c r="B880" s="9"/>
      <c r="J880" s="8"/>
    </row>
    <row r="881" customFormat="false" ht="12.75" hidden="false" customHeight="true" outlineLevel="0" collapsed="false">
      <c r="B881" s="9"/>
      <c r="J881" s="8"/>
    </row>
    <row r="882" customFormat="false" ht="12.75" hidden="false" customHeight="true" outlineLevel="0" collapsed="false">
      <c r="B882" s="9"/>
      <c r="J882" s="8"/>
    </row>
    <row r="883" customFormat="false" ht="12.75" hidden="false" customHeight="true" outlineLevel="0" collapsed="false">
      <c r="B883" s="9"/>
      <c r="J883" s="8"/>
    </row>
    <row r="884" customFormat="false" ht="12.75" hidden="false" customHeight="true" outlineLevel="0" collapsed="false">
      <c r="B884" s="9"/>
      <c r="J884" s="8"/>
    </row>
    <row r="885" customFormat="false" ht="12.75" hidden="false" customHeight="true" outlineLevel="0" collapsed="false">
      <c r="B885" s="9"/>
      <c r="J885" s="8"/>
    </row>
    <row r="886" customFormat="false" ht="12.75" hidden="false" customHeight="true" outlineLevel="0" collapsed="false">
      <c r="B886" s="9"/>
      <c r="J886" s="8"/>
    </row>
    <row r="887" customFormat="false" ht="12.75" hidden="false" customHeight="true" outlineLevel="0" collapsed="false">
      <c r="B887" s="9"/>
      <c r="J887" s="8"/>
    </row>
    <row r="888" customFormat="false" ht="12.75" hidden="false" customHeight="true" outlineLevel="0" collapsed="false">
      <c r="B888" s="9"/>
      <c r="J888" s="8"/>
    </row>
    <row r="889" customFormat="false" ht="12.75" hidden="false" customHeight="true" outlineLevel="0" collapsed="false">
      <c r="B889" s="9"/>
      <c r="J889" s="8"/>
    </row>
    <row r="890" customFormat="false" ht="12.75" hidden="false" customHeight="true" outlineLevel="0" collapsed="false">
      <c r="B890" s="9"/>
      <c r="J890" s="8"/>
    </row>
    <row r="891" customFormat="false" ht="12.75" hidden="false" customHeight="true" outlineLevel="0" collapsed="false">
      <c r="B891" s="9"/>
      <c r="J891" s="8"/>
    </row>
    <row r="892" customFormat="false" ht="12.75" hidden="false" customHeight="true" outlineLevel="0" collapsed="false">
      <c r="B892" s="9"/>
      <c r="J892" s="8"/>
    </row>
    <row r="893" customFormat="false" ht="12.75" hidden="false" customHeight="true" outlineLevel="0" collapsed="false">
      <c r="B893" s="9"/>
      <c r="J893" s="8"/>
    </row>
    <row r="894" customFormat="false" ht="12.75" hidden="false" customHeight="true" outlineLevel="0" collapsed="false">
      <c r="B894" s="9"/>
      <c r="J894" s="8"/>
    </row>
    <row r="895" customFormat="false" ht="12.75" hidden="false" customHeight="true" outlineLevel="0" collapsed="false">
      <c r="B895" s="9"/>
      <c r="J895" s="8"/>
    </row>
    <row r="896" customFormat="false" ht="12.75" hidden="false" customHeight="true" outlineLevel="0" collapsed="false">
      <c r="B896" s="9"/>
      <c r="J896" s="8"/>
    </row>
    <row r="897" customFormat="false" ht="12.75" hidden="false" customHeight="true" outlineLevel="0" collapsed="false">
      <c r="B897" s="9"/>
      <c r="J897" s="8"/>
    </row>
    <row r="898" customFormat="false" ht="12.75" hidden="false" customHeight="true" outlineLevel="0" collapsed="false">
      <c r="B898" s="9"/>
      <c r="J898" s="8"/>
    </row>
    <row r="899" customFormat="false" ht="12.75" hidden="false" customHeight="true" outlineLevel="0" collapsed="false">
      <c r="B899" s="9"/>
      <c r="J899" s="8"/>
    </row>
    <row r="900" customFormat="false" ht="12.75" hidden="false" customHeight="true" outlineLevel="0" collapsed="false">
      <c r="B900" s="9"/>
      <c r="J900" s="8"/>
    </row>
    <row r="901" customFormat="false" ht="12.75" hidden="false" customHeight="true" outlineLevel="0" collapsed="false">
      <c r="B901" s="9"/>
      <c r="J901" s="8"/>
    </row>
    <row r="902" customFormat="false" ht="12.75" hidden="false" customHeight="true" outlineLevel="0" collapsed="false">
      <c r="B902" s="9"/>
      <c r="J902" s="8"/>
    </row>
    <row r="903" customFormat="false" ht="12.75" hidden="false" customHeight="true" outlineLevel="0" collapsed="false">
      <c r="B903" s="9"/>
      <c r="J903" s="8"/>
    </row>
    <row r="904" customFormat="false" ht="12.75" hidden="false" customHeight="true" outlineLevel="0" collapsed="false">
      <c r="B904" s="9"/>
      <c r="J904" s="8"/>
    </row>
    <row r="905" customFormat="false" ht="12.75" hidden="false" customHeight="true" outlineLevel="0" collapsed="false">
      <c r="B905" s="9"/>
      <c r="J905" s="8"/>
    </row>
    <row r="906" customFormat="false" ht="12.75" hidden="false" customHeight="true" outlineLevel="0" collapsed="false">
      <c r="B906" s="9"/>
      <c r="J906" s="8"/>
    </row>
    <row r="907" customFormat="false" ht="12.75" hidden="false" customHeight="true" outlineLevel="0" collapsed="false">
      <c r="B907" s="9"/>
      <c r="J907" s="8"/>
    </row>
    <row r="908" customFormat="false" ht="12.75" hidden="false" customHeight="true" outlineLevel="0" collapsed="false">
      <c r="B908" s="9"/>
      <c r="J908" s="8"/>
    </row>
    <row r="909" customFormat="false" ht="12.75" hidden="false" customHeight="true" outlineLevel="0" collapsed="false">
      <c r="B909" s="9"/>
      <c r="J909" s="8"/>
    </row>
    <row r="910" customFormat="false" ht="12.75" hidden="false" customHeight="true" outlineLevel="0" collapsed="false">
      <c r="B910" s="9"/>
      <c r="J910" s="8"/>
    </row>
    <row r="911" customFormat="false" ht="12.75" hidden="false" customHeight="true" outlineLevel="0" collapsed="false">
      <c r="B911" s="9"/>
      <c r="J911" s="8"/>
    </row>
    <row r="912" customFormat="false" ht="12.75" hidden="false" customHeight="true" outlineLevel="0" collapsed="false">
      <c r="B912" s="9"/>
      <c r="J912" s="8"/>
    </row>
    <row r="913" customFormat="false" ht="12.75" hidden="false" customHeight="true" outlineLevel="0" collapsed="false">
      <c r="B913" s="9"/>
      <c r="J913" s="8"/>
    </row>
    <row r="914" customFormat="false" ht="12.75" hidden="false" customHeight="true" outlineLevel="0" collapsed="false">
      <c r="B914" s="9"/>
      <c r="J914" s="8"/>
    </row>
    <row r="915" customFormat="false" ht="12.75" hidden="false" customHeight="true" outlineLevel="0" collapsed="false">
      <c r="B915" s="9"/>
      <c r="J915" s="8"/>
    </row>
    <row r="916" customFormat="false" ht="12.75" hidden="false" customHeight="true" outlineLevel="0" collapsed="false">
      <c r="B916" s="9"/>
      <c r="J916" s="8"/>
    </row>
    <row r="917" customFormat="false" ht="12.75" hidden="false" customHeight="true" outlineLevel="0" collapsed="false">
      <c r="B917" s="9"/>
      <c r="J917" s="8"/>
    </row>
    <row r="918" customFormat="false" ht="12.75" hidden="false" customHeight="true" outlineLevel="0" collapsed="false">
      <c r="B918" s="9"/>
      <c r="J918" s="8"/>
    </row>
    <row r="919" customFormat="false" ht="12.75" hidden="false" customHeight="true" outlineLevel="0" collapsed="false">
      <c r="B919" s="9"/>
      <c r="J919" s="8"/>
    </row>
    <row r="920" customFormat="false" ht="12.75" hidden="false" customHeight="true" outlineLevel="0" collapsed="false">
      <c r="B920" s="9"/>
      <c r="J920" s="8"/>
    </row>
    <row r="921" customFormat="false" ht="12.75" hidden="false" customHeight="true" outlineLevel="0" collapsed="false">
      <c r="B921" s="9"/>
      <c r="J921" s="8"/>
    </row>
    <row r="922" customFormat="false" ht="12.75" hidden="false" customHeight="true" outlineLevel="0" collapsed="false">
      <c r="B922" s="9"/>
      <c r="J922" s="8"/>
    </row>
    <row r="923" customFormat="false" ht="12.75" hidden="false" customHeight="true" outlineLevel="0" collapsed="false">
      <c r="B923" s="9"/>
      <c r="J923" s="8"/>
    </row>
    <row r="924" customFormat="false" ht="12.75" hidden="false" customHeight="true" outlineLevel="0" collapsed="false">
      <c r="B924" s="9"/>
      <c r="J924" s="8"/>
    </row>
    <row r="925" customFormat="false" ht="12.75" hidden="false" customHeight="true" outlineLevel="0" collapsed="false">
      <c r="B925" s="9"/>
      <c r="J925" s="8"/>
    </row>
    <row r="926" customFormat="false" ht="12.75" hidden="false" customHeight="true" outlineLevel="0" collapsed="false">
      <c r="B926" s="9"/>
      <c r="J926" s="8"/>
    </row>
    <row r="927" customFormat="false" ht="12.75" hidden="false" customHeight="true" outlineLevel="0" collapsed="false">
      <c r="B927" s="9"/>
      <c r="J927" s="8"/>
    </row>
    <row r="928" customFormat="false" ht="12.75" hidden="false" customHeight="true" outlineLevel="0" collapsed="false">
      <c r="B928" s="9"/>
      <c r="J928" s="8"/>
    </row>
    <row r="929" customFormat="false" ht="12.75" hidden="false" customHeight="true" outlineLevel="0" collapsed="false">
      <c r="B929" s="9"/>
      <c r="J929" s="8"/>
    </row>
    <row r="930" customFormat="false" ht="12.75" hidden="false" customHeight="true" outlineLevel="0" collapsed="false">
      <c r="B930" s="9"/>
      <c r="J930" s="8"/>
    </row>
    <row r="931" customFormat="false" ht="12.75" hidden="false" customHeight="true" outlineLevel="0" collapsed="false">
      <c r="B931" s="9"/>
      <c r="J931" s="8"/>
    </row>
    <row r="932" customFormat="false" ht="12.75" hidden="false" customHeight="true" outlineLevel="0" collapsed="false">
      <c r="B932" s="9"/>
      <c r="J932" s="8"/>
    </row>
    <row r="933" customFormat="false" ht="12.75" hidden="false" customHeight="true" outlineLevel="0" collapsed="false">
      <c r="B933" s="9"/>
      <c r="J933" s="8"/>
    </row>
    <row r="934" customFormat="false" ht="12.75" hidden="false" customHeight="true" outlineLevel="0" collapsed="false">
      <c r="B934" s="9"/>
      <c r="J934" s="8"/>
    </row>
    <row r="935" customFormat="false" ht="12.75" hidden="false" customHeight="true" outlineLevel="0" collapsed="false">
      <c r="B935" s="9"/>
      <c r="J935" s="8"/>
    </row>
    <row r="936" customFormat="false" ht="12.75" hidden="false" customHeight="true" outlineLevel="0" collapsed="false">
      <c r="B936" s="9"/>
      <c r="J936" s="8"/>
    </row>
    <row r="937" customFormat="false" ht="12.75" hidden="false" customHeight="true" outlineLevel="0" collapsed="false">
      <c r="B937" s="9"/>
      <c r="J937" s="8"/>
    </row>
    <row r="938" customFormat="false" ht="12.75" hidden="false" customHeight="true" outlineLevel="0" collapsed="false">
      <c r="B938" s="9"/>
      <c r="J938" s="8"/>
    </row>
    <row r="939" customFormat="false" ht="12.75" hidden="false" customHeight="true" outlineLevel="0" collapsed="false">
      <c r="B939" s="9"/>
      <c r="J939" s="8"/>
    </row>
    <row r="940" customFormat="false" ht="12.75" hidden="false" customHeight="true" outlineLevel="0" collapsed="false">
      <c r="B940" s="9"/>
      <c r="J940" s="8"/>
    </row>
    <row r="941" customFormat="false" ht="12.75" hidden="false" customHeight="true" outlineLevel="0" collapsed="false">
      <c r="B941" s="9"/>
      <c r="J941" s="8"/>
    </row>
    <row r="942" customFormat="false" ht="12.75" hidden="false" customHeight="true" outlineLevel="0" collapsed="false">
      <c r="B942" s="9"/>
      <c r="J942" s="8"/>
    </row>
    <row r="943" customFormat="false" ht="12.75" hidden="false" customHeight="true" outlineLevel="0" collapsed="false">
      <c r="B943" s="9"/>
      <c r="J943" s="8"/>
    </row>
    <row r="944" customFormat="false" ht="12.75" hidden="false" customHeight="true" outlineLevel="0" collapsed="false">
      <c r="B944" s="9"/>
      <c r="J944" s="8"/>
    </row>
    <row r="945" customFormat="false" ht="12.75" hidden="false" customHeight="true" outlineLevel="0" collapsed="false">
      <c r="B945" s="9"/>
      <c r="J945" s="8"/>
    </row>
    <row r="946" customFormat="false" ht="12.75" hidden="false" customHeight="true" outlineLevel="0" collapsed="false">
      <c r="B946" s="9"/>
      <c r="J946" s="8"/>
    </row>
    <row r="947" customFormat="false" ht="12.75" hidden="false" customHeight="true" outlineLevel="0" collapsed="false">
      <c r="B947" s="9"/>
      <c r="J947" s="8"/>
    </row>
    <row r="948" customFormat="false" ht="12.75" hidden="false" customHeight="true" outlineLevel="0" collapsed="false">
      <c r="B948" s="9"/>
      <c r="J948" s="8"/>
    </row>
    <row r="949" customFormat="false" ht="12.75" hidden="false" customHeight="true" outlineLevel="0" collapsed="false">
      <c r="B949" s="9"/>
      <c r="J949" s="8"/>
    </row>
    <row r="950" customFormat="false" ht="12.75" hidden="false" customHeight="true" outlineLevel="0" collapsed="false">
      <c r="B950" s="9"/>
      <c r="J950" s="8"/>
    </row>
    <row r="951" customFormat="false" ht="12.75" hidden="false" customHeight="true" outlineLevel="0" collapsed="false">
      <c r="B951" s="9"/>
      <c r="J951" s="8"/>
    </row>
    <row r="952" customFormat="false" ht="12.75" hidden="false" customHeight="true" outlineLevel="0" collapsed="false">
      <c r="B952" s="9"/>
      <c r="J952" s="8"/>
    </row>
    <row r="953" customFormat="false" ht="12.75" hidden="false" customHeight="true" outlineLevel="0" collapsed="false">
      <c r="B953" s="9"/>
      <c r="J953" s="8"/>
    </row>
    <row r="954" customFormat="false" ht="12.75" hidden="false" customHeight="true" outlineLevel="0" collapsed="false">
      <c r="B954" s="9"/>
      <c r="J954" s="8"/>
    </row>
    <row r="955" customFormat="false" ht="12.75" hidden="false" customHeight="true" outlineLevel="0" collapsed="false">
      <c r="B955" s="9"/>
      <c r="J955" s="8"/>
    </row>
    <row r="956" customFormat="false" ht="12.75" hidden="false" customHeight="true" outlineLevel="0" collapsed="false">
      <c r="B956" s="9"/>
      <c r="J956" s="8"/>
    </row>
    <row r="957" customFormat="false" ht="12.75" hidden="false" customHeight="true" outlineLevel="0" collapsed="false">
      <c r="B957" s="9"/>
      <c r="J957" s="8"/>
    </row>
    <row r="958" customFormat="false" ht="12.75" hidden="false" customHeight="true" outlineLevel="0" collapsed="false">
      <c r="B958" s="9"/>
      <c r="J958" s="8"/>
    </row>
    <row r="959" customFormat="false" ht="12.75" hidden="false" customHeight="true" outlineLevel="0" collapsed="false">
      <c r="B959" s="9"/>
      <c r="J959" s="8"/>
    </row>
    <row r="960" customFormat="false" ht="12.75" hidden="false" customHeight="true" outlineLevel="0" collapsed="false">
      <c r="B960" s="9"/>
      <c r="J960" s="8"/>
    </row>
    <row r="961" customFormat="false" ht="12.75" hidden="false" customHeight="true" outlineLevel="0" collapsed="false">
      <c r="B961" s="9"/>
      <c r="J961" s="8"/>
    </row>
    <row r="962" customFormat="false" ht="12.75" hidden="false" customHeight="true" outlineLevel="0" collapsed="false">
      <c r="B962" s="9"/>
      <c r="J962" s="8"/>
    </row>
    <row r="963" customFormat="false" ht="12.75" hidden="false" customHeight="true" outlineLevel="0" collapsed="false">
      <c r="B963" s="9"/>
      <c r="J963" s="8"/>
    </row>
    <row r="964" customFormat="false" ht="12.75" hidden="false" customHeight="true" outlineLevel="0" collapsed="false">
      <c r="B964" s="9"/>
      <c r="J964" s="8"/>
    </row>
    <row r="965" customFormat="false" ht="12.75" hidden="false" customHeight="true" outlineLevel="0" collapsed="false">
      <c r="B965" s="9"/>
      <c r="J965" s="8"/>
    </row>
    <row r="966" customFormat="false" ht="12.75" hidden="false" customHeight="true" outlineLevel="0" collapsed="false">
      <c r="B966" s="9"/>
      <c r="J966" s="8"/>
    </row>
    <row r="967" customFormat="false" ht="12.75" hidden="false" customHeight="true" outlineLevel="0" collapsed="false">
      <c r="B967" s="9"/>
      <c r="J967" s="8"/>
    </row>
    <row r="968" customFormat="false" ht="12.75" hidden="false" customHeight="true" outlineLevel="0" collapsed="false">
      <c r="B968" s="9"/>
      <c r="J968" s="8"/>
    </row>
    <row r="969" customFormat="false" ht="12.75" hidden="false" customHeight="true" outlineLevel="0" collapsed="false">
      <c r="B969" s="9"/>
      <c r="J969" s="8"/>
    </row>
    <row r="970" customFormat="false" ht="12.75" hidden="false" customHeight="true" outlineLevel="0" collapsed="false">
      <c r="B970" s="9"/>
      <c r="J970" s="8"/>
    </row>
    <row r="971" customFormat="false" ht="12.75" hidden="false" customHeight="true" outlineLevel="0" collapsed="false">
      <c r="B971" s="9"/>
      <c r="J971" s="8"/>
    </row>
    <row r="972" customFormat="false" ht="12.75" hidden="false" customHeight="true" outlineLevel="0" collapsed="false">
      <c r="B972" s="9"/>
      <c r="J972" s="8"/>
    </row>
    <row r="973" customFormat="false" ht="12.75" hidden="false" customHeight="true" outlineLevel="0" collapsed="false">
      <c r="B973" s="9"/>
      <c r="J973" s="8"/>
    </row>
    <row r="974" customFormat="false" ht="12.75" hidden="false" customHeight="true" outlineLevel="0" collapsed="false">
      <c r="B974" s="9"/>
      <c r="J974" s="8"/>
    </row>
    <row r="975" customFormat="false" ht="12.75" hidden="false" customHeight="true" outlineLevel="0" collapsed="false">
      <c r="B975" s="9"/>
      <c r="J975" s="8"/>
    </row>
    <row r="976" customFormat="false" ht="12.75" hidden="false" customHeight="true" outlineLevel="0" collapsed="false">
      <c r="B976" s="9"/>
      <c r="J976" s="8"/>
    </row>
    <row r="977" customFormat="false" ht="12.75" hidden="false" customHeight="true" outlineLevel="0" collapsed="false">
      <c r="B977" s="9"/>
      <c r="J977" s="8"/>
    </row>
    <row r="978" customFormat="false" ht="12.75" hidden="false" customHeight="true" outlineLevel="0" collapsed="false">
      <c r="B978" s="9"/>
      <c r="J978" s="8"/>
    </row>
    <row r="979" customFormat="false" ht="12.75" hidden="false" customHeight="true" outlineLevel="0" collapsed="false">
      <c r="B979" s="9"/>
      <c r="J979" s="8"/>
    </row>
    <row r="980" customFormat="false" ht="12.75" hidden="false" customHeight="true" outlineLevel="0" collapsed="false">
      <c r="B980" s="9"/>
      <c r="J980" s="8"/>
    </row>
    <row r="981" customFormat="false" ht="12.75" hidden="false" customHeight="true" outlineLevel="0" collapsed="false">
      <c r="B981" s="9"/>
      <c r="J981" s="8"/>
    </row>
    <row r="982" customFormat="false" ht="12.75" hidden="false" customHeight="true" outlineLevel="0" collapsed="false">
      <c r="B982" s="9"/>
      <c r="J982" s="8"/>
    </row>
    <row r="983" customFormat="false" ht="12.75" hidden="false" customHeight="true" outlineLevel="0" collapsed="false">
      <c r="B983" s="9"/>
      <c r="J983" s="8"/>
    </row>
    <row r="984" customFormat="false" ht="12.75" hidden="false" customHeight="true" outlineLevel="0" collapsed="false">
      <c r="B984" s="9"/>
      <c r="J984" s="8"/>
    </row>
    <row r="985" customFormat="false" ht="12.75" hidden="false" customHeight="true" outlineLevel="0" collapsed="false">
      <c r="B985" s="9"/>
      <c r="J985" s="8"/>
    </row>
    <row r="986" customFormat="false" ht="12.75" hidden="false" customHeight="true" outlineLevel="0" collapsed="false">
      <c r="B986" s="9"/>
      <c r="J986" s="8"/>
    </row>
    <row r="987" customFormat="false" ht="12.75" hidden="false" customHeight="true" outlineLevel="0" collapsed="false">
      <c r="B987" s="9"/>
      <c r="J987" s="8"/>
    </row>
    <row r="988" customFormat="false" ht="12.75" hidden="false" customHeight="true" outlineLevel="0" collapsed="false">
      <c r="B988" s="9"/>
      <c r="J988" s="8"/>
    </row>
    <row r="989" customFormat="false" ht="12.75" hidden="false" customHeight="true" outlineLevel="0" collapsed="false">
      <c r="B989" s="9"/>
      <c r="J989" s="8"/>
    </row>
    <row r="990" customFormat="false" ht="12.75" hidden="false" customHeight="true" outlineLevel="0" collapsed="false">
      <c r="B990" s="9"/>
      <c r="J990" s="8"/>
    </row>
    <row r="991" customFormat="false" ht="12.75" hidden="false" customHeight="true" outlineLevel="0" collapsed="false">
      <c r="B991" s="9"/>
      <c r="J991" s="8"/>
    </row>
    <row r="992" customFormat="false" ht="12.75" hidden="false" customHeight="true" outlineLevel="0" collapsed="false">
      <c r="B992" s="9"/>
      <c r="J992" s="8"/>
    </row>
    <row r="993" customFormat="false" ht="12.75" hidden="false" customHeight="true" outlineLevel="0" collapsed="false">
      <c r="B993" s="9"/>
      <c r="J993" s="8"/>
    </row>
    <row r="994" customFormat="false" ht="12.75" hidden="false" customHeight="true" outlineLevel="0" collapsed="false">
      <c r="B994" s="9"/>
      <c r="J994" s="8"/>
    </row>
    <row r="995" customFormat="false" ht="12.75" hidden="false" customHeight="true" outlineLevel="0" collapsed="false">
      <c r="B995" s="9"/>
      <c r="J995" s="8"/>
    </row>
    <row r="996" customFormat="false" ht="12.75" hidden="false" customHeight="true" outlineLevel="0" collapsed="false">
      <c r="B996" s="9"/>
      <c r="J996" s="8"/>
    </row>
    <row r="997" customFormat="false" ht="12.75" hidden="false" customHeight="true" outlineLevel="0" collapsed="false">
      <c r="B997" s="9"/>
      <c r="J997" s="8"/>
    </row>
    <row r="998" customFormat="false" ht="12.75" hidden="false" customHeight="true" outlineLevel="0" collapsed="false">
      <c r="B998" s="9"/>
      <c r="J998" s="8"/>
    </row>
    <row r="999" customFormat="false" ht="12.75" hidden="false" customHeight="true" outlineLevel="0" collapsed="false">
      <c r="B999" s="9"/>
      <c r="J999" s="8"/>
    </row>
    <row r="1000" customFormat="false" ht="12.75" hidden="false" customHeight="true" outlineLevel="0" collapsed="false">
      <c r="B1000" s="9"/>
      <c r="J1000" s="8"/>
    </row>
    <row r="1001" customFormat="false" ht="12.75" hidden="false" customHeight="true" outlineLevel="0" collapsed="false">
      <c r="B1001" s="9"/>
      <c r="J1001" s="8"/>
    </row>
    <row r="1002" customFormat="false" ht="12.75" hidden="false" customHeight="true" outlineLevel="0" collapsed="false">
      <c r="B1002" s="9"/>
      <c r="J1002" s="8"/>
    </row>
    <row r="1003" customFormat="false" ht="12.75" hidden="false" customHeight="true" outlineLevel="0" collapsed="false">
      <c r="B1003" s="9"/>
      <c r="J1003" s="8"/>
    </row>
    <row r="1004" customFormat="false" ht="12.75" hidden="false" customHeight="true" outlineLevel="0" collapsed="false">
      <c r="B1004" s="9"/>
      <c r="J1004" s="8"/>
    </row>
    <row r="1005" customFormat="false" ht="12.75" hidden="false" customHeight="true" outlineLevel="0" collapsed="false">
      <c r="B1005" s="9"/>
      <c r="J1005" s="8"/>
    </row>
    <row r="1006" customFormat="false" ht="12.75" hidden="false" customHeight="true" outlineLevel="0" collapsed="false">
      <c r="B1006" s="9"/>
      <c r="J1006" s="8"/>
    </row>
    <row r="1007" customFormat="false" ht="12.75" hidden="false" customHeight="true" outlineLevel="0" collapsed="false">
      <c r="B1007" s="9"/>
      <c r="J1007" s="8"/>
    </row>
    <row r="1008" customFormat="false" ht="12.75" hidden="false" customHeight="true" outlineLevel="0" collapsed="false">
      <c r="B1008" s="9"/>
      <c r="J1008" s="8"/>
    </row>
    <row r="1009" customFormat="false" ht="12.75" hidden="false" customHeight="true" outlineLevel="0" collapsed="false">
      <c r="B1009" s="9"/>
      <c r="J1009" s="8"/>
    </row>
    <row r="1010" customFormat="false" ht="12.75" hidden="false" customHeight="true" outlineLevel="0" collapsed="false">
      <c r="B1010" s="9"/>
      <c r="J1010" s="8"/>
    </row>
    <row r="1011" customFormat="false" ht="12.75" hidden="false" customHeight="true" outlineLevel="0" collapsed="false">
      <c r="B1011" s="9"/>
      <c r="J1011" s="8"/>
    </row>
    <row r="1012" customFormat="false" ht="12.75" hidden="false" customHeight="true" outlineLevel="0" collapsed="false">
      <c r="B1012" s="9"/>
      <c r="J1012" s="8"/>
    </row>
    <row r="1013" customFormat="false" ht="12.75" hidden="false" customHeight="true" outlineLevel="0" collapsed="false">
      <c r="B1013" s="9"/>
      <c r="J1013" s="8"/>
    </row>
    <row r="1014" customFormat="false" ht="12.75" hidden="false" customHeight="true" outlineLevel="0" collapsed="false">
      <c r="B1014" s="9"/>
      <c r="J1014" s="8"/>
    </row>
    <row r="1015" customFormat="false" ht="12.75" hidden="false" customHeight="true" outlineLevel="0" collapsed="false">
      <c r="B1015" s="9"/>
      <c r="J1015" s="8"/>
    </row>
    <row r="1016" customFormat="false" ht="12.75" hidden="false" customHeight="true" outlineLevel="0" collapsed="false">
      <c r="B1016" s="9"/>
      <c r="J1016" s="8"/>
    </row>
    <row r="1017" customFormat="false" ht="12.75" hidden="false" customHeight="true" outlineLevel="0" collapsed="false">
      <c r="B1017" s="9"/>
      <c r="J1017" s="8"/>
    </row>
    <row r="1018" customFormat="false" ht="12.75" hidden="false" customHeight="true" outlineLevel="0" collapsed="false">
      <c r="B1018" s="9"/>
      <c r="J1018" s="8"/>
    </row>
    <row r="1019" customFormat="false" ht="12.75" hidden="false" customHeight="true" outlineLevel="0" collapsed="false">
      <c r="B1019" s="9"/>
      <c r="J1019" s="8"/>
    </row>
    <row r="1020" customFormat="false" ht="12.75" hidden="false" customHeight="true" outlineLevel="0" collapsed="false">
      <c r="B1020" s="9"/>
      <c r="J1020" s="8"/>
    </row>
    <row r="1021" customFormat="false" ht="12.75" hidden="false" customHeight="true" outlineLevel="0" collapsed="false">
      <c r="B1021" s="9"/>
      <c r="J1021" s="8"/>
    </row>
    <row r="1022" customFormat="false" ht="12.75" hidden="false" customHeight="true" outlineLevel="0" collapsed="false">
      <c r="B1022" s="9"/>
      <c r="J1022" s="8"/>
    </row>
    <row r="1023" customFormat="false" ht="12.75" hidden="false" customHeight="true" outlineLevel="0" collapsed="false">
      <c r="B1023" s="9"/>
      <c r="J1023" s="8"/>
    </row>
    <row r="1024" customFormat="false" ht="12.75" hidden="false" customHeight="true" outlineLevel="0" collapsed="false">
      <c r="B1024" s="9"/>
      <c r="J1024" s="8"/>
    </row>
    <row r="1025" customFormat="false" ht="12.75" hidden="false" customHeight="true" outlineLevel="0" collapsed="false">
      <c r="B1025" s="9"/>
      <c r="J1025" s="8"/>
    </row>
    <row r="1026" customFormat="false" ht="12.75" hidden="false" customHeight="true" outlineLevel="0" collapsed="false">
      <c r="B1026" s="9"/>
      <c r="J1026" s="8"/>
    </row>
    <row r="1027" customFormat="false" ht="12.75" hidden="false" customHeight="true" outlineLevel="0" collapsed="false">
      <c r="B1027" s="9"/>
      <c r="J1027" s="8"/>
    </row>
    <row r="1028" customFormat="false" ht="12.75" hidden="false" customHeight="true" outlineLevel="0" collapsed="false">
      <c r="B1028" s="9"/>
      <c r="J1028" s="8"/>
    </row>
    <row r="1029" customFormat="false" ht="12.75" hidden="false" customHeight="true" outlineLevel="0" collapsed="false">
      <c r="B1029" s="9"/>
      <c r="J1029" s="8"/>
    </row>
    <row r="1030" customFormat="false" ht="12.75" hidden="false" customHeight="true" outlineLevel="0" collapsed="false">
      <c r="B1030" s="9"/>
      <c r="J1030" s="8"/>
    </row>
    <row r="1031" customFormat="false" ht="12.75" hidden="false" customHeight="true" outlineLevel="0" collapsed="false">
      <c r="B1031" s="9"/>
      <c r="J1031" s="8"/>
    </row>
    <row r="1032" customFormat="false" ht="12.75" hidden="false" customHeight="true" outlineLevel="0" collapsed="false">
      <c r="B1032" s="9"/>
      <c r="J1032" s="8"/>
    </row>
    <row r="1033" customFormat="false" ht="12.75" hidden="false" customHeight="true" outlineLevel="0" collapsed="false">
      <c r="B1033" s="9"/>
      <c r="J1033" s="8"/>
    </row>
    <row r="1034" customFormat="false" ht="12.75" hidden="false" customHeight="true" outlineLevel="0" collapsed="false">
      <c r="B1034" s="9"/>
      <c r="J1034" s="8"/>
    </row>
    <row r="1035" customFormat="false" ht="12.75" hidden="false" customHeight="true" outlineLevel="0" collapsed="false">
      <c r="B1035" s="9"/>
      <c r="J1035" s="8"/>
    </row>
    <row r="1036" customFormat="false" ht="12.75" hidden="false" customHeight="true" outlineLevel="0" collapsed="false">
      <c r="B1036" s="9"/>
      <c r="J1036" s="8"/>
    </row>
    <row r="1037" customFormat="false" ht="12.75" hidden="false" customHeight="true" outlineLevel="0" collapsed="false">
      <c r="B1037" s="9"/>
      <c r="J1037" s="8"/>
    </row>
    <row r="1038" customFormat="false" ht="12.75" hidden="false" customHeight="true" outlineLevel="0" collapsed="false">
      <c r="B1038" s="9"/>
      <c r="J1038" s="8"/>
    </row>
    <row r="1039" customFormat="false" ht="12.75" hidden="false" customHeight="true" outlineLevel="0" collapsed="false">
      <c r="B1039" s="9"/>
      <c r="J1039" s="8"/>
    </row>
    <row r="1040" customFormat="false" ht="12.75" hidden="false" customHeight="true" outlineLevel="0" collapsed="false">
      <c r="B1040" s="9"/>
      <c r="J1040" s="8"/>
    </row>
    <row r="1041" customFormat="false" ht="12.75" hidden="false" customHeight="true" outlineLevel="0" collapsed="false">
      <c r="B1041" s="9"/>
      <c r="J1041" s="8"/>
    </row>
    <row r="1042" customFormat="false" ht="12.75" hidden="false" customHeight="true" outlineLevel="0" collapsed="false">
      <c r="B1042" s="9"/>
      <c r="J1042" s="8"/>
    </row>
    <row r="1043" customFormat="false" ht="12.75" hidden="false" customHeight="true" outlineLevel="0" collapsed="false">
      <c r="B1043" s="9"/>
      <c r="J1043" s="8"/>
    </row>
    <row r="1044" customFormat="false" ht="12.75" hidden="false" customHeight="true" outlineLevel="0" collapsed="false">
      <c r="B1044" s="9"/>
      <c r="J1044" s="8"/>
    </row>
    <row r="1045" customFormat="false" ht="12.75" hidden="false" customHeight="true" outlineLevel="0" collapsed="false">
      <c r="B1045" s="9"/>
      <c r="J1045" s="8"/>
    </row>
    <row r="1046" customFormat="false" ht="12.75" hidden="false" customHeight="true" outlineLevel="0" collapsed="false">
      <c r="B1046" s="9"/>
      <c r="J1046" s="8"/>
    </row>
    <row r="1047" customFormat="false" ht="12.75" hidden="false" customHeight="true" outlineLevel="0" collapsed="false">
      <c r="B1047" s="9"/>
      <c r="J1047" s="8"/>
    </row>
    <row r="1048" customFormat="false" ht="12.75" hidden="false" customHeight="true" outlineLevel="0" collapsed="false">
      <c r="B1048" s="9"/>
      <c r="J1048" s="8"/>
    </row>
    <row r="1049" customFormat="false" ht="12.75" hidden="false" customHeight="true" outlineLevel="0" collapsed="false">
      <c r="B1049" s="9"/>
      <c r="J1049" s="8"/>
    </row>
    <row r="1050" customFormat="false" ht="12.75" hidden="false" customHeight="true" outlineLevel="0" collapsed="false">
      <c r="B1050" s="9"/>
      <c r="J1050" s="8"/>
    </row>
    <row r="1051" customFormat="false" ht="12.75" hidden="false" customHeight="true" outlineLevel="0" collapsed="false">
      <c r="B1051" s="9"/>
      <c r="J1051" s="8"/>
    </row>
    <row r="1052" customFormat="false" ht="12.75" hidden="false" customHeight="true" outlineLevel="0" collapsed="false">
      <c r="B1052" s="9"/>
      <c r="J1052" s="8"/>
    </row>
    <row r="1053" customFormat="false" ht="12.75" hidden="false" customHeight="true" outlineLevel="0" collapsed="false">
      <c r="B1053" s="9"/>
      <c r="J1053" s="8"/>
    </row>
    <row r="1054" customFormat="false" ht="12.75" hidden="false" customHeight="true" outlineLevel="0" collapsed="false">
      <c r="B1054" s="9"/>
      <c r="J1054" s="8"/>
    </row>
    <row r="1055" customFormat="false" ht="12.75" hidden="false" customHeight="true" outlineLevel="0" collapsed="false">
      <c r="B1055" s="9"/>
      <c r="J1055" s="8"/>
    </row>
    <row r="1056" customFormat="false" ht="12.75" hidden="false" customHeight="true" outlineLevel="0" collapsed="false">
      <c r="B1056" s="9"/>
      <c r="J1056" s="8"/>
    </row>
    <row r="1057" customFormat="false" ht="12.75" hidden="false" customHeight="true" outlineLevel="0" collapsed="false">
      <c r="B1057" s="9"/>
      <c r="J1057" s="8"/>
    </row>
    <row r="1058" customFormat="false" ht="12.75" hidden="false" customHeight="true" outlineLevel="0" collapsed="false">
      <c r="B1058" s="9"/>
      <c r="J1058" s="8"/>
    </row>
    <row r="1059" customFormat="false" ht="12.75" hidden="false" customHeight="true" outlineLevel="0" collapsed="false">
      <c r="B1059" s="9"/>
      <c r="J1059" s="8"/>
    </row>
    <row r="1060" customFormat="false" ht="12.75" hidden="false" customHeight="true" outlineLevel="0" collapsed="false">
      <c r="B1060" s="9"/>
      <c r="J1060" s="8"/>
    </row>
    <row r="1061" customFormat="false" ht="12.75" hidden="false" customHeight="true" outlineLevel="0" collapsed="false">
      <c r="B1061" s="9"/>
      <c r="J1061" s="8"/>
    </row>
    <row r="1062" customFormat="false" ht="12.75" hidden="false" customHeight="true" outlineLevel="0" collapsed="false">
      <c r="B1062" s="9"/>
      <c r="J1062" s="8"/>
    </row>
    <row r="1063" customFormat="false" ht="12.75" hidden="false" customHeight="true" outlineLevel="0" collapsed="false">
      <c r="B1063" s="9"/>
      <c r="J1063" s="8"/>
    </row>
    <row r="1064" customFormat="false" ht="12.75" hidden="false" customHeight="true" outlineLevel="0" collapsed="false">
      <c r="B1064" s="9"/>
      <c r="J1064" s="8"/>
    </row>
    <row r="1065" customFormat="false" ht="12.75" hidden="false" customHeight="true" outlineLevel="0" collapsed="false">
      <c r="B1065" s="9"/>
      <c r="J1065" s="8"/>
    </row>
    <row r="1066" customFormat="false" ht="12.75" hidden="false" customHeight="true" outlineLevel="0" collapsed="false">
      <c r="B1066" s="9"/>
      <c r="J1066" s="8"/>
    </row>
    <row r="1067" customFormat="false" ht="12.75" hidden="false" customHeight="true" outlineLevel="0" collapsed="false">
      <c r="B1067" s="9"/>
      <c r="J1067" s="8"/>
    </row>
    <row r="1068" customFormat="false" ht="12.75" hidden="false" customHeight="true" outlineLevel="0" collapsed="false">
      <c r="B1068" s="9"/>
      <c r="J1068" s="8"/>
    </row>
    <row r="1069" customFormat="false" ht="12.75" hidden="false" customHeight="true" outlineLevel="0" collapsed="false">
      <c r="B1069" s="9"/>
      <c r="J1069" s="8"/>
    </row>
    <row r="1070" customFormat="false" ht="12.75" hidden="false" customHeight="true" outlineLevel="0" collapsed="false">
      <c r="B1070" s="9"/>
      <c r="J1070" s="8"/>
    </row>
    <row r="1071" customFormat="false" ht="12.75" hidden="false" customHeight="true" outlineLevel="0" collapsed="false">
      <c r="B1071" s="9"/>
      <c r="J1071" s="8"/>
    </row>
    <row r="1072" customFormat="false" ht="12.75" hidden="false" customHeight="true" outlineLevel="0" collapsed="false">
      <c r="B1072" s="9"/>
      <c r="J1072" s="8"/>
    </row>
    <row r="1073" customFormat="false" ht="12.75" hidden="false" customHeight="true" outlineLevel="0" collapsed="false">
      <c r="B1073" s="9"/>
      <c r="J1073" s="8"/>
    </row>
    <row r="1074" customFormat="false" ht="12.75" hidden="false" customHeight="true" outlineLevel="0" collapsed="false">
      <c r="B1074" s="9"/>
      <c r="J1074" s="8"/>
    </row>
    <row r="1075" customFormat="false" ht="12.75" hidden="false" customHeight="true" outlineLevel="0" collapsed="false">
      <c r="B1075" s="9"/>
      <c r="J1075" s="8"/>
    </row>
    <row r="1076" customFormat="false" ht="12.75" hidden="false" customHeight="true" outlineLevel="0" collapsed="false">
      <c r="B1076" s="9"/>
      <c r="J1076" s="8"/>
    </row>
    <row r="1077" customFormat="false" ht="12.75" hidden="false" customHeight="true" outlineLevel="0" collapsed="false">
      <c r="B1077" s="9"/>
      <c r="J1077" s="8"/>
    </row>
    <row r="1078" customFormat="false" ht="12.75" hidden="false" customHeight="true" outlineLevel="0" collapsed="false">
      <c r="B1078" s="9"/>
      <c r="J1078" s="8"/>
    </row>
    <row r="1079" customFormat="false" ht="12.75" hidden="false" customHeight="true" outlineLevel="0" collapsed="false">
      <c r="B1079" s="9"/>
      <c r="J1079" s="8"/>
    </row>
    <row r="1080" customFormat="false" ht="12.75" hidden="false" customHeight="true" outlineLevel="0" collapsed="false">
      <c r="B1080" s="9"/>
      <c r="J1080" s="8"/>
    </row>
    <row r="1081" customFormat="false" ht="12.75" hidden="false" customHeight="true" outlineLevel="0" collapsed="false">
      <c r="B1081" s="9"/>
      <c r="J1081" s="8"/>
    </row>
    <row r="1082" customFormat="false" ht="12.75" hidden="false" customHeight="true" outlineLevel="0" collapsed="false">
      <c r="B1082" s="9"/>
      <c r="J1082" s="8"/>
    </row>
    <row r="1083" customFormat="false" ht="12.75" hidden="false" customHeight="true" outlineLevel="0" collapsed="false">
      <c r="B1083" s="9"/>
      <c r="J1083" s="8"/>
    </row>
    <row r="1084" customFormat="false" ht="12.75" hidden="false" customHeight="true" outlineLevel="0" collapsed="false">
      <c r="B1084" s="9"/>
      <c r="J1084" s="8"/>
    </row>
    <row r="1085" customFormat="false" ht="12.75" hidden="false" customHeight="true" outlineLevel="0" collapsed="false">
      <c r="B1085" s="9"/>
      <c r="J1085" s="8"/>
    </row>
    <row r="1086" customFormat="false" ht="12.75" hidden="false" customHeight="true" outlineLevel="0" collapsed="false">
      <c r="B1086" s="9"/>
      <c r="J1086" s="8"/>
    </row>
    <row r="1087" customFormat="false" ht="12.75" hidden="false" customHeight="true" outlineLevel="0" collapsed="false">
      <c r="B1087" s="9"/>
      <c r="J1087" s="8"/>
    </row>
    <row r="1088" customFormat="false" ht="12.75" hidden="false" customHeight="true" outlineLevel="0" collapsed="false">
      <c r="B1088" s="9"/>
      <c r="J1088" s="8"/>
    </row>
    <row r="1089" customFormat="false" ht="12.75" hidden="false" customHeight="true" outlineLevel="0" collapsed="false">
      <c r="B1089" s="9"/>
      <c r="J1089" s="8"/>
    </row>
    <row r="1090" customFormat="false" ht="12.75" hidden="false" customHeight="true" outlineLevel="0" collapsed="false">
      <c r="B1090" s="9"/>
      <c r="J1090" s="8"/>
    </row>
    <row r="1091" customFormat="false" ht="12.75" hidden="false" customHeight="true" outlineLevel="0" collapsed="false">
      <c r="B1091" s="9"/>
      <c r="J1091" s="8"/>
    </row>
    <row r="1092" customFormat="false" ht="12.75" hidden="false" customHeight="true" outlineLevel="0" collapsed="false">
      <c r="B1092" s="9"/>
      <c r="J1092" s="8"/>
    </row>
    <row r="1093" customFormat="false" ht="12.75" hidden="false" customHeight="true" outlineLevel="0" collapsed="false">
      <c r="B1093" s="9"/>
      <c r="J1093" s="8"/>
    </row>
    <row r="1094" customFormat="false" ht="12.75" hidden="false" customHeight="true" outlineLevel="0" collapsed="false">
      <c r="B1094" s="9"/>
      <c r="J1094" s="8"/>
    </row>
    <row r="1095" customFormat="false" ht="12.75" hidden="false" customHeight="true" outlineLevel="0" collapsed="false">
      <c r="B1095" s="9"/>
      <c r="J1095" s="8"/>
    </row>
    <row r="1096" customFormat="false" ht="12.75" hidden="false" customHeight="true" outlineLevel="0" collapsed="false">
      <c r="B1096" s="9"/>
      <c r="J1096" s="8"/>
    </row>
    <row r="1097" customFormat="false" ht="12.75" hidden="false" customHeight="true" outlineLevel="0" collapsed="false">
      <c r="B1097" s="9"/>
      <c r="J1097" s="8"/>
    </row>
    <row r="1098" customFormat="false" ht="12.75" hidden="false" customHeight="true" outlineLevel="0" collapsed="false">
      <c r="B1098" s="9"/>
      <c r="J1098" s="8"/>
    </row>
    <row r="1099" customFormat="false" ht="12.75" hidden="false" customHeight="true" outlineLevel="0" collapsed="false">
      <c r="B1099" s="9"/>
      <c r="J1099" s="8"/>
    </row>
    <row r="1100" customFormat="false" ht="12.75" hidden="false" customHeight="true" outlineLevel="0" collapsed="false">
      <c r="B1100" s="9"/>
      <c r="J1100" s="8"/>
    </row>
    <row r="1101" customFormat="false" ht="12.75" hidden="false" customHeight="true" outlineLevel="0" collapsed="false">
      <c r="B1101" s="9"/>
      <c r="J1101" s="8"/>
    </row>
    <row r="1102" customFormat="false" ht="12.75" hidden="false" customHeight="true" outlineLevel="0" collapsed="false">
      <c r="B1102" s="9"/>
      <c r="J1102" s="8"/>
    </row>
    <row r="1103" customFormat="false" ht="12.75" hidden="false" customHeight="true" outlineLevel="0" collapsed="false">
      <c r="B1103" s="9"/>
      <c r="J1103" s="8"/>
    </row>
    <row r="1104" customFormat="false" ht="12.75" hidden="false" customHeight="true" outlineLevel="0" collapsed="false">
      <c r="B1104" s="9"/>
      <c r="J1104" s="8"/>
    </row>
    <row r="1105" customFormat="false" ht="12.75" hidden="false" customHeight="true" outlineLevel="0" collapsed="false">
      <c r="B1105" s="9"/>
      <c r="J1105" s="8"/>
    </row>
    <row r="1106" customFormat="false" ht="12.75" hidden="false" customHeight="true" outlineLevel="0" collapsed="false">
      <c r="B1106" s="9"/>
      <c r="J1106" s="8"/>
    </row>
    <row r="1107" customFormat="false" ht="12.75" hidden="false" customHeight="true" outlineLevel="0" collapsed="false">
      <c r="B1107" s="9"/>
      <c r="J1107" s="8"/>
    </row>
    <row r="1108" customFormat="false" ht="12.75" hidden="false" customHeight="true" outlineLevel="0" collapsed="false">
      <c r="B1108" s="9"/>
      <c r="J1108" s="8"/>
    </row>
    <row r="1109" customFormat="false" ht="12.75" hidden="false" customHeight="true" outlineLevel="0" collapsed="false">
      <c r="B1109" s="9"/>
      <c r="J1109" s="8"/>
    </row>
    <row r="1110" customFormat="false" ht="12.75" hidden="false" customHeight="true" outlineLevel="0" collapsed="false">
      <c r="B1110" s="9"/>
      <c r="J1110" s="8"/>
    </row>
    <row r="1111" customFormat="false" ht="12.75" hidden="false" customHeight="true" outlineLevel="0" collapsed="false">
      <c r="B1111" s="9"/>
      <c r="J1111" s="8"/>
    </row>
    <row r="1112" customFormat="false" ht="12.75" hidden="false" customHeight="true" outlineLevel="0" collapsed="false">
      <c r="B1112" s="9"/>
      <c r="J1112" s="8"/>
    </row>
    <row r="1113" customFormat="false" ht="12.75" hidden="false" customHeight="true" outlineLevel="0" collapsed="false">
      <c r="B1113" s="9"/>
      <c r="J1113" s="8"/>
    </row>
    <row r="1114" customFormat="false" ht="12.75" hidden="false" customHeight="true" outlineLevel="0" collapsed="false">
      <c r="B1114" s="9"/>
      <c r="J1114" s="8"/>
    </row>
    <row r="1115" customFormat="false" ht="12.75" hidden="false" customHeight="true" outlineLevel="0" collapsed="false">
      <c r="B1115" s="9"/>
      <c r="J1115" s="8"/>
    </row>
    <row r="1116" customFormat="false" ht="12.75" hidden="false" customHeight="true" outlineLevel="0" collapsed="false">
      <c r="B1116" s="9"/>
      <c r="J1116" s="8"/>
    </row>
    <row r="1117" customFormat="false" ht="12.75" hidden="false" customHeight="true" outlineLevel="0" collapsed="false">
      <c r="B1117" s="9"/>
      <c r="J1117" s="8"/>
    </row>
    <row r="1118" customFormat="false" ht="12.75" hidden="false" customHeight="true" outlineLevel="0" collapsed="false">
      <c r="B1118" s="9"/>
      <c r="J1118" s="8"/>
    </row>
    <row r="1119" customFormat="false" ht="12.75" hidden="false" customHeight="true" outlineLevel="0" collapsed="false">
      <c r="B1119" s="9"/>
      <c r="J1119" s="8"/>
    </row>
    <row r="1120" customFormat="false" ht="12.75" hidden="false" customHeight="true" outlineLevel="0" collapsed="false">
      <c r="B1120" s="9"/>
      <c r="J1120" s="8"/>
    </row>
    <row r="1121" customFormat="false" ht="12.75" hidden="false" customHeight="true" outlineLevel="0" collapsed="false">
      <c r="B1121" s="9"/>
      <c r="J1121" s="8"/>
    </row>
    <row r="1122" customFormat="false" ht="12.75" hidden="false" customHeight="true" outlineLevel="0" collapsed="false">
      <c r="B1122" s="9"/>
      <c r="J1122" s="8"/>
    </row>
    <row r="1123" customFormat="false" ht="12.75" hidden="false" customHeight="true" outlineLevel="0" collapsed="false">
      <c r="B1123" s="9"/>
      <c r="J1123" s="8"/>
    </row>
    <row r="1124" customFormat="false" ht="12.75" hidden="false" customHeight="true" outlineLevel="0" collapsed="false">
      <c r="B1124" s="9"/>
      <c r="J1124" s="8"/>
    </row>
    <row r="1125" customFormat="false" ht="12.75" hidden="false" customHeight="true" outlineLevel="0" collapsed="false">
      <c r="B1125" s="9"/>
      <c r="J1125" s="8"/>
    </row>
    <row r="1126" customFormat="false" ht="12.75" hidden="false" customHeight="true" outlineLevel="0" collapsed="false">
      <c r="B1126" s="9"/>
      <c r="J1126" s="8"/>
    </row>
    <row r="1127" customFormat="false" ht="12.75" hidden="false" customHeight="true" outlineLevel="0" collapsed="false">
      <c r="B1127" s="9"/>
      <c r="J1127" s="8"/>
    </row>
    <row r="1128" customFormat="false" ht="12.75" hidden="false" customHeight="true" outlineLevel="0" collapsed="false">
      <c r="B1128" s="9"/>
      <c r="J1128" s="8"/>
    </row>
    <row r="1129" customFormat="false" ht="12.75" hidden="false" customHeight="true" outlineLevel="0" collapsed="false">
      <c r="B1129" s="9"/>
      <c r="J1129" s="8"/>
    </row>
    <row r="1130" customFormat="false" ht="12.75" hidden="false" customHeight="true" outlineLevel="0" collapsed="false">
      <c r="B1130" s="9"/>
      <c r="J1130" s="8"/>
    </row>
    <row r="1131" customFormat="false" ht="12.75" hidden="false" customHeight="true" outlineLevel="0" collapsed="false">
      <c r="B1131" s="9"/>
      <c r="J1131" s="8"/>
    </row>
    <row r="1132" customFormat="false" ht="12.75" hidden="false" customHeight="true" outlineLevel="0" collapsed="false">
      <c r="B1132" s="9"/>
      <c r="J1132" s="8"/>
    </row>
    <row r="1133" customFormat="false" ht="12.75" hidden="false" customHeight="true" outlineLevel="0" collapsed="false">
      <c r="B1133" s="9"/>
      <c r="J1133" s="8"/>
    </row>
    <row r="1134" customFormat="false" ht="12.75" hidden="false" customHeight="true" outlineLevel="0" collapsed="false">
      <c r="B1134" s="9"/>
      <c r="J1134" s="8"/>
    </row>
    <row r="1135" customFormat="false" ht="12.75" hidden="false" customHeight="true" outlineLevel="0" collapsed="false">
      <c r="B1135" s="9"/>
      <c r="J1135" s="8"/>
    </row>
    <row r="1136" customFormat="false" ht="12.75" hidden="false" customHeight="true" outlineLevel="0" collapsed="false">
      <c r="B1136" s="9"/>
      <c r="J1136" s="8"/>
    </row>
    <row r="1137" customFormat="false" ht="12.75" hidden="false" customHeight="true" outlineLevel="0" collapsed="false">
      <c r="B1137" s="9"/>
      <c r="J1137" s="8"/>
    </row>
    <row r="1138" customFormat="false" ht="12.75" hidden="false" customHeight="true" outlineLevel="0" collapsed="false">
      <c r="B1138" s="9"/>
      <c r="J1138" s="8"/>
    </row>
    <row r="1139" customFormat="false" ht="12.75" hidden="false" customHeight="true" outlineLevel="0" collapsed="false">
      <c r="B1139" s="9"/>
      <c r="J1139" s="8"/>
    </row>
    <row r="1140" customFormat="false" ht="12.75" hidden="false" customHeight="true" outlineLevel="0" collapsed="false">
      <c r="B1140" s="9"/>
      <c r="J1140" s="8"/>
    </row>
    <row r="1141" customFormat="false" ht="12.75" hidden="false" customHeight="true" outlineLevel="0" collapsed="false">
      <c r="B1141" s="9"/>
      <c r="J1141" s="8"/>
    </row>
    <row r="1142" customFormat="false" ht="12.75" hidden="false" customHeight="true" outlineLevel="0" collapsed="false">
      <c r="B1142" s="9"/>
      <c r="J1142" s="8"/>
    </row>
    <row r="1143" customFormat="false" ht="12.75" hidden="false" customHeight="true" outlineLevel="0" collapsed="false">
      <c r="B1143" s="9"/>
      <c r="J1143" s="8"/>
    </row>
    <row r="1144" customFormat="false" ht="12.75" hidden="false" customHeight="true" outlineLevel="0" collapsed="false">
      <c r="B1144" s="9"/>
      <c r="J1144" s="8"/>
    </row>
    <row r="1145" customFormat="false" ht="12.75" hidden="false" customHeight="true" outlineLevel="0" collapsed="false">
      <c r="B1145" s="9"/>
      <c r="J1145" s="8"/>
    </row>
    <row r="1146" customFormat="false" ht="12.75" hidden="false" customHeight="true" outlineLevel="0" collapsed="false">
      <c r="B1146" s="9"/>
      <c r="J1146" s="8"/>
    </row>
    <row r="1147" customFormat="false" ht="12.75" hidden="false" customHeight="true" outlineLevel="0" collapsed="false">
      <c r="B1147" s="9"/>
      <c r="J1147" s="8"/>
    </row>
    <row r="1148" customFormat="false" ht="12.75" hidden="false" customHeight="true" outlineLevel="0" collapsed="false">
      <c r="B1148" s="9"/>
      <c r="J1148" s="8"/>
    </row>
    <row r="1149" customFormat="false" ht="12.75" hidden="false" customHeight="true" outlineLevel="0" collapsed="false">
      <c r="B1149" s="9"/>
      <c r="J1149" s="8"/>
    </row>
    <row r="1150" customFormat="false" ht="12.75" hidden="false" customHeight="true" outlineLevel="0" collapsed="false">
      <c r="B1150" s="9"/>
      <c r="J1150" s="8"/>
    </row>
    <row r="1151" customFormat="false" ht="12.75" hidden="false" customHeight="true" outlineLevel="0" collapsed="false">
      <c r="B1151" s="9"/>
      <c r="J1151" s="8"/>
    </row>
    <row r="1152" customFormat="false" ht="12.75" hidden="false" customHeight="true" outlineLevel="0" collapsed="false">
      <c r="B1152" s="9"/>
      <c r="J1152" s="8"/>
    </row>
    <row r="1153" customFormat="false" ht="12.75" hidden="false" customHeight="true" outlineLevel="0" collapsed="false">
      <c r="B1153" s="9"/>
      <c r="J1153" s="8"/>
    </row>
    <row r="1154" customFormat="false" ht="12.75" hidden="false" customHeight="true" outlineLevel="0" collapsed="false">
      <c r="B1154" s="9"/>
      <c r="J1154" s="8"/>
    </row>
    <row r="1155" customFormat="false" ht="12.75" hidden="false" customHeight="true" outlineLevel="0" collapsed="false">
      <c r="B1155" s="9"/>
      <c r="J1155" s="8"/>
    </row>
    <row r="1156" customFormat="false" ht="12.75" hidden="false" customHeight="true" outlineLevel="0" collapsed="false">
      <c r="B1156" s="9"/>
      <c r="J1156" s="8"/>
    </row>
    <row r="1157" customFormat="false" ht="12.75" hidden="false" customHeight="true" outlineLevel="0" collapsed="false">
      <c r="B1157" s="9"/>
      <c r="J1157" s="8"/>
    </row>
    <row r="1158" customFormat="false" ht="12.75" hidden="false" customHeight="true" outlineLevel="0" collapsed="false">
      <c r="B1158" s="9"/>
      <c r="J1158" s="8"/>
    </row>
    <row r="1159" customFormat="false" ht="12.75" hidden="false" customHeight="true" outlineLevel="0" collapsed="false">
      <c r="B1159" s="9"/>
      <c r="J1159" s="8"/>
    </row>
    <row r="1160" customFormat="false" ht="12.75" hidden="false" customHeight="true" outlineLevel="0" collapsed="false">
      <c r="B1160" s="9"/>
      <c r="J1160" s="8"/>
    </row>
    <row r="1161" customFormat="false" ht="12.75" hidden="false" customHeight="true" outlineLevel="0" collapsed="false">
      <c r="B1161" s="9"/>
      <c r="J1161" s="8"/>
    </row>
    <row r="1162" customFormat="false" ht="12.75" hidden="false" customHeight="true" outlineLevel="0" collapsed="false">
      <c r="B1162" s="9"/>
      <c r="J1162" s="8"/>
    </row>
    <row r="1163" customFormat="false" ht="12.75" hidden="false" customHeight="true" outlineLevel="0" collapsed="false">
      <c r="B1163" s="9"/>
      <c r="J1163" s="8"/>
    </row>
    <row r="1164" customFormat="false" ht="12.75" hidden="false" customHeight="true" outlineLevel="0" collapsed="false">
      <c r="B1164" s="9"/>
      <c r="J1164" s="8"/>
    </row>
    <row r="1165" customFormat="false" ht="12.75" hidden="false" customHeight="true" outlineLevel="0" collapsed="false">
      <c r="B1165" s="9"/>
      <c r="J1165" s="8"/>
    </row>
    <row r="1166" customFormat="false" ht="12.75" hidden="false" customHeight="true" outlineLevel="0" collapsed="false">
      <c r="B1166" s="9"/>
      <c r="J1166" s="8"/>
    </row>
    <row r="1167" customFormat="false" ht="12.75" hidden="false" customHeight="true" outlineLevel="0" collapsed="false">
      <c r="B1167" s="9"/>
      <c r="J1167" s="8"/>
    </row>
    <row r="1168" customFormat="false" ht="12.75" hidden="false" customHeight="true" outlineLevel="0" collapsed="false">
      <c r="B1168" s="9"/>
      <c r="J1168" s="8"/>
    </row>
    <row r="1169" customFormat="false" ht="12.75" hidden="false" customHeight="true" outlineLevel="0" collapsed="false">
      <c r="B1169" s="9"/>
      <c r="J1169" s="8"/>
    </row>
    <row r="1170" customFormat="false" ht="12.75" hidden="false" customHeight="true" outlineLevel="0" collapsed="false">
      <c r="B1170" s="9"/>
      <c r="J1170" s="8"/>
    </row>
    <row r="1171" customFormat="false" ht="12.75" hidden="false" customHeight="true" outlineLevel="0" collapsed="false">
      <c r="B1171" s="9"/>
      <c r="J1171" s="8"/>
    </row>
    <row r="1172" customFormat="false" ht="12.75" hidden="false" customHeight="true" outlineLevel="0" collapsed="false">
      <c r="B1172" s="9"/>
      <c r="J1172" s="8"/>
    </row>
    <row r="1173" customFormat="false" ht="12.75" hidden="false" customHeight="true" outlineLevel="0" collapsed="false">
      <c r="B1173" s="9"/>
      <c r="J1173" s="8"/>
    </row>
    <row r="1174" customFormat="false" ht="12.75" hidden="false" customHeight="true" outlineLevel="0" collapsed="false">
      <c r="B1174" s="9"/>
      <c r="J1174" s="8"/>
    </row>
    <row r="1175" customFormat="false" ht="12.75" hidden="false" customHeight="true" outlineLevel="0" collapsed="false">
      <c r="B1175" s="9"/>
      <c r="J1175" s="8"/>
    </row>
    <row r="1176" customFormat="false" ht="12.75" hidden="false" customHeight="true" outlineLevel="0" collapsed="false">
      <c r="B1176" s="9"/>
      <c r="J1176" s="8"/>
    </row>
    <row r="1177" customFormat="false" ht="12.75" hidden="false" customHeight="true" outlineLevel="0" collapsed="false">
      <c r="B1177" s="9"/>
      <c r="J1177" s="8"/>
    </row>
    <row r="1178" customFormat="false" ht="12.75" hidden="false" customHeight="true" outlineLevel="0" collapsed="false">
      <c r="B1178" s="9"/>
      <c r="J1178" s="8"/>
    </row>
    <row r="1179" customFormat="false" ht="12.75" hidden="false" customHeight="true" outlineLevel="0" collapsed="false">
      <c r="B1179" s="9"/>
      <c r="J1179" s="8"/>
    </row>
    <row r="1180" customFormat="false" ht="12.75" hidden="false" customHeight="true" outlineLevel="0" collapsed="false">
      <c r="B1180" s="9"/>
      <c r="J1180" s="8"/>
    </row>
    <row r="1181" customFormat="false" ht="12.75" hidden="false" customHeight="true" outlineLevel="0" collapsed="false">
      <c r="B1181" s="9"/>
      <c r="J1181" s="8"/>
    </row>
    <row r="1182" customFormat="false" ht="12.75" hidden="false" customHeight="true" outlineLevel="0" collapsed="false">
      <c r="B1182" s="9"/>
      <c r="J1182" s="8"/>
    </row>
    <row r="1183" customFormat="false" ht="12.75" hidden="false" customHeight="true" outlineLevel="0" collapsed="false">
      <c r="B1183" s="9"/>
      <c r="J1183" s="8"/>
    </row>
    <row r="1184" customFormat="false" ht="12.75" hidden="false" customHeight="true" outlineLevel="0" collapsed="false">
      <c r="B1184" s="9"/>
      <c r="J1184" s="8"/>
    </row>
    <row r="1185" customFormat="false" ht="12.75" hidden="false" customHeight="true" outlineLevel="0" collapsed="false">
      <c r="B1185" s="9"/>
      <c r="J1185" s="8"/>
    </row>
    <row r="1186" customFormat="false" ht="12.75" hidden="false" customHeight="true" outlineLevel="0" collapsed="false">
      <c r="B1186" s="9"/>
      <c r="J1186" s="8"/>
    </row>
    <row r="1187" customFormat="false" ht="12.75" hidden="false" customHeight="true" outlineLevel="0" collapsed="false">
      <c r="B1187" s="9"/>
      <c r="J1187" s="8"/>
    </row>
    <row r="1188" customFormat="false" ht="12.75" hidden="false" customHeight="true" outlineLevel="0" collapsed="false">
      <c r="B1188" s="9"/>
      <c r="J1188" s="8"/>
    </row>
    <row r="1189" customFormat="false" ht="12.75" hidden="false" customHeight="true" outlineLevel="0" collapsed="false">
      <c r="B1189" s="9"/>
      <c r="J1189" s="8"/>
    </row>
    <row r="1190" customFormat="false" ht="12.75" hidden="false" customHeight="true" outlineLevel="0" collapsed="false">
      <c r="B1190" s="9"/>
      <c r="J1190" s="8"/>
    </row>
    <row r="1191" customFormat="false" ht="12.75" hidden="false" customHeight="true" outlineLevel="0" collapsed="false">
      <c r="B1191" s="9"/>
      <c r="J1191" s="8"/>
    </row>
    <row r="1192" customFormat="false" ht="12.75" hidden="false" customHeight="true" outlineLevel="0" collapsed="false">
      <c r="B1192" s="9"/>
      <c r="J1192" s="8"/>
    </row>
    <row r="1193" customFormat="false" ht="12.75" hidden="false" customHeight="true" outlineLevel="0" collapsed="false">
      <c r="B1193" s="9"/>
      <c r="J1193" s="8"/>
    </row>
    <row r="1194" customFormat="false" ht="12.75" hidden="false" customHeight="true" outlineLevel="0" collapsed="false">
      <c r="B1194" s="9"/>
      <c r="J1194" s="8"/>
    </row>
    <row r="1195" customFormat="false" ht="12.75" hidden="false" customHeight="true" outlineLevel="0" collapsed="false">
      <c r="B1195" s="9"/>
      <c r="J1195" s="8"/>
    </row>
    <row r="1196" customFormat="false" ht="12.75" hidden="false" customHeight="true" outlineLevel="0" collapsed="false">
      <c r="B1196" s="9"/>
      <c r="J1196" s="8"/>
    </row>
    <row r="1197" customFormat="false" ht="12.75" hidden="false" customHeight="true" outlineLevel="0" collapsed="false">
      <c r="B1197" s="9"/>
      <c r="J1197" s="8"/>
    </row>
    <row r="1198" customFormat="false" ht="12.75" hidden="false" customHeight="true" outlineLevel="0" collapsed="false">
      <c r="B1198" s="9"/>
      <c r="J1198" s="8"/>
    </row>
    <row r="1199" customFormat="false" ht="12.75" hidden="false" customHeight="true" outlineLevel="0" collapsed="false">
      <c r="B1199" s="9"/>
      <c r="J1199" s="8"/>
    </row>
    <row r="1200" customFormat="false" ht="12.75" hidden="false" customHeight="true" outlineLevel="0" collapsed="false">
      <c r="B1200" s="9"/>
      <c r="J1200" s="8"/>
    </row>
    <row r="1201" customFormat="false" ht="12.75" hidden="false" customHeight="true" outlineLevel="0" collapsed="false">
      <c r="B1201" s="9"/>
      <c r="J1201" s="8"/>
    </row>
    <row r="1202" customFormat="false" ht="12.75" hidden="false" customHeight="true" outlineLevel="0" collapsed="false">
      <c r="B1202" s="9"/>
      <c r="J1202" s="8"/>
    </row>
    <row r="1203" customFormat="false" ht="12.75" hidden="false" customHeight="true" outlineLevel="0" collapsed="false">
      <c r="B1203" s="9"/>
      <c r="J1203" s="8"/>
    </row>
    <row r="1204" customFormat="false" ht="12.75" hidden="false" customHeight="true" outlineLevel="0" collapsed="false">
      <c r="B1204" s="9"/>
      <c r="J1204" s="8"/>
    </row>
    <row r="1205" customFormat="false" ht="12.75" hidden="false" customHeight="true" outlineLevel="0" collapsed="false">
      <c r="B1205" s="9"/>
      <c r="J1205" s="8"/>
    </row>
    <row r="1206" customFormat="false" ht="12.75" hidden="false" customHeight="true" outlineLevel="0" collapsed="false">
      <c r="B1206" s="9"/>
      <c r="J1206" s="8"/>
    </row>
    <row r="1207" customFormat="false" ht="12.75" hidden="false" customHeight="true" outlineLevel="0" collapsed="false">
      <c r="B1207" s="9"/>
      <c r="J1207" s="8"/>
    </row>
    <row r="1208" customFormat="false" ht="12.75" hidden="false" customHeight="true" outlineLevel="0" collapsed="false">
      <c r="B1208" s="9"/>
      <c r="J1208" s="8"/>
    </row>
    <row r="1209" customFormat="false" ht="12.75" hidden="false" customHeight="true" outlineLevel="0" collapsed="false">
      <c r="B1209" s="9"/>
      <c r="J1209" s="8"/>
    </row>
    <row r="1210" customFormat="false" ht="12.75" hidden="false" customHeight="true" outlineLevel="0" collapsed="false">
      <c r="B1210" s="9"/>
      <c r="J1210" s="8"/>
    </row>
    <row r="1211" customFormat="false" ht="12.75" hidden="false" customHeight="true" outlineLevel="0" collapsed="false">
      <c r="B1211" s="9"/>
      <c r="J1211" s="8"/>
    </row>
    <row r="1212" customFormat="false" ht="12.75" hidden="false" customHeight="true" outlineLevel="0" collapsed="false">
      <c r="B1212" s="9"/>
      <c r="J1212" s="8"/>
    </row>
    <row r="1213" customFormat="false" ht="12.75" hidden="false" customHeight="true" outlineLevel="0" collapsed="false">
      <c r="B1213" s="9"/>
      <c r="J1213" s="8"/>
    </row>
    <row r="1214" customFormat="false" ht="12.75" hidden="false" customHeight="true" outlineLevel="0" collapsed="false">
      <c r="B1214" s="9"/>
      <c r="J1214" s="8"/>
    </row>
    <row r="1215" customFormat="false" ht="12.75" hidden="false" customHeight="true" outlineLevel="0" collapsed="false">
      <c r="B1215" s="9"/>
      <c r="J1215" s="8"/>
    </row>
    <row r="1216" customFormat="false" ht="12.75" hidden="false" customHeight="true" outlineLevel="0" collapsed="false">
      <c r="B1216" s="9"/>
      <c r="J1216" s="8"/>
    </row>
    <row r="1217" customFormat="false" ht="12.75" hidden="false" customHeight="true" outlineLevel="0" collapsed="false">
      <c r="B1217" s="9"/>
      <c r="J1217" s="8"/>
    </row>
    <row r="1218" customFormat="false" ht="12.75" hidden="false" customHeight="true" outlineLevel="0" collapsed="false">
      <c r="B1218" s="9"/>
      <c r="J1218" s="8"/>
    </row>
    <row r="1219" customFormat="false" ht="12.75" hidden="false" customHeight="true" outlineLevel="0" collapsed="false">
      <c r="B1219" s="9"/>
      <c r="J1219" s="8"/>
    </row>
    <row r="1220" customFormat="false" ht="12.75" hidden="false" customHeight="true" outlineLevel="0" collapsed="false">
      <c r="B1220" s="9"/>
      <c r="J1220" s="8"/>
    </row>
    <row r="1221" customFormat="false" ht="12.75" hidden="false" customHeight="true" outlineLevel="0" collapsed="false">
      <c r="B1221" s="9"/>
      <c r="J1221" s="8"/>
    </row>
    <row r="1222" customFormat="false" ht="12.75" hidden="false" customHeight="true" outlineLevel="0" collapsed="false">
      <c r="B1222" s="9"/>
      <c r="J1222" s="8"/>
    </row>
    <row r="1223" customFormat="false" ht="12.75" hidden="false" customHeight="true" outlineLevel="0" collapsed="false">
      <c r="B1223" s="9"/>
      <c r="J1223" s="8"/>
    </row>
    <row r="1224" customFormat="false" ht="12.75" hidden="false" customHeight="true" outlineLevel="0" collapsed="false">
      <c r="B1224" s="9"/>
      <c r="J1224" s="8"/>
    </row>
    <row r="1225" customFormat="false" ht="12.75" hidden="false" customHeight="true" outlineLevel="0" collapsed="false">
      <c r="B1225" s="9"/>
      <c r="J1225" s="8"/>
    </row>
    <row r="1226" customFormat="false" ht="12.75" hidden="false" customHeight="true" outlineLevel="0" collapsed="false">
      <c r="B1226" s="9"/>
      <c r="J1226" s="8"/>
    </row>
    <row r="1227" customFormat="false" ht="12.75" hidden="false" customHeight="true" outlineLevel="0" collapsed="false">
      <c r="B1227" s="9"/>
      <c r="J1227" s="8"/>
    </row>
    <row r="1228" customFormat="false" ht="12.75" hidden="false" customHeight="true" outlineLevel="0" collapsed="false">
      <c r="B1228" s="9"/>
      <c r="J1228" s="8"/>
    </row>
    <row r="1229" customFormat="false" ht="12.75" hidden="false" customHeight="true" outlineLevel="0" collapsed="false">
      <c r="B1229" s="9"/>
      <c r="J1229" s="8"/>
    </row>
    <row r="1230" customFormat="false" ht="12.75" hidden="false" customHeight="true" outlineLevel="0" collapsed="false">
      <c r="B1230" s="9"/>
      <c r="J1230" s="8"/>
    </row>
    <row r="1231" customFormat="false" ht="12.75" hidden="false" customHeight="true" outlineLevel="0" collapsed="false">
      <c r="B1231" s="9"/>
      <c r="J1231" s="8"/>
    </row>
    <row r="1232" customFormat="false" ht="12.75" hidden="false" customHeight="true" outlineLevel="0" collapsed="false">
      <c r="B1232" s="9"/>
      <c r="J1232" s="8"/>
    </row>
    <row r="1233" customFormat="false" ht="12.75" hidden="false" customHeight="true" outlineLevel="0" collapsed="false">
      <c r="B1233" s="9"/>
      <c r="J1233" s="8"/>
    </row>
    <row r="1234" customFormat="false" ht="12.75" hidden="false" customHeight="true" outlineLevel="0" collapsed="false">
      <c r="B1234" s="9"/>
      <c r="J1234" s="8"/>
    </row>
    <row r="1235" customFormat="false" ht="12.75" hidden="false" customHeight="true" outlineLevel="0" collapsed="false">
      <c r="B1235" s="9"/>
      <c r="J1235" s="8"/>
    </row>
    <row r="1236" customFormat="false" ht="12.75" hidden="false" customHeight="true" outlineLevel="0" collapsed="false">
      <c r="B1236" s="9"/>
      <c r="J1236" s="8"/>
    </row>
    <row r="1237" customFormat="false" ht="12.75" hidden="false" customHeight="true" outlineLevel="0" collapsed="false">
      <c r="B1237" s="9"/>
      <c r="J1237" s="8"/>
    </row>
    <row r="1238" customFormat="false" ht="12.75" hidden="false" customHeight="true" outlineLevel="0" collapsed="false">
      <c r="B1238" s="9"/>
      <c r="J1238" s="8"/>
    </row>
    <row r="1239" customFormat="false" ht="12.75" hidden="false" customHeight="true" outlineLevel="0" collapsed="false">
      <c r="B1239" s="9"/>
      <c r="J1239" s="8"/>
    </row>
    <row r="1240" customFormat="false" ht="12.75" hidden="false" customHeight="true" outlineLevel="0" collapsed="false">
      <c r="B1240" s="9"/>
      <c r="J1240" s="8"/>
    </row>
  </sheetData>
  <autoFilter ref="A1:AL240"/>
  <dataValidations count="8">
    <dataValidation allowBlank="true" operator="between" showDropDown="false" showErrorMessage="true" showInputMessage="true" sqref="B2:B50 B52:B73 B76:B107 B109:B126 B128:B129 B132:B159 B166 B168:B185 B190:B212 B214:B215 B217:B219 B223 B225:B226 B228:B233 B235:B239 B299:B1240" type="list">
      <formula1>Input_Lists!$I$2:$I$12</formula1>
      <formula2>0</formula2>
    </dataValidation>
    <dataValidation allowBlank="true" operator="between" showDropDown="false" showErrorMessage="true" showInputMessage="true" sqref="G2:G50 G52:G193 G195:G204 G206 G208:G211 G214 G229:G234" type="list">
      <formula1>Input_Lists!$E$2:$E$4</formula1>
      <formula2>0</formula2>
    </dataValidation>
    <dataValidation allowBlank="true" operator="between" showDropDown="false" showErrorMessage="true" showInputMessage="true" sqref="J2:J50 J52:J240 J299:J1240" type="list">
      <formula1>Input_Lists!$G$2:$G$4</formula1>
      <formula2>0</formula2>
    </dataValidation>
    <dataValidation allowBlank="true" operator="between" showDropDown="false" showErrorMessage="true" showInputMessage="true" sqref="B127" type="list">
      <formula1>Input_Lists!$I$2:$I$13</formula1>
      <formula2>0</formula2>
    </dataValidation>
    <dataValidation allowBlank="true" operator="between" showDropDown="false" showErrorMessage="true" showInputMessage="true" sqref="B186:B189" type="list">
      <formula1>Input_Lists!$I$2:$I$14</formula1>
      <formula2>0</formula2>
    </dataValidation>
    <dataValidation allowBlank="true" operator="between" showDropDown="false" showErrorMessage="true" showInputMessage="true" sqref="H2:H50 H52:H240 H299:H1240" type="list">
      <formula1>Input_Lists!$F$2:$F$5</formula1>
      <formula2>0</formula2>
    </dataValidation>
    <dataValidation allowBlank="true" operator="between" showDropDown="false" showErrorMessage="true" showInputMessage="true" sqref="B160:B165 B234" type="list">
      <formula1>Input_Lists!$I$2:$I$20</formula1>
      <formula2>0</formula2>
    </dataValidation>
    <dataValidation allowBlank="true" operator="between" showDropDown="false" showErrorMessage="true" showInputMessage="true" sqref="B108" type="list">
      <formula1>Input_Lists!$I$2:$I$19</formula1>
      <formula2>0</formula2>
    </dataValidation>
  </dataValidations>
  <hyperlinks>
    <hyperlink ref="E2" r:id="rId1" display="https://www.ilo.org/dyn/normlex/en/f?p=NORMLEXPUB:11300:0::NO:11300:P11300_INSTRUMENT_ID:312283:NO"/>
    <hyperlink ref="E3" r:id="rId2" display="https://www.ilo.org/dyn/normlex/en/f?p=NORMLEXPUB:11300:0::NO::P11300_INSTRUMENT_ID:312327"/>
    <hyperlink ref="E4" r:id="rId3" display="https://treaties.un.org/Pages/ViewDetails.aspx?src=TREATY&amp;mtdsg_no=IV-11-c&amp;chapter=4&amp;clang=_en"/>
    <hyperlink ref="E5" r:id="rId4" display="https://treaties.un.org/pages/ViewDetails.aspx?src=TREATY&amp;mtdsg_no=XVIII-12-a&amp;chapter=18&amp;clang=_en"/>
    <hyperlink ref="E6" r:id="rId5" display="https://www.ilo.org/dyn/normlex/en/f?p=NORMLEXPUB:11300:0::NO:11300:P11300_INSTRUMENT_ID:312174:NO"/>
    <hyperlink ref="E7" r:id="rId6" display="https://www.ilo.org/dyn/normlex/en/f?p=NORMLEXPUB:11300:0::NO:11300:P11300_INSTRUMENT_ID:312250:NO"/>
    <hyperlink ref="E8" r:id="rId7" display="https://www.ilo.org/dyn/normlex/en/f?p=NORMLEXPUB:11300:0::NO:11300:P11300_INSTRUMENT_ID:3174672:NO"/>
    <hyperlink ref="E9" r:id="rId8" display="https://www.worldpolicycenter.org/policies/what-is-the-minimum-age-for-admission-to-employment/what-is-the-minimum-age-for-admission-to-employment-with-exceptions"/>
    <hyperlink ref="E10" r:id="rId9" display="https://www.worldpolicycenter.org/policies/what-is-the-minimum-age-for-light-work"/>
    <hyperlink ref="E11" r:id="rId10" display="https://worldpolicycenter.org/policies/is-education-compulsory/is-beginning-secondary-education-compulsory"/>
    <hyperlink ref="E12" r:id="rId11" display="https://outoftheshadows.eiu.com/data-visualisation/?country1=GB"/>
    <hyperlink ref="E13" r:id="rId12" display="https://www.unodc.org/unodc/data-and-analysis/glotip.html"/>
    <hyperlink ref="E14" r:id="rId13" display="https://www.worldpolicycenter.org/policies/what-is-the-minimum-age-for-hazardous-work/what-is-the-minimum-age-for-hazardous-work"/>
    <hyperlink ref="E15" r:id="rId14" display="https://unstats.un.org/sdgs/indicators/database/?indicator=8.7.1"/>
    <hyperlink ref="E16" r:id="rId15" location="!/tellmap/-1522571971/0" display="https://tellmaps.com/uis/oosc/#!/tellmap/-1522571971/0"/>
    <hyperlink ref="E17" r:id="rId16" location="!/tellmap/406451723" display="https://tellmaps.com/uis/oosc/#!/tellmap/406451723"/>
    <hyperlink ref="E18" r:id="rId17"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hyperlink ref="E19" r:id="rId18" location="prevalence" display="https://www.globalslaveryindex.org/2018/data/maps/#prevalence"/>
    <hyperlink ref="E20" r:id="rId19" display="https://unstats.un.org/sdgs/indicators/database?indicator=16.2.2"/>
    <hyperlink ref="E21" r:id="rId20" display="https://unstats.un.org/sdgs/indicators/database/?indicator=1.1.1"/>
    <hyperlink ref="E22" r:id="rId21" display="http://www.ucw-project.org/info-country.aspx "/>
    <hyperlink ref="E23" r:id="rId22" display="https://www.ilo.org/wcmsp5/groups/public/@dgreports/@dcomm/documents/publication/wcms_575499.pdf"/>
    <hyperlink ref="P23" r:id="rId23" display="I have checked and had thought that the data can be drawn from the ILO API like so: Data can be drawn from API. Use age 5-17, both sexes. The indicator code is: DF_SDG_ALL_SDG_B871_SEX_AGE_RT. Check the query builder: https://ilostat.ilo.org/data/sdmx-query-builder/ is this the same as the indicator from this site under Category = &quot;Child Labour&quot;. This would have been the API URL https://www.ilo.org/sdmx/rest/data/ILO,DF_SDG_ALL_SDG_B871_SEX_AGE_RT/?format=csv&amp;startPeriod=2010-01-01&amp;endPeriod=2020-12-31  &gt; Either of the two dataflows. However, I was wrong, and after double-checking with Alex, the indicator from the API is not correspnding to what it was supposed to. This sources was meant as a back-up source anyways and pertaind to an indicator with two sources (i.e. I-21, which used to raw aon S-21 and S-22). After consultation with Alex, we have decided to delete this sources and only stick to Source S-21"/>
    <hyperlink ref="E25" r:id="rId24" location="!/Indicator/V1SdgIndicatorByIndicatorCodeSeriesListGet" display="https://unstats.un.org/SDGAPI/swagger/#!/Indicator/V1SdgIndicatorByIndicatorCodeSeriesListGet"/>
    <hyperlink ref="E26" r:id="rId25" display="https://www.ilo.org/dyn/normlex/en/f?p=NORMLEXPUB:11300:0::NO:11300:P11300_INSTRUMENT_ID:312240:NO"/>
    <hyperlink ref="E27" r:id="rId26" display="https://www.ilo.org/dyn/normlex/en/f?p=NORMLEXPUB:11300:0::NO:11300:P11300_INSTRUMENT_ID:312192:NO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10;"/>
    <hyperlink ref="E28" r:id="rId27" display="https://www.ilo.org/dyn/normlex/en/f?p=NORMLEXPUB:11300:0::NO:11300:P11300_INSTRUMENT_ID:312146:NO"/>
    <hyperlink ref="E29" r:id="rId28" display="https://www.ilo.org/dyn/normlex/en/f?p=NORMLEXPUB:11300:0::NO:11300:P11300_INSTRUMENT_ID:312276:NO"/>
    <hyperlink ref="E30" r:id="rId29" display="https://www.ilo.org/dyn/normlex/en/f?p=NORMLEXPUB:11300:0::NO:11300:P11300_INSTRUMENT_ID:312245:NO"/>
    <hyperlink ref="E31" r:id="rId30" display="https://www.ilo.org/dyn/normlex/en/f?p=NORMLEXPUB:11300:0::NO:11300:P11300_INSTRUMENT_ID:312226:NO"/>
    <hyperlink ref="E32" r:id="rId31" display="https://treaties.un.org/pages/ViewDetails.aspx?src=TREATY&amp;mtdsg_no=IV-13&amp;chapter=4"/>
    <hyperlink ref="E33" r:id="rId32" display="https://www.ilo.org/dyn/normlex/en/f?p=NORMLEXPUB:11300:0::NO:11300:P11300_INSTRUMENT_ID:312256:NO"/>
    <hyperlink ref="E34" r:id="rId33" display="https://www.ilo.org/dyn/normlex/en/f?p=NORMLEXPUB:11300:0::NO:11300:P11300_INSTRUMENT_ID:312232:NO"/>
    <hyperlink ref="E35" r:id="rId34" display="https://www.ilo.org/dyn/normlex/en/f?p=NORMLEXPUB:11300:0::NO:11300:P11300_INSTRUMENT_ID:312243:NO"/>
    <hyperlink ref="E36" r:id="rId35" display="https://www.ilo.org/dyn/normlex/en/f?p=NORMLEXPUB:11300:0::NO:11300:P11300_INSTRUMENT_ID:312300:NO"/>
    <hyperlink ref="E37" r:id="rId36" display="https://www.worldpolicycenter.org/policies/how-is-minimum-wage-established"/>
    <hyperlink ref="E38" r:id="rId37" display="https://www.doingbusiness.org/en/data/exploretopics/labor-market-regulation"/>
    <hyperlink ref="E39" r:id="rId38" display="https://www.doingbusiness.org/en/data/exploretopics/labor-market-regulation"/>
    <hyperlink ref="E40" r:id="rId39" display="https://www.doingbusiness.org/en/data/exploretopics/labor-market-regulation"/>
    <hyperlink ref="E41" r:id="rId40" display="https://www.worldpolicycenter.org/policies/is-paid-annual-leave-available-to-workers"/>
    <hyperlink ref="E42" r:id="rId41" display="https://www.worldpolicycenter.org/policies/for-how-long-are-workers-guaranteed-paid-sick-leave"/>
    <hyperlink ref="E43" r:id="rId42" display="https://www.worldpolicycenter.org/policies/are-women-protected-from-discrimination-at-work/are-women-protected-from-discrimination-in-promotions-and-or-demotions"/>
    <hyperlink ref="E44" r:id="rId43" display="https://www.worldpolicycenter.org/policies/is-equal-pay-guaranteed-for-men-and-women"/>
    <hyperlink ref="E45" r:id="rId44" display="https://www.worldpolicycenter.org/policies/is-sexual-harassment-explicitly-prohibited-in-the-workplace"/>
    <hyperlink ref="E46" r:id="rId45" display="https://www.worldpolicycenter.org/policies/do-families-receive-benefits-for-child-care-or-school-costs"/>
    <hyperlink ref="E47" r:id="rId46" display="http://labour-rights-indicators.la.psu.edu/."/>
    <hyperlink ref="E48" r:id="rId47" display="https://www.ilo.org/shinyapps/bulkexplorer16/?lang=en&amp;segment=indicator&amp;id=SDG_0111_SEX_AGE_RT_A"/>
    <hyperlink ref="E49" r:id="rId48" display="https://www.ilo.org/shinyapps/bulkexplorer16/?lang=en&amp;segment=indicator&amp;id=SDG_0111_SEX_AGE_RT_A"/>
    <hyperlink ref="E50" r:id="rId49" display="https://www.worldpolicycenter.org/policies/at-what-level-are-minimum-wages-set-per-day"/>
    <hyperlink ref="E51" r:id="rId50" display="https://www.ilo.org/global/about-the-ilo/multimedia/maps-and-charts/enhanced/WCMS_650829/lang--en/index.htm OR https://www.ilo.org/travail/areasofwork/wages-and-income/WCMS_142568/lang--en/index.htm"/>
    <hyperlink ref="E52" r:id="rId51"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hyperlink ref="E53" r:id="rId52" display="http://data.uis.unesco.org/Index.aspx?DataSetCode=edulit_ds"/>
    <hyperlink ref="E54" r:id="rId53"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hyperlink ref="E56" r:id="rId54" display="https://api.uis.unesco.org/sdmx/data/UNESCO,SDG4,2.0/ROFST.PT.L2._T._T+F+M.SCH_AGE_GROUP._T.INST_T._Z._T._Z._Z._Z._T._T._Z._Z._Z.?startPeriod=2017&amp;endPeriod=2018&amp;format=csv-sdmx&amp;locale=en&amp;subscription-key=460ab272abdd43c892bb59c218c22c09"/>
    <hyperlink ref="E57" r:id="rId55" display="https://api.uis.unesco.org/sdmx/data/UNESCO,SDG4,2.0/ROFST.PT.L3._T._T+F+M.SCH_AGE_GROUP._T.INST_T._Z._T._Z._Z._Z._T._T._Z._Z._Z.?startPeriod=2017&amp;endPeriod=2018&amp;format=csv-sdmx&amp;locale=en&amp;subscription-key=460ab272abdd43c892bb59c218c22c09"/>
    <hyperlink ref="E58" r:id="rId56" display="https://www.ilo.org/dyn/normlex/en/f?p=NORMLEXPUB:11300:0::NO:11300:P11300_INSTRUMENT_ID:312328:NO"/>
    <hyperlink ref="E59" r:id="rId57" display="https://www.ilo.org/dyn/normlex/en/f?p=NORMLEXPUB:11300:0::NO:11300:P11300_INSTRUMENT_ID:312248:NO"/>
    <hyperlink ref="E60" r:id="rId58" display="https://treaties.un.org/Pages/ViewDetails.aspx?src=IND&amp;mtdsg_no=IV-8&amp;chapter=4&amp;lang=en"/>
    <hyperlink ref="E61" r:id="rId59" display="http://downloads.globalslaveryindex.org/ephemeral/FINAL-GSI-2018-DATA-G20-AND-FISHING-1597151668.xlsx"/>
    <hyperlink ref="E64" r:id="rId60" display="https://www.worldpolicycenter.org/policies/is-job-protection-guaranteed-for-parents-throughout-paid-parental-leave/is-job-protection-guaranteed-for-mothers-throughout-paid-maternal-leave"/>
    <hyperlink ref="E65" r:id="rId61" display="https://www.worldpolicycenter.org/policies/is-job-protection-guaranteed-for-parents-throughout-paid-parental-leave/is-job-protection-guaranteed-for-fathers-throughout-paid-paternal-leave"/>
    <hyperlink ref="E66" r:id="rId62" display="https://www.worldpolicycenter.org/policies/is-paid-leave-available-to-mothers-and-fathers-of-infants/is-paid-leave-available-for-both-parents-of-infants "/>
    <hyperlink ref="E67" r:id="rId63" display="https://www.worldpolicycenter.org/policies/what-is-the-wage-replacement-rate-of-paid-leave-for-mothers/what-is-the-maximum-wage-replacement-rate-of-paid-leave-for-mothers"/>
    <hyperlink ref="E68" r:id="rId64" display="https://www.worldpolicycenter.org/policies/is-paid-leave-available-to-mothers-and-fathers-of-infants/is-paid-leave-available-for-both-parents-of-infants "/>
    <hyperlink ref="E69" r:id="rId65" display="https://www.worldpolicycenter.org/policies/are-mothers-of-infants-guaranteed-breastfeeding-breaks-at-work"/>
    <hyperlink ref="E70" r:id="rId66" display="https://www.ilo.org/wcmsp5/groups/public/---dgreports/---dcomm/---publ/documents/publication/wcms_242615.pdf"/>
    <hyperlink ref="E71" r:id="rId67" display="https://www.ilo.org/wcmsp5/groups/public/---dgreports/---dcomm/---publ/documents/publication/wcms_242615.pdf"/>
    <hyperlink ref="E72" r:id="rId68" display="https://unstats.un.org/sdgs/indicators/database/"/>
    <hyperlink ref="E73" r:id="rId69" display="https://www.kidsrightsindex.org/"/>
    <hyperlink ref="E76" r:id="rId70" display="https://globalnaps.org/issue/childrens-rights/"/>
    <hyperlink ref="E78" r:id="rId71" display="https://outoftheshadows.eiu.com/wp-content/uploads/2019/05/OOSI_Out_of_the_shadows_index_60-countries_May2019.xlsm"/>
    <hyperlink ref="E79" r:id="rId72" display="https://unstats.un.org/sdgs/indicators/database/"/>
    <hyperlink ref="E80" r:id="rId73" display="https://unstats.un.org/sdgs/indicators/database/"/>
    <hyperlink ref="E82" r:id="rId74" display="http://apps.who.int/gho/data/node.main.VIOLENCESERVICESFORVICTIMS?lang=en"/>
    <hyperlink ref="E83" r:id="rId75" display="http://apps.who.int/gho/data/node.main.VIOLENCEPREVENTIONPROGRAMMES?lang=en"/>
    <hyperlink ref="E84" r:id="rId76" display="https://treaties.un.org/pages/ViewDetails.aspx?src=TREATY&amp;mtdsg_no=IX-4&amp;chapter=9&amp;clang=_en"/>
    <hyperlink ref="E85" r:id="rId77" display="https://www.dlapiper.com/en/uk/insights/publications/2016/12/advertising-and-marketing-to-children/"/>
    <hyperlink ref="E87" r:id="rId78" display="https://www.dlapiper.com/en/uk/insights/publications/2016/12/advertising-and-marketing-to-children/; "/>
    <hyperlink ref="E88" r:id="rId79" display="http://apps.who.int/gho/data/view.main.2473"/>
    <hyperlink ref="E89" r:id="rId80" display="https://untobaccocontrol.org/impldb/indicator-report/?wpdtvar=3.3.2.1.a"/>
    <hyperlink ref="E92" r:id="rId81" display="http://apps.who.int/gho/data/view.main.54500"/>
    <hyperlink ref="E95" r:id="rId82" display="http://apps.who.int/gho/data/node.main.A1192?lang=en; WHO, "/>
    <hyperlink ref="E96" r:id="rId83" display="https://www.unicef.org/sites/default/files/2020-05/Marketing-of-breast-milk-substitutes-status-report-2020.pdf"/>
    <hyperlink ref="E97" r:id="rId84" display="http://apps.who.int/gho/data/node.main.TOB1257?lang=en"/>
    <hyperlink ref="E98" r:id="rId85" display="http://apps.who.int/gho/data/node.main.A1219?lang=en"/>
    <hyperlink ref="E99" r:id="rId86" display="http://apps.who.int/gho/data/node.main.A1214?lang=en "/>
    <hyperlink ref="E100" r:id="rId87" display="http://apps.who.int/gho/data/node.main.A1221?lang=en"/>
    <hyperlink ref="E101" r:id="rId88" display="http://apps.who.int/gho/data/view.main.CHILDOVERWEIGHTv"/>
    <hyperlink ref="E102" r:id="rId89" display="http://apps.who.int/gho/data/view.main.CHILDOVERWEIGHTv"/>
    <hyperlink ref="E103" r:id="rId90" display="https://unstats.un.org/sdgs/indicators/database/"/>
    <hyperlink ref="E104" r:id="rId91" display="http://apps.who.int/gho/data/node.main.1100?lang=en"/>
    <hyperlink ref="E105" r:id="rId92" display="https://treaties.un.org/Pages/ShowMTDSGDetails.aspx?src=UNTSONLINE&amp;tabid=2&amp;mtdsg_no=IX-1&amp;chapter=9&amp;lang=en"/>
    <hyperlink ref="E106" r:id="rId93" display="http://unctad.org/en/Docs/Cyberlaw/CP.xlsx"/>
    <hyperlink ref="E107" r:id="rId94" location="c" display="https://www.ftc.gov/policy/international/competition-consumer-protection-authorities-worldwide#c"/>
    <hyperlink ref="E108" r:id="rId95" display="https://www.icpen.org/who-we-are"/>
    <hyperlink ref="E109" r:id="rId96" display="https://unctad.org/en/Pages/DTL/STI_and_ICTs/ICT4D-Legislation/eCom-Consumer-Protection-Laws.aspx"/>
    <hyperlink ref="E110" r:id="rId97" display="https://www.iso.org/members.html"/>
    <hyperlink ref="E111" r:id="rId98" display="https://www.iec.ch/dyn/www/f?p=103:5:0"/>
    <hyperlink ref="E112" r:id="rId99" display="https://apps.who.int/gho/data/view.main.SDGPOISON393v"/>
    <hyperlink ref="E113" r:id="rId100" display="http://apps.who.int/gho/data/view.main.ghe3002015-CH17"/>
    <hyperlink ref="E114" r:id="rId101" display="https://treaties.un.org/Pages/ViewDetails.aspx?src=IND&amp;mtdsg_no=IV-11-c&amp;chapter=4&amp;lang=en"/>
    <hyperlink ref="E115" r:id="rId102" display="https://apps.who.int/iris/bitstream/handle/10665/43851/9789241563574_eng.pdf?sequence=1"/>
    <hyperlink ref="E116" r:id="rId103" display="https://www.weprotect.org/member-countries/"/>
    <hyperlink ref="E117" r:id="rId104" display="https://www.icmec.org/wp-content/uploads/2018/12/CSAM-Model-Law-9th-Ed-FINAL-12-3-18.pdf"/>
    <hyperlink ref="E118" r:id="rId105" display="https://www.icmec.org/wp-content/uploads/2018/12/CSAM-Model-Law-9th-Ed-FINAL-12-3-18.pdf"/>
    <hyperlink ref="E119" r:id="rId106" display="https://www.icmec.org/wp-content/uploads/2018/12/CSAM-Model-Law-9th-Ed-FINAL-12-3-18.pdf"/>
    <hyperlink ref="E120" r:id="rId107" display="https://outoftheshadows.eiu.com/data-visualisation/?country1=GB"/>
    <hyperlink ref="E121" r:id="rId108" display="https://unctad.org/en/Pages/DTL/STI_and_ICTs/ICT4D-Legislation/eCom-Cybercrime-Laws.aspx"/>
    <hyperlink ref="E122" r:id="rId109" display="https://unctad.org/en/Pages/DTL/STI_and_ICTs/ICT4D-Legislation/eCom-Data-Protection-Laws.aspx"/>
    <hyperlink ref="E123" r:id="rId110" display="Map provided in March 2020 by: Lydia Madden, Project Specialist, LEA Relations, National Center for Missing &amp; Exploited Children(703) 837-6302 LMadden@NCMEC.ORG "/>
    <hyperlink ref="E124" r:id="rId111" display="https://outoftheshadows.eiu.com/data-visualisation/?country1=GB"/>
    <hyperlink ref="E125" r:id="rId112" display="https://unstats.un.org/sdgs/indicators/database/"/>
    <hyperlink ref="E126" r:id="rId113" display="https://data.unicef.org/resources/data_explorer/unicef_f/?ag=UNICEF&amp;df=GLOBAL_DATAFLOW&amp;ver=1.0&amp;dq=.PT_ST_13-15_BUL_30-DYS..&amp;startPeriod=2014&amp;endPeriod=2019"/>
    <hyperlink ref="E127" r:id="rId114" display="https://www.unicef-irc.org/publications/pdf/WP%202018-11.pdf"/>
    <hyperlink ref="E129" r:id="rId115" display="https://info.worldbank.org/governance/wgi/"/>
    <hyperlink ref="E130" r:id="rId116" display="https://info.worldbank.org/governance/wgi/"/>
    <hyperlink ref="E131" r:id="rId117" display="https://archive.crin.org/en/access-justice-children-global-ranking.html  "/>
    <hyperlink ref="E132" r:id="rId118" display="https://globalnaps.org/issue/childrens-rights/"/>
    <hyperlink ref="E134" r:id="rId119" display="https://outoftheshadows.eiu.com/wp-content/uploads/2019/05/OOSI_Out_of_the_shadows_index_60-countries_May2019.xlsm"/>
    <hyperlink ref="E135" r:id="rId120" display="http://apps.who.int/gho/data/view.main.2473"/>
    <hyperlink ref="E136" r:id="rId121" display="http://apps.who.int/gho/data/view.main.2475"/>
    <hyperlink ref="E137" r:id="rId122" display="http://apps.who.int/gho/data/view.main.2477"/>
    <hyperlink ref="E138" r:id="rId123" display="https://www.unicef.org/sites/default/files/2020-05/Marketing-of-breast-milk-substitutes-status-report-2020.pdf"/>
    <hyperlink ref="E140" r:id="rId124" display="https://www.childhelplineinternational.org/wp-content/uploads/2019/11/Voices-of-Children-2017-2018-FINAL-Spreads.pd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10;"/>
    <hyperlink ref="E141" r:id="rId125" display="https://treaties.un.org/Pages/ViewDetailsIII.aspx?src=IND&amp;mtdsg_no=XXVII-7&amp;chapter=27&amp;Temp=mtdsg3&amp;clang=_en"/>
    <hyperlink ref="E142" r:id="rId126" display="https://treaties.un.org/Pages/ViewDetails.aspx?src=TREATY&amp;mtdsg_no=XXVII-7-d&amp;chapter=27&amp;clang=_en"/>
    <hyperlink ref="E143" r:id="rId127" display="https://treaties.un.org/Pages/ViewDetails.aspx?src=TREATY&amp;mtdsg_no=XXVII-3&amp;chapter=27&amp;clang=_en"/>
    <hyperlink ref="E144" r:id="rId128" display="https://treaties.un.org/pages/ViewDetails.aspx?src=TREATY&amp;mtdsg_no=XXVII-15&amp;chapter=27"/>
    <hyperlink ref="E145" r:id="rId129" display="https://treaties.un.org/Pages/ViewDetails.aspx?src=TREATY&amp;mtdsg_no=XXVII-5&amp;chapter=27&amp;clang=_en"/>
    <hyperlink ref="E147" r:id="rId130" display="https://eiti.org/countries"/>
    <hyperlink ref="E154" r:id="rId131" display="https://eiti.org/countries"/>
    <hyperlink ref="E155" r:id="rId132" display="https://resourcegovernanceindex.org/data/both/issue?region=global"/>
    <hyperlink ref="E156" r:id="rId133" display="https://resourcegovernanceindex.org/data/both/issue?region=global"/>
    <hyperlink ref="E157" r:id="rId134" display="http://apps.who.int/gho/data/node.imr.AIR_4?lang=en"/>
    <hyperlink ref="E158" r:id="rId135" display="http://apps.who.int/gho/data/node.main.AMBIENTAIRCHILDEXPREDIRECT?lang=e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10;"/>
    <hyperlink ref="E159" r:id="rId136" display="https://www.climatewatchdata.org/ghg-emissions?calculation=PER_CAPITA&amp;end_year=2016&amp;start_year=1990"/>
    <hyperlink ref="E160" r:id="rId137" display="https://unstats.un.org/sdgs/indicators/database/?indicator=3.9.2"/>
    <hyperlink ref="E161" r:id="rId138" display="https://unstats.un.org/SDGAPI/v1/sdg/Series/Data?seriesCode=AG_LND_DGRD&amp;pageSize=999999999"/>
    <hyperlink ref="E162" r:id="rId139" display="https://treaties.un.org/Pages/ViewDetails.aspx?src=IND&amp;mtdsg_no=IV-3&amp;chapter=4&amp;clang=_en"/>
    <hyperlink ref="E163" r:id="rId140" display="https://www.ilo.org/dyn/normlex/en/f?p=NORMLEXPUB:11300:0::NO:11300:P11300_INSTRUMENT_ID:312252:NO"/>
    <hyperlink ref="E164" r:id="rId141" display="http://www.un.org/press/en/2007/ga10612.doc.htm"/>
    <hyperlink ref="E166" r:id="rId142" display="https://www.doingbusiness.org/en/data/exploretopics/registering-property"/>
    <hyperlink ref="E168" r:id="rId143" display="https://ihl-databases.icrc.org/applic/ihl/ihl.nsf/vwTreaties1949.xsp"/>
    <hyperlink ref="E170" r:id="rId144" display="https://ihl-databases.icrc.org/applic/ihl/ihl.nsf/vwTreaties1949.xsp"/>
    <hyperlink ref="E171" r:id="rId145" display="https://treaties.un.org/Pages/ViewDetails.aspx?src=TREATY&amp;mtdsg_no=XVIII-6&amp;chapter=18&amp;clang=_en"/>
    <hyperlink ref="E172" r:id="rId146" display="https://www.eda.admin.ch/eda/en/fdfa/foreign-policy/international-law/international-humanitarian-law/private-military-security-companies/participating-states.html"/>
    <hyperlink ref="E173" r:id="rId147" display="https://treaties.un.org/Pages/ViewDetails.aspx?src=TREATY&amp;mtdsg_no=IV-11-b&amp;chapter=4&amp;clang=_en"/>
    <hyperlink ref="E174" r:id="rId148" display="https://www.ilo.org/dyn/normlex/en/f?p=NORMLEXPUB:11300:0::NO:11300:P11300_INSTRUMENT_ID:312327:NO"/>
    <hyperlink ref="E177" r:id="rId149" display="https://www.ohchr.org/EN/Issues/Business/Pages/NationalActionPlans.aspx  "/>
    <hyperlink ref="E178" r:id="rId150" display="https://www.ohchr.org/EN/Issues/Mercenaries/WGMercenaries/Pages/NationalRegulatoryFrameworks.aspx"/>
    <hyperlink ref="E181" r:id="rId151" display="https://www.internal-displacement.org/database/displacement-data"/>
    <hyperlink ref="AJ181" r:id="rId152" display="Total number of internally displaced persons (conflict and violence) per 100.000 people. Calculated as 'Total Number of IDPs (Conflict and violence)' taken from https://www.internal-displacement.org/database/displacement-data multiplied by 100 and divided by 'Total Population (given in 1.000)' taken from https://population.un.org/wpp/Download/Standard/Population//"/>
    <hyperlink ref="E182" r:id="rId153" display="https://www.internal-displacement.org/database/displacement-data"/>
    <hyperlink ref="AJ182" r:id="rId154" display="Number of new internally displaced persons (conflict and violence) per 100.000 people for a given year. Calculated as 'Number of new IDPs (Conflict and violence)' in a given year taken from https://www.internal-displacement.org/database/displacement-data multiplied by 100 and divided by 'Total Population (given in 1.000)' taken from https://population.un.org/wpp/Download/Standard/Population//"/>
    <hyperlink ref="E183" r:id="rId155" display="https://treaties.un.org/pages/ViewDetails.aspx?src=TREATY&amp;mtdsg_no=XXV-4&amp;chapter=25&amp;clang=_en"/>
    <hyperlink ref="E184" r:id="rId156" display="https://unstats.un.org/sdgs/indicators/database/"/>
    <hyperlink ref="E185" r:id="rId157" display="https://unstats.un.org/sdgs/indicators/database/"/>
    <hyperlink ref="E186" r:id="rId158" display="https://unstats.un.org/sdgs/indicators/database/"/>
    <hyperlink ref="E189" r:id="rId159" display="https://unstats.un.org/sdgs/indicators/databas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10;"/>
    <hyperlink ref="E190" r:id="rId160" display="http://www.internal-displacement.org/database/displacement-data"/>
    <hyperlink ref="AJ190" r:id="rId161" display="Number of new internally displaced persons (natural disasters) per 100.000 people for a given year. Calculated as 'Number of new IDPs (Conflict and violence)' in a given year taken from https://www.internal-displacement.org/database/displacement-data multiplied by 100 and divided by 'Total Population (given in 1.000)' taken from https://population.un.org/wpp/Download/Standard/Population//"/>
    <hyperlink ref="E191" r:id="rId162" display="https://drmkc.jrc.ec.europa.eu/inform-index/Home/portalid/46?fileticket=ALAwxmXApQk%3d"/>
    <hyperlink ref="E192" r:id="rId163" display="https://treaties.un.org/Pages/ViewDetails.aspx?src=IND&amp;mtdsg_no=IV-11&amp;chapter=4&amp;clang=_en"/>
    <hyperlink ref="E193" r:id="rId164" display="https://treaties.un.org/Pages/ViewDetails.aspx?src=IND&amp;mtdsg_no=IV-11-d&amp;chapter=4&amp;clang=_en"/>
    <hyperlink ref="E194" r:id="rId165" display="https://archive.crin.org/en/home/law/access-justice/access-justice-children-data-and-methodology.html"/>
    <hyperlink ref="M194" r:id="rId166" display="https://archive.crin.org/sites/default/files/access_to_justice_data.xls"/>
    <hyperlink ref="E195" r:id="rId167" display="https://www.kidsrightsindex.org/"/>
    <hyperlink ref="E196" r:id="rId168" display="https://www.kidsrightsindex.org/"/>
    <hyperlink ref="E197" r:id="rId169" display="https://www.kidsrightsindex.org/"/>
    <hyperlink ref="E198" r:id="rId170" display="https://www.kidsrightsindex.org/"/>
    <hyperlink ref="E199" r:id="rId171" display="https://www.sdg.org/datasets/279eebc614f64c9db58e4c029cf749a3_0"/>
    <hyperlink ref="E200" r:id="rId172" display="https://data.worldbank.org/indicator/SH.XPD.CHEX.PP.CD"/>
    <hyperlink ref="E201" r:id="rId173" display="http://apps.who.int/gho/data/node.main.VIOLENCESERVICESFORVICTIMS?lang=en"/>
    <hyperlink ref="E203" r:id="rId174" display="https://unstats.un.org/sdgs/indicators/database/"/>
    <hyperlink ref="E206" r:id="rId175" display="https://www.ilo.org/shinyapps/bulkexplorer49/?lang=en&amp;segment=indicator&amp;id=ILR_TUMT_NOC_RT_A"/>
    <hyperlink ref="E208" r:id="rId176" display="http://apps.who.int/gho/data/view.main.54500"/>
    <hyperlink ref="E209" r:id="rId177" display="https://api.uis.unesco.org/sdmx/data/UNESCO,SDG4,2.0/ROFST.PT.L1._T._T+F+M.SCH_AGE_GROUP._T.INST_T._Z._T._Z._Z._Z._T._T._Z._Z._Z.?startPeriod=2017&amp;endPeriod=2018&amp;format=csv-sdmx&amp;locale=en&amp;subscription-key=460ab272abdd43c892bb59c218c22c09"/>
    <hyperlink ref="E214" r:id="rId178" display="https://www.ilo.org/wcmsp5/groups/public/---dgreports/---dcomm/---publ/documents/publication/wcms_242615.pdf "/>
    <hyperlink ref="E220" r:id="rId179" display="https://info.worldbank.org/governance/wgi/"/>
    <hyperlink ref="E221" r:id="rId180" display="https://info.worldbank.org/governance/wgi/"/>
    <hyperlink ref="E224" r:id="rId181" display="https://info.worldbank.org/governance/wgi/"/>
    <hyperlink ref="E227" r:id="rId182" display="https://info.worldbank.org/governance/wgi/"/>
    <hyperlink ref="E229" r:id="rId183" display="https://www.icmec.org/wp-content/uploads/2018/12/CSAM-Model-Law-9th-Ed-FINAL-12-3-18.pdf"/>
    <hyperlink ref="E230" r:id="rId184" display="https://outoftheshadows.eiu.com/data-visualisation/?country1=GB"/>
    <hyperlink ref="E231" r:id="rId185" display="http://www.internal-displacement.org/database/displacement-data"/>
    <hyperlink ref="AJ231" r:id="rId186" display="Total number of internally displaced persons (natural disasters) per 100.000 people. Calculated as 'Total Number of IDPs (Conflict and violence)' taken from https://www.internal-displacement.org/database/displacement-data multiplied by 100 and divided by 'Total Population (given in 1.000)' taken from https://population.un.org/wpp/Download/Standard/Population//"/>
    <hyperlink ref="E232" r:id="rId187" display="https://www.worldpolicycenter.org/policies/are-workers-guaranteed-a-weekly-day-of-rest"/>
    <hyperlink ref="E233" r:id="rId188" display="https://www.worldpolicycenter.org/policies/is-there-a-wage-premium-for-night-work"/>
    <hyperlink ref="E235" r:id="rId189" display="https://globalnaps.org/issue/childrens-rights/ and https://www.ohchr.org/EN/Issues/Business/Pages/NationalActionPlans.aspx"/>
    <hyperlink ref="E236" r:id="rId190" display="https://www.dlapiper.com/en/uk/insights/publications/2016/12/advertising-and-marketing-to-children/ and https://icas.global/wp-content/uploads/2019_Global_SRO_Factbook.pdf"/>
    <hyperlink ref="E237" r:id="rId191" display="https://www.iso.org/members.html and https://www.iec.ch/dyn/www/f?p=103:5:0"/>
    <hyperlink ref="E238" r:id="rId192" display="https://www.ohchr.org/EN/Issues/Mercenaries/WGMercenaries/Pages/NationalRegulatoryFrameworks.aspx and http://psm.du.edu/national_regulation/#europe"/>
    <hyperlink ref="E239" r:id="rId193" location="c" display="https://www.ftc.gov/policy/international/competition-consumer-protection-authorities-worldwide#c and https://www.icpen.org/who-we-a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94"/>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0"/>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D22" activeCellId="0" sqref="D22"/>
    </sheetView>
  </sheetViews>
  <sheetFormatPr defaultRowHeight="14.4" zeroHeight="false" outlineLevelRow="0" outlineLevelCol="0"/>
  <cols>
    <col collapsed="false" customWidth="true" hidden="false" outlineLevel="0" max="1" min="1" style="0" width="8.67"/>
    <col collapsed="false" customWidth="true" hidden="false" outlineLevel="0" max="2" min="2" style="0" width="10.99"/>
    <col collapsed="false" customWidth="true" hidden="false" outlineLevel="0" max="3" min="3" style="0" width="13.33"/>
    <col collapsed="false" customWidth="true" hidden="false" outlineLevel="0" max="4" min="4" style="0" width="76.89"/>
    <col collapsed="false" customWidth="true" hidden="false" outlineLevel="0" max="5" min="5" style="10" width="39.01"/>
    <col collapsed="false" customWidth="true" hidden="false" outlineLevel="0" max="6" min="6" style="0" width="24.44"/>
    <col collapsed="false" customWidth="true" hidden="false" outlineLevel="0" max="7" min="7" style="0" width="23.42"/>
    <col collapsed="false" customWidth="true" hidden="false" outlineLevel="0" max="8" min="8" style="0" width="21.66"/>
    <col collapsed="false" customWidth="true" hidden="false" outlineLevel="0" max="9" min="9" style="0" width="16.33"/>
    <col collapsed="false" customWidth="true" hidden="false" outlineLevel="0" max="10" min="10" style="0" width="13.33"/>
    <col collapsed="false" customWidth="true" hidden="false" outlineLevel="0" max="1025" min="11" style="0" width="8.67"/>
  </cols>
  <sheetData>
    <row r="1" s="100" customFormat="true" ht="32.25" hidden="false" customHeight="true" outlineLevel="0" collapsed="false">
      <c r="A1" s="2" t="s">
        <v>5</v>
      </c>
      <c r="B1" s="4" t="s">
        <v>2374</v>
      </c>
      <c r="C1" s="4" t="s">
        <v>2375</v>
      </c>
      <c r="D1" s="4" t="s">
        <v>2376</v>
      </c>
      <c r="E1" s="4" t="s">
        <v>2377</v>
      </c>
      <c r="F1" s="5" t="s">
        <v>8</v>
      </c>
      <c r="G1" s="98" t="s">
        <v>2378</v>
      </c>
      <c r="H1" s="99"/>
      <c r="I1" s="99"/>
    </row>
    <row r="2" s="30" customFormat="true" ht="15.6" hidden="false" customHeight="false" outlineLevel="0" collapsed="false">
      <c r="A2" s="8" t="s">
        <v>14</v>
      </c>
      <c r="B2" s="8" t="s">
        <v>2379</v>
      </c>
      <c r="C2" s="8" t="s">
        <v>2380</v>
      </c>
      <c r="D2" s="1" t="s">
        <v>2381</v>
      </c>
      <c r="E2" s="1" t="s">
        <v>2381</v>
      </c>
      <c r="H2" s="18"/>
      <c r="I2" s="8"/>
    </row>
    <row r="3" customFormat="false" ht="14.4" hidden="false" customHeight="false" outlineLevel="0" collapsed="false">
      <c r="A3" s="8" t="s">
        <v>36</v>
      </c>
      <c r="B3" s="11" t="s">
        <v>2379</v>
      </c>
      <c r="C3" s="0" t="s">
        <v>2382</v>
      </c>
      <c r="D3" s="0" t="s">
        <v>2383</v>
      </c>
      <c r="E3" s="10" t="s">
        <v>2384</v>
      </c>
    </row>
    <row r="4" customFormat="false" ht="14.4" hidden="false" customHeight="false" outlineLevel="0" collapsed="false">
      <c r="A4" s="8" t="s">
        <v>40</v>
      </c>
      <c r="B4" s="11" t="s">
        <v>2379</v>
      </c>
      <c r="C4" s="8" t="s">
        <v>2385</v>
      </c>
      <c r="D4" s="0" t="s">
        <v>2386</v>
      </c>
      <c r="E4" s="10" t="s">
        <v>2387</v>
      </c>
      <c r="F4" s="8"/>
      <c r="G4" s="8"/>
      <c r="H4" s="8"/>
      <c r="I4" s="8"/>
      <c r="J4" s="8"/>
      <c r="K4" s="8"/>
    </row>
    <row r="5" customFormat="false" ht="14.4" hidden="false" customHeight="false" outlineLevel="0" collapsed="false">
      <c r="A5" s="8" t="s">
        <v>44</v>
      </c>
      <c r="B5" s="11" t="s">
        <v>2379</v>
      </c>
      <c r="C5" s="0" t="s">
        <v>2380</v>
      </c>
      <c r="D5" s="10" t="s">
        <v>2388</v>
      </c>
      <c r="E5" s="10" t="s">
        <v>2389</v>
      </c>
    </row>
    <row r="6" customFormat="false" ht="14.4" hidden="false" customHeight="false" outlineLevel="0" collapsed="false">
      <c r="A6" s="8" t="s">
        <v>48</v>
      </c>
      <c r="B6" s="11" t="s">
        <v>2390</v>
      </c>
      <c r="C6" s="0" t="s">
        <v>2391</v>
      </c>
      <c r="D6" s="10" t="s">
        <v>60</v>
      </c>
      <c r="E6" s="10" t="s">
        <v>60</v>
      </c>
    </row>
    <row r="7" customFormat="false" ht="14.4" hidden="false" customHeight="false" outlineLevel="0" collapsed="false">
      <c r="A7" s="8" t="s">
        <v>52</v>
      </c>
      <c r="B7" s="11" t="s">
        <v>2379</v>
      </c>
      <c r="C7" s="0" t="s">
        <v>2385</v>
      </c>
      <c r="D7" s="10" t="s">
        <v>2392</v>
      </c>
      <c r="E7" s="10" t="s">
        <v>2393</v>
      </c>
    </row>
    <row r="8" customFormat="false" ht="14.4" hidden="false" customHeight="false" outlineLevel="0" collapsed="false">
      <c r="A8" s="8" t="s">
        <v>56</v>
      </c>
      <c r="B8" s="11" t="s">
        <v>2379</v>
      </c>
      <c r="C8" s="0" t="s">
        <v>2385</v>
      </c>
      <c r="D8" s="0" t="s">
        <v>2394</v>
      </c>
      <c r="E8" s="10" t="s">
        <v>2395</v>
      </c>
    </row>
    <row r="9" customFormat="false" ht="14.4" hidden="false" customHeight="false" outlineLevel="0" collapsed="false">
      <c r="A9" s="8" t="s">
        <v>115</v>
      </c>
      <c r="B9" s="11" t="s">
        <v>2379</v>
      </c>
      <c r="C9" s="0" t="s">
        <v>2380</v>
      </c>
      <c r="D9" s="0" t="s">
        <v>2396</v>
      </c>
      <c r="E9" s="10" t="s">
        <v>2397</v>
      </c>
    </row>
    <row r="10" customFormat="false" ht="14.4" hidden="false" customHeight="false" outlineLevel="0" collapsed="false">
      <c r="A10" s="8" t="s">
        <v>120</v>
      </c>
      <c r="B10" s="11" t="s">
        <v>2379</v>
      </c>
      <c r="C10" s="0" t="s">
        <v>2398</v>
      </c>
      <c r="D10" s="10" t="s">
        <v>2399</v>
      </c>
      <c r="E10" s="10" t="s">
        <v>2399</v>
      </c>
    </row>
    <row r="11" customFormat="false" ht="14.4" hidden="false" customHeight="false" outlineLevel="0" collapsed="false">
      <c r="A11" s="8" t="s">
        <v>124</v>
      </c>
      <c r="B11" s="11" t="s">
        <v>2379</v>
      </c>
      <c r="C11" s="0" t="s">
        <v>2398</v>
      </c>
      <c r="D11" s="10" t="s">
        <v>2400</v>
      </c>
      <c r="E11" s="10" t="s">
        <v>2400</v>
      </c>
    </row>
    <row r="12" customFormat="false" ht="14.4" hidden="false" customHeight="false" outlineLevel="0" collapsed="false">
      <c r="A12" s="8" t="s">
        <v>131</v>
      </c>
      <c r="B12" s="11" t="s">
        <v>2379</v>
      </c>
      <c r="C12" s="0" t="s">
        <v>2401</v>
      </c>
      <c r="D12" s="10" t="s">
        <v>2402</v>
      </c>
      <c r="E12" s="10" t="s">
        <v>2403</v>
      </c>
    </row>
    <row r="13" customFormat="false" ht="14.4" hidden="false" customHeight="false" outlineLevel="0" collapsed="false">
      <c r="A13" s="8" t="s">
        <v>135</v>
      </c>
      <c r="B13" s="11" t="s">
        <v>2379</v>
      </c>
      <c r="C13" s="0" t="s">
        <v>2401</v>
      </c>
      <c r="D13" s="10" t="s">
        <v>2402</v>
      </c>
      <c r="E13" s="10" t="s">
        <v>2404</v>
      </c>
    </row>
    <row r="14" customFormat="false" ht="14.4" hidden="false" customHeight="false" outlineLevel="0" collapsed="false">
      <c r="A14" s="8" t="s">
        <v>139</v>
      </c>
      <c r="B14" s="11" t="s">
        <v>2379</v>
      </c>
      <c r="C14" s="0" t="s">
        <v>2380</v>
      </c>
      <c r="D14" s="0" t="s">
        <v>2405</v>
      </c>
      <c r="E14" s="10" t="s">
        <v>2406</v>
      </c>
    </row>
    <row r="15" customFormat="false" ht="14.4" hidden="false" customHeight="false" outlineLevel="0" collapsed="false">
      <c r="A15" s="8" t="s">
        <v>143</v>
      </c>
      <c r="B15" s="11" t="s">
        <v>2379</v>
      </c>
      <c r="C15" s="0" t="s">
        <v>2401</v>
      </c>
      <c r="D15" s="0" t="s">
        <v>2407</v>
      </c>
      <c r="E15" s="10" t="s">
        <v>2408</v>
      </c>
    </row>
    <row r="16" customFormat="false" ht="14.4" hidden="false" customHeight="false" outlineLevel="0" collapsed="false">
      <c r="A16" s="8" t="s">
        <v>147</v>
      </c>
      <c r="B16" s="11" t="s">
        <v>2379</v>
      </c>
      <c r="C16" s="0" t="s">
        <v>2385</v>
      </c>
      <c r="D16" s="10" t="s">
        <v>2396</v>
      </c>
      <c r="E16" s="10" t="s">
        <v>2409</v>
      </c>
    </row>
    <row r="17" customFormat="false" ht="18" hidden="false" customHeight="true" outlineLevel="0" collapsed="false">
      <c r="A17" s="8" t="s">
        <v>151</v>
      </c>
      <c r="B17" s="11" t="s">
        <v>2379</v>
      </c>
      <c r="C17" s="0" t="s">
        <v>2410</v>
      </c>
      <c r="D17" s="0" t="s">
        <v>2411</v>
      </c>
      <c r="E17" s="10" t="s">
        <v>2412</v>
      </c>
    </row>
    <row r="18" customFormat="false" ht="14.4" hidden="false" customHeight="false" outlineLevel="0" collapsed="false">
      <c r="A18" s="8" t="s">
        <v>164</v>
      </c>
      <c r="B18" s="11" t="s">
        <v>2379</v>
      </c>
      <c r="C18" s="0" t="s">
        <v>2413</v>
      </c>
      <c r="D18" s="10" t="s">
        <v>2414</v>
      </c>
      <c r="E18" s="10" t="s">
        <v>2415</v>
      </c>
    </row>
    <row r="19" customFormat="false" ht="14.4" hidden="false" customHeight="false" outlineLevel="0" collapsed="false">
      <c r="A19" s="8" t="s">
        <v>193</v>
      </c>
      <c r="B19" s="11" t="s">
        <v>2379</v>
      </c>
      <c r="C19" s="0" t="s">
        <v>2385</v>
      </c>
      <c r="D19" s="0" t="s">
        <v>2416</v>
      </c>
      <c r="E19" s="10" t="s">
        <v>2417</v>
      </c>
    </row>
    <row r="20" customFormat="false" ht="14.4" hidden="false" customHeight="false" outlineLevel="0" collapsed="false">
      <c r="A20" s="8" t="s">
        <v>197</v>
      </c>
      <c r="B20" s="11" t="s">
        <v>2379</v>
      </c>
      <c r="C20" s="0" t="s">
        <v>2385</v>
      </c>
      <c r="D20" s="0" t="s">
        <v>2416</v>
      </c>
      <c r="E20" s="10" t="s">
        <v>2418</v>
      </c>
    </row>
    <row r="21" customFormat="false" ht="14.4" hidden="false" customHeight="false" outlineLevel="0" collapsed="false">
      <c r="A21" s="8" t="s">
        <v>201</v>
      </c>
      <c r="B21" s="11" t="s">
        <v>2379</v>
      </c>
      <c r="C21" s="0" t="s">
        <v>2401</v>
      </c>
      <c r="D21" s="10" t="s">
        <v>2402</v>
      </c>
      <c r="E21" s="10" t="s">
        <v>2419</v>
      </c>
    </row>
    <row r="22" customFormat="false" ht="14.4" hidden="false" customHeight="false" outlineLevel="0" collapsed="false">
      <c r="A22" s="8" t="s">
        <v>205</v>
      </c>
      <c r="B22" s="11" t="s">
        <v>2379</v>
      </c>
      <c r="C22" s="0" t="s">
        <v>2401</v>
      </c>
      <c r="D22" s="10" t="s">
        <v>2402</v>
      </c>
      <c r="E22" s="10" t="s">
        <v>2420</v>
      </c>
    </row>
    <row r="23" customFormat="false" ht="14.4" hidden="false" customHeight="false" outlineLevel="0" collapsed="false">
      <c r="A23" s="8" t="s">
        <v>209</v>
      </c>
      <c r="B23" s="11" t="s">
        <v>2379</v>
      </c>
      <c r="C23" s="0" t="s">
        <v>2421</v>
      </c>
      <c r="D23" s="10" t="s">
        <v>2422</v>
      </c>
      <c r="E23" s="10" t="s">
        <v>2423</v>
      </c>
    </row>
    <row r="24" customFormat="false" ht="14.4" hidden="false" customHeight="false" outlineLevel="0" collapsed="false">
      <c r="A24" s="8" t="s">
        <v>213</v>
      </c>
      <c r="B24" s="11" t="s">
        <v>2379</v>
      </c>
      <c r="C24" s="0" t="s">
        <v>2421</v>
      </c>
      <c r="D24" s="10" t="s">
        <v>2424</v>
      </c>
      <c r="E24" s="10" t="s">
        <v>2425</v>
      </c>
    </row>
    <row r="25" customFormat="false" ht="14.4" hidden="false" customHeight="false" outlineLevel="0" collapsed="false">
      <c r="A25" s="8" t="s">
        <v>217</v>
      </c>
      <c r="B25" s="11" t="s">
        <v>2379</v>
      </c>
      <c r="C25" s="0" t="s">
        <v>2421</v>
      </c>
      <c r="D25" s="10" t="s">
        <v>2426</v>
      </c>
      <c r="E25" s="10" t="s">
        <v>2427</v>
      </c>
    </row>
    <row r="26" customFormat="false" ht="86.4" hidden="false" customHeight="false" outlineLevel="0" collapsed="false">
      <c r="A26" s="8" t="s">
        <v>236</v>
      </c>
      <c r="B26" s="11" t="s">
        <v>2379</v>
      </c>
      <c r="C26" s="0" t="s">
        <v>2421</v>
      </c>
      <c r="D26" s="38" t="s">
        <v>2428</v>
      </c>
      <c r="E26" s="38" t="s">
        <v>2428</v>
      </c>
    </row>
    <row r="27" customFormat="false" ht="28.8" hidden="false" customHeight="false" outlineLevel="0" collapsed="false">
      <c r="A27" s="8" t="s">
        <v>256</v>
      </c>
      <c r="B27" s="11" t="s">
        <v>2379</v>
      </c>
      <c r="C27" s="0" t="s">
        <v>2429</v>
      </c>
      <c r="D27" s="38" t="s">
        <v>2430</v>
      </c>
      <c r="E27" s="38" t="s">
        <v>2431</v>
      </c>
    </row>
    <row r="28" customFormat="false" ht="14.4" hidden="false" customHeight="false" outlineLevel="0" collapsed="false">
      <c r="A28" s="8" t="s">
        <v>274</v>
      </c>
      <c r="B28" s="11" t="s">
        <v>2379</v>
      </c>
      <c r="C28" s="0" t="s">
        <v>2385</v>
      </c>
      <c r="D28" s="10" t="s">
        <v>2432</v>
      </c>
      <c r="E28" s="10" t="s">
        <v>2433</v>
      </c>
    </row>
    <row r="29" customFormat="false" ht="28.8" hidden="false" customHeight="false" outlineLevel="0" collapsed="false">
      <c r="A29" s="8" t="s">
        <v>278</v>
      </c>
      <c r="B29" s="11" t="s">
        <v>2379</v>
      </c>
      <c r="C29" s="0" t="s">
        <v>2385</v>
      </c>
      <c r="D29" s="38" t="s">
        <v>2434</v>
      </c>
      <c r="E29" s="38" t="s">
        <v>2435</v>
      </c>
    </row>
    <row r="30" customFormat="false" ht="14.4" hidden="false" customHeight="false" outlineLevel="0" collapsed="false">
      <c r="A30" s="8" t="s">
        <v>282</v>
      </c>
      <c r="B30" s="74" t="s">
        <v>2379</v>
      </c>
      <c r="C30" s="38" t="s">
        <v>2385</v>
      </c>
      <c r="D30" s="0" t="s">
        <v>2436</v>
      </c>
      <c r="E30" s="10" t="s">
        <v>2437</v>
      </c>
      <c r="G30" s="38"/>
    </row>
    <row r="31" customFormat="false" ht="35.25" hidden="false" customHeight="true" outlineLevel="0" collapsed="false">
      <c r="A31" s="8" t="s">
        <v>286</v>
      </c>
      <c r="B31" s="74" t="s">
        <v>2379</v>
      </c>
      <c r="C31" s="38" t="s">
        <v>2385</v>
      </c>
      <c r="D31" s="38" t="s">
        <v>2438</v>
      </c>
      <c r="E31" s="10" t="s">
        <v>2439</v>
      </c>
      <c r="I31" s="38"/>
    </row>
    <row r="32" customFormat="false" ht="14.4" hidden="false" customHeight="false" outlineLevel="0" collapsed="false">
      <c r="A32" s="8" t="s">
        <v>290</v>
      </c>
      <c r="B32" s="74" t="s">
        <v>2379</v>
      </c>
      <c r="C32" s="38" t="s">
        <v>2385</v>
      </c>
      <c r="D32" s="0" t="s">
        <v>2440</v>
      </c>
      <c r="E32" s="10" t="s">
        <v>2441</v>
      </c>
    </row>
    <row r="33" customFormat="false" ht="44.4" hidden="false" customHeight="true" outlineLevel="0" collapsed="false">
      <c r="A33" s="8" t="s">
        <v>294</v>
      </c>
      <c r="B33" s="11" t="s">
        <v>2379</v>
      </c>
      <c r="C33" s="0" t="s">
        <v>2401</v>
      </c>
      <c r="D33" s="0" t="s">
        <v>2442</v>
      </c>
      <c r="E33" s="10" t="s">
        <v>2443</v>
      </c>
      <c r="G33" s="38"/>
      <c r="H33" s="38"/>
    </row>
    <row r="34" customFormat="false" ht="57.6" hidden="false" customHeight="false" outlineLevel="0" collapsed="false">
      <c r="A34" s="8" t="s">
        <v>2444</v>
      </c>
      <c r="B34" s="74" t="s">
        <v>2379</v>
      </c>
      <c r="C34" s="38" t="s">
        <v>2385</v>
      </c>
      <c r="D34" s="38" t="s">
        <v>2445</v>
      </c>
      <c r="E34" s="38" t="s">
        <v>2445</v>
      </c>
    </row>
    <row r="35" customFormat="false" ht="57.6" hidden="false" customHeight="false" outlineLevel="0" collapsed="false">
      <c r="A35" s="8" t="s">
        <v>301</v>
      </c>
      <c r="B35" s="74" t="s">
        <v>2379</v>
      </c>
      <c r="C35" s="0" t="s">
        <v>2421</v>
      </c>
      <c r="D35" s="38" t="s">
        <v>2446</v>
      </c>
      <c r="E35" s="38" t="s">
        <v>2446</v>
      </c>
    </row>
    <row r="36" customFormat="false" ht="28.8" hidden="false" customHeight="false" outlineLevel="0" collapsed="false">
      <c r="A36" s="8" t="s">
        <v>324</v>
      </c>
      <c r="B36" s="74" t="s">
        <v>2379</v>
      </c>
      <c r="C36" s="38" t="s">
        <v>2385</v>
      </c>
      <c r="D36" s="38" t="s">
        <v>2447</v>
      </c>
      <c r="E36" s="38" t="s">
        <v>2447</v>
      </c>
    </row>
    <row r="37" customFormat="false" ht="57.6" hidden="false" customHeight="false" outlineLevel="0" collapsed="false">
      <c r="A37" s="8" t="s">
        <v>331</v>
      </c>
      <c r="B37" s="74" t="s">
        <v>2379</v>
      </c>
      <c r="C37" s="38" t="s">
        <v>2380</v>
      </c>
      <c r="D37" s="38" t="s">
        <v>2448</v>
      </c>
      <c r="E37" s="38" t="s">
        <v>2449</v>
      </c>
    </row>
    <row r="38" customFormat="false" ht="57.6" hidden="false" customHeight="false" outlineLevel="0" collapsed="false">
      <c r="A38" s="8" t="s">
        <v>347</v>
      </c>
      <c r="B38" s="74" t="s">
        <v>2379</v>
      </c>
      <c r="C38" s="38" t="s">
        <v>2385</v>
      </c>
      <c r="D38" s="38" t="s">
        <v>2450</v>
      </c>
      <c r="E38" s="38" t="s">
        <v>2451</v>
      </c>
    </row>
    <row r="39" customFormat="false" ht="28.8" hidden="false" customHeight="false" outlineLevel="0" collapsed="false">
      <c r="A39" s="8" t="s">
        <v>2452</v>
      </c>
      <c r="B39" s="74" t="s">
        <v>2379</v>
      </c>
      <c r="C39" s="38" t="s">
        <v>2385</v>
      </c>
      <c r="D39" s="38" t="s">
        <v>2453</v>
      </c>
      <c r="E39" s="38" t="s">
        <v>2453</v>
      </c>
    </row>
    <row r="40" customFormat="false" ht="43.2" hidden="false" customHeight="false" outlineLevel="0" collapsed="false">
      <c r="A40" s="8" t="s">
        <v>366</v>
      </c>
      <c r="B40" s="74" t="s">
        <v>2379</v>
      </c>
      <c r="C40" s="0" t="s">
        <v>2454</v>
      </c>
      <c r="D40" s="38" t="s">
        <v>2455</v>
      </c>
      <c r="E40" s="38" t="s">
        <v>2455</v>
      </c>
    </row>
    <row r="41" customFormat="false" ht="72" hidden="false" customHeight="false" outlineLevel="0" collapsed="false">
      <c r="A41" s="8" t="s">
        <v>391</v>
      </c>
      <c r="B41" s="74" t="s">
        <v>2379</v>
      </c>
      <c r="C41" s="38" t="s">
        <v>2421</v>
      </c>
      <c r="D41" s="38" t="s">
        <v>2456</v>
      </c>
      <c r="E41" s="38" t="s">
        <v>2456</v>
      </c>
    </row>
    <row r="42" customFormat="false" ht="14.4" hidden="false" customHeight="false" outlineLevel="0" collapsed="false">
      <c r="A42" s="8" t="s">
        <v>414</v>
      </c>
      <c r="B42" s="74" t="s">
        <v>2379</v>
      </c>
      <c r="C42" s="38" t="s">
        <v>2410</v>
      </c>
      <c r="D42" s="10" t="s">
        <v>2457</v>
      </c>
      <c r="E42" s="10" t="s">
        <v>2457</v>
      </c>
    </row>
    <row r="43" customFormat="false" ht="86.4" hidden="false" customHeight="false" outlineLevel="0" collapsed="false">
      <c r="A43" s="8" t="s">
        <v>464</v>
      </c>
      <c r="B43" s="74" t="s">
        <v>2379</v>
      </c>
      <c r="C43" s="38" t="s">
        <v>2385</v>
      </c>
      <c r="D43" s="38" t="s">
        <v>2458</v>
      </c>
      <c r="E43" s="38" t="s">
        <v>2459</v>
      </c>
    </row>
    <row r="44" customFormat="false" ht="230.4" hidden="false" customHeight="false" outlineLevel="0" collapsed="false">
      <c r="A44" s="8" t="s">
        <v>499</v>
      </c>
      <c r="B44" s="74" t="s">
        <v>2379</v>
      </c>
      <c r="C44" s="38" t="s">
        <v>2421</v>
      </c>
      <c r="D44" s="38" t="s">
        <v>2460</v>
      </c>
      <c r="E44" s="38" t="s">
        <v>2461</v>
      </c>
    </row>
    <row r="45" customFormat="false" ht="115.2" hidden="false" customHeight="false" outlineLevel="0" collapsed="false">
      <c r="A45" s="8" t="s">
        <v>540</v>
      </c>
      <c r="B45" s="74" t="s">
        <v>2379</v>
      </c>
      <c r="C45" s="38" t="s">
        <v>2380</v>
      </c>
      <c r="D45" s="38" t="s">
        <v>2462</v>
      </c>
      <c r="E45" s="38" t="s">
        <v>2463</v>
      </c>
    </row>
    <row r="46" customFormat="false" ht="14.4" hidden="false" customHeight="false" outlineLevel="0" collapsed="false">
      <c r="A46" s="8" t="s">
        <v>623</v>
      </c>
      <c r="B46" s="74" t="s">
        <v>2379</v>
      </c>
      <c r="C46" s="38" t="s">
        <v>2385</v>
      </c>
      <c r="D46" s="10" t="s">
        <v>2464</v>
      </c>
      <c r="E46" s="10" t="s">
        <v>2465</v>
      </c>
    </row>
    <row r="47" customFormat="false" ht="14.4" hidden="false" customHeight="false" outlineLevel="0" collapsed="false">
      <c r="A47" s="8" t="s">
        <v>676</v>
      </c>
      <c r="B47" s="74" t="s">
        <v>2379</v>
      </c>
      <c r="C47" s="38" t="s">
        <v>2398</v>
      </c>
      <c r="D47" s="38" t="s">
        <v>2466</v>
      </c>
      <c r="E47" s="38" t="s">
        <v>2467</v>
      </c>
      <c r="F47" s="0" t="n">
        <v>1</v>
      </c>
    </row>
    <row r="48" customFormat="false" ht="14.4" hidden="false" customHeight="false" outlineLevel="0" collapsed="false">
      <c r="A48" s="8" t="s">
        <v>730</v>
      </c>
      <c r="B48" s="74" t="s">
        <v>2379</v>
      </c>
      <c r="C48" s="38" t="s">
        <v>2421</v>
      </c>
      <c r="D48" s="10" t="s">
        <v>2468</v>
      </c>
      <c r="E48" s="10" t="s">
        <v>2469</v>
      </c>
    </row>
    <row r="49" customFormat="false" ht="14.4" hidden="false" customHeight="false" outlineLevel="0" collapsed="false">
      <c r="A49" s="8" t="s">
        <v>734</v>
      </c>
      <c r="B49" s="74" t="s">
        <v>2379</v>
      </c>
      <c r="C49" s="38" t="s">
        <v>2401</v>
      </c>
      <c r="D49" s="10" t="s">
        <v>2402</v>
      </c>
      <c r="E49" s="10" t="s">
        <v>2470</v>
      </c>
    </row>
    <row r="50" customFormat="false" ht="14.4" hidden="false" customHeight="false" outlineLevel="0" collapsed="false">
      <c r="A50" s="8" t="s">
        <v>460</v>
      </c>
      <c r="B50" s="74" t="s">
        <v>2379</v>
      </c>
      <c r="C50" s="38" t="s">
        <v>2410</v>
      </c>
      <c r="D50" s="10" t="s">
        <v>2471</v>
      </c>
      <c r="E50" s="10" t="s">
        <v>2472</v>
      </c>
    </row>
    <row r="51" customFormat="false" ht="14.4" hidden="false" customHeight="false" outlineLevel="0" collapsed="false">
      <c r="A51" s="8" t="s">
        <v>547</v>
      </c>
      <c r="B51" s="74" t="s">
        <v>2379</v>
      </c>
      <c r="C51" s="38" t="s">
        <v>2380</v>
      </c>
      <c r="D51" s="10" t="s">
        <v>2473</v>
      </c>
      <c r="E51" s="10" t="s">
        <v>2474</v>
      </c>
    </row>
    <row r="52" customFormat="false" ht="14.4" hidden="false" customHeight="false" outlineLevel="0" collapsed="false">
      <c r="A52" s="8" t="s">
        <v>436</v>
      </c>
      <c r="B52" s="74" t="s">
        <v>2379</v>
      </c>
      <c r="C52" s="38" t="s">
        <v>2398</v>
      </c>
      <c r="D52" s="10" t="s">
        <v>2467</v>
      </c>
      <c r="E52" s="10" t="s">
        <v>2475</v>
      </c>
    </row>
    <row r="53" customFormat="false" ht="14.4" hidden="false" customHeight="false" outlineLevel="0" collapsed="false">
      <c r="A53" s="8" t="s">
        <v>440</v>
      </c>
      <c r="B53" s="74" t="s">
        <v>2379</v>
      </c>
      <c r="C53" s="38" t="s">
        <v>2476</v>
      </c>
      <c r="D53" s="10" t="s">
        <v>2477</v>
      </c>
      <c r="E53" s="10" t="s">
        <v>2478</v>
      </c>
    </row>
    <row r="54" customFormat="false" ht="14.4" hidden="false" customHeight="false" outlineLevel="0" collapsed="false">
      <c r="A54" s="8" t="s">
        <v>448</v>
      </c>
      <c r="B54" s="74" t="s">
        <v>2379</v>
      </c>
      <c r="C54" s="38" t="s">
        <v>2476</v>
      </c>
      <c r="D54" s="10" t="s">
        <v>2479</v>
      </c>
      <c r="E54" s="10" t="s">
        <v>2480</v>
      </c>
    </row>
    <row r="55" customFormat="false" ht="14.4" hidden="false" customHeight="false" outlineLevel="0" collapsed="false">
      <c r="A55" s="8" t="s">
        <v>444</v>
      </c>
      <c r="B55" s="74" t="s">
        <v>2379</v>
      </c>
      <c r="C55" s="38" t="s">
        <v>2398</v>
      </c>
      <c r="D55" s="10" t="s">
        <v>2481</v>
      </c>
      <c r="E55" s="10" t="s">
        <v>2482</v>
      </c>
    </row>
    <row r="56" customFormat="false" ht="14.4" hidden="false" customHeight="false" outlineLevel="0" collapsed="false">
      <c r="A56" s="8" t="s">
        <v>452</v>
      </c>
      <c r="B56" s="74" t="s">
        <v>2379</v>
      </c>
      <c r="C56" s="38" t="s">
        <v>2483</v>
      </c>
      <c r="D56" s="10" t="s">
        <v>2484</v>
      </c>
      <c r="E56" s="10" t="s">
        <v>2485</v>
      </c>
    </row>
    <row r="57" customFormat="false" ht="14.4" hidden="false" customHeight="false" outlineLevel="0" collapsed="false">
      <c r="A57" s="8" t="s">
        <v>456</v>
      </c>
      <c r="B57" s="74" t="s">
        <v>2379</v>
      </c>
      <c r="C57" s="38" t="s">
        <v>2476</v>
      </c>
      <c r="D57" s="10" t="s">
        <v>2486</v>
      </c>
      <c r="E57" s="10" t="s">
        <v>2487</v>
      </c>
    </row>
    <row r="58" customFormat="false" ht="14.4" hidden="false" customHeight="false" outlineLevel="0" collapsed="false">
      <c r="A58" s="8" t="s">
        <v>270</v>
      </c>
      <c r="B58" s="11" t="s">
        <v>2379</v>
      </c>
      <c r="C58" s="0" t="s">
        <v>2385</v>
      </c>
      <c r="D58" s="10" t="s">
        <v>2488</v>
      </c>
      <c r="E58" s="10" t="s">
        <v>2489</v>
      </c>
    </row>
    <row r="59" customFormat="false" ht="14.4" hidden="false" customHeight="false" outlineLevel="0" collapsed="false">
      <c r="A59" s="8" t="s">
        <v>410</v>
      </c>
      <c r="B59" s="11" t="s">
        <v>2379</v>
      </c>
      <c r="C59" s="0" t="s">
        <v>2380</v>
      </c>
      <c r="D59" s="10" t="s">
        <v>2490</v>
      </c>
      <c r="E59" s="10" t="s">
        <v>2490</v>
      </c>
    </row>
    <row r="60" customFormat="false" ht="14.4" hidden="false" customHeight="false" outlineLevel="0" collapsed="false">
      <c r="A60" s="8" t="s">
        <v>524</v>
      </c>
      <c r="B60" s="74" t="s">
        <v>2379</v>
      </c>
      <c r="C60" s="38" t="s">
        <v>2398</v>
      </c>
      <c r="D60" s="10" t="s">
        <v>2491</v>
      </c>
      <c r="E60" s="10" t="s">
        <v>2492</v>
      </c>
    </row>
    <row r="61" customFormat="false" ht="14.4" hidden="false" customHeight="false" outlineLevel="0" collapsed="false">
      <c r="A61" s="8" t="s">
        <v>266</v>
      </c>
      <c r="B61" s="11" t="s">
        <v>2379</v>
      </c>
      <c r="C61" s="0" t="s">
        <v>2410</v>
      </c>
      <c r="D61" s="10" t="s">
        <v>2493</v>
      </c>
      <c r="E61" s="10" t="s">
        <v>2493</v>
      </c>
    </row>
    <row r="62" customFormat="false" ht="14.4" hidden="false" customHeight="false" outlineLevel="0" collapsed="false">
      <c r="A62" s="8" t="s">
        <v>671</v>
      </c>
      <c r="B62" s="74" t="s">
        <v>2379</v>
      </c>
      <c r="C62" s="38" t="s">
        <v>2398</v>
      </c>
      <c r="D62" s="10" t="s">
        <v>2494</v>
      </c>
      <c r="E62" s="10" t="s">
        <v>2495</v>
      </c>
    </row>
    <row r="63" customFormat="false" ht="14.4" hidden="false" customHeight="false" outlineLevel="0" collapsed="false">
      <c r="A63" s="8" t="s">
        <v>495</v>
      </c>
      <c r="B63" s="74" t="s">
        <v>2379</v>
      </c>
      <c r="C63" s="38" t="s">
        <v>2398</v>
      </c>
      <c r="D63" s="10" t="s">
        <v>2496</v>
      </c>
      <c r="E63" s="10" t="s">
        <v>2497</v>
      </c>
    </row>
    <row r="64" customFormat="false" ht="14.4" hidden="false" customHeight="false" outlineLevel="0" collapsed="false">
      <c r="A64" s="8" t="s">
        <v>2498</v>
      </c>
      <c r="B64" s="11"/>
    </row>
    <row r="65" customFormat="false" ht="14.4" hidden="false" customHeight="false" outlineLevel="0" collapsed="false">
      <c r="A65" s="8" t="s">
        <v>2499</v>
      </c>
      <c r="B65" s="11"/>
    </row>
    <row r="66" customFormat="false" ht="14.4" hidden="false" customHeight="false" outlineLevel="0" collapsed="false">
      <c r="A66" s="8" t="s">
        <v>2500</v>
      </c>
      <c r="B66" s="11"/>
    </row>
    <row r="67" customFormat="false" ht="14.4" hidden="false" customHeight="false" outlineLevel="0" collapsed="false">
      <c r="A67" s="8" t="s">
        <v>2501</v>
      </c>
      <c r="B67" s="11"/>
    </row>
    <row r="68" customFormat="false" ht="14.4" hidden="false" customHeight="false" outlineLevel="0" collapsed="false">
      <c r="A68" s="8" t="s">
        <v>2502</v>
      </c>
      <c r="B68" s="11"/>
    </row>
    <row r="69" customFormat="false" ht="14.4" hidden="false" customHeight="false" outlineLevel="0" collapsed="false">
      <c r="A69" s="8" t="s">
        <v>2503</v>
      </c>
      <c r="B69" s="11"/>
    </row>
    <row r="70" customFormat="false" ht="14.4" hidden="false" customHeight="false" outlineLevel="0" collapsed="false">
      <c r="A70" s="8" t="s">
        <v>2504</v>
      </c>
      <c r="B70" s="11"/>
    </row>
    <row r="71" customFormat="false" ht="14.4" hidden="false" customHeight="false" outlineLevel="0" collapsed="false">
      <c r="A71" s="8" t="s">
        <v>2505</v>
      </c>
      <c r="B71" s="11"/>
    </row>
    <row r="72" customFormat="false" ht="14.4" hidden="false" customHeight="false" outlineLevel="0" collapsed="false">
      <c r="A72" s="8" t="s">
        <v>2506</v>
      </c>
      <c r="B72" s="11"/>
    </row>
    <row r="73" customFormat="false" ht="14.4" hidden="false" customHeight="false" outlineLevel="0" collapsed="false">
      <c r="A73" s="8" t="s">
        <v>2507</v>
      </c>
      <c r="B73" s="11"/>
    </row>
    <row r="74" customFormat="false" ht="14.4" hidden="false" customHeight="false" outlineLevel="0" collapsed="false">
      <c r="A74" s="8" t="s">
        <v>2508</v>
      </c>
      <c r="B74" s="11"/>
    </row>
    <row r="75" customFormat="false" ht="14.4" hidden="false" customHeight="false" outlineLevel="0" collapsed="false">
      <c r="A75" s="8" t="s">
        <v>2509</v>
      </c>
      <c r="B75" s="11"/>
    </row>
    <row r="76" customFormat="false" ht="14.4" hidden="false" customHeight="false" outlineLevel="0" collapsed="false">
      <c r="A76" s="8" t="s">
        <v>2510</v>
      </c>
      <c r="B76" s="11"/>
    </row>
    <row r="77" customFormat="false" ht="14.4" hidden="false" customHeight="false" outlineLevel="0" collapsed="false">
      <c r="A77" s="8" t="s">
        <v>2511</v>
      </c>
      <c r="B77" s="11"/>
    </row>
    <row r="78" customFormat="false" ht="14.4" hidden="false" customHeight="false" outlineLevel="0" collapsed="false">
      <c r="A78" s="8" t="s">
        <v>2512</v>
      </c>
      <c r="B78" s="11"/>
    </row>
    <row r="79" customFormat="false" ht="14.4" hidden="false" customHeight="false" outlineLevel="0" collapsed="false">
      <c r="A79" s="8" t="s">
        <v>2513</v>
      </c>
      <c r="B79" s="11"/>
    </row>
    <row r="80" customFormat="false" ht="14.4" hidden="false" customHeight="false" outlineLevel="0" collapsed="false">
      <c r="A80" s="8" t="s">
        <v>2514</v>
      </c>
      <c r="B80" s="11"/>
    </row>
    <row r="81" customFormat="false" ht="14.4" hidden="false" customHeight="false" outlineLevel="0" collapsed="false">
      <c r="A81" s="8" t="s">
        <v>2515</v>
      </c>
      <c r="B81" s="11"/>
    </row>
    <row r="82" customFormat="false" ht="14.4" hidden="false" customHeight="false" outlineLevel="0" collapsed="false">
      <c r="A82" s="8" t="s">
        <v>2516</v>
      </c>
      <c r="B82" s="11"/>
    </row>
    <row r="83" customFormat="false" ht="14.4" hidden="false" customHeight="false" outlineLevel="0" collapsed="false">
      <c r="A83" s="8" t="s">
        <v>2517</v>
      </c>
      <c r="B83" s="11"/>
    </row>
    <row r="84" customFormat="false" ht="14.4" hidden="false" customHeight="false" outlineLevel="0" collapsed="false">
      <c r="A84" s="8" t="s">
        <v>2518</v>
      </c>
      <c r="B84" s="11"/>
    </row>
    <row r="85" customFormat="false" ht="14.4" hidden="false" customHeight="false" outlineLevel="0" collapsed="false">
      <c r="A85" s="8" t="s">
        <v>2519</v>
      </c>
      <c r="B85" s="11"/>
    </row>
    <row r="86" customFormat="false" ht="14.4" hidden="false" customHeight="false" outlineLevel="0" collapsed="false">
      <c r="A86" s="8" t="s">
        <v>2520</v>
      </c>
      <c r="B86" s="11"/>
    </row>
    <row r="87" customFormat="false" ht="14.4" hidden="false" customHeight="false" outlineLevel="0" collapsed="false">
      <c r="A87" s="8" t="s">
        <v>2521</v>
      </c>
      <c r="B87" s="11"/>
    </row>
    <row r="88" customFormat="false" ht="14.4" hidden="false" customHeight="false" outlineLevel="0" collapsed="false">
      <c r="A88" s="8" t="s">
        <v>2522</v>
      </c>
      <c r="B88" s="11"/>
    </row>
    <row r="89" customFormat="false" ht="14.4" hidden="false" customHeight="false" outlineLevel="0" collapsed="false">
      <c r="A89" s="8" t="s">
        <v>2523</v>
      </c>
      <c r="B89" s="11"/>
    </row>
    <row r="90" customFormat="false" ht="14.4" hidden="false" customHeight="false" outlineLevel="0" collapsed="false">
      <c r="A90" s="8" t="s">
        <v>2524</v>
      </c>
      <c r="B90" s="11"/>
    </row>
    <row r="91" customFormat="false" ht="14.4" hidden="false" customHeight="false" outlineLevel="0" collapsed="false">
      <c r="A91" s="8" t="s">
        <v>2525</v>
      </c>
      <c r="B91" s="11"/>
    </row>
    <row r="92" customFormat="false" ht="14.4" hidden="false" customHeight="false" outlineLevel="0" collapsed="false">
      <c r="A92" s="8" t="s">
        <v>2526</v>
      </c>
      <c r="B92" s="11"/>
    </row>
    <row r="93" customFormat="false" ht="14.4" hidden="false" customHeight="false" outlineLevel="0" collapsed="false">
      <c r="A93" s="8" t="s">
        <v>2527</v>
      </c>
      <c r="B93" s="11"/>
    </row>
    <row r="94" customFormat="false" ht="14.4" hidden="false" customHeight="false" outlineLevel="0" collapsed="false">
      <c r="A94" s="8" t="s">
        <v>2528</v>
      </c>
      <c r="B94" s="11"/>
    </row>
    <row r="95" customFormat="false" ht="14.4" hidden="false" customHeight="false" outlineLevel="0" collapsed="false">
      <c r="A95" s="8" t="s">
        <v>2529</v>
      </c>
      <c r="B95" s="11"/>
    </row>
    <row r="96" customFormat="false" ht="14.4" hidden="false" customHeight="false" outlineLevel="0" collapsed="false">
      <c r="A96" s="8" t="s">
        <v>2530</v>
      </c>
      <c r="B96" s="11"/>
    </row>
    <row r="97" customFormat="false" ht="14.4" hidden="false" customHeight="false" outlineLevel="0" collapsed="false">
      <c r="A97" s="8" t="s">
        <v>2531</v>
      </c>
      <c r="B97" s="11"/>
    </row>
    <row r="98" customFormat="false" ht="14.4" hidden="false" customHeight="false" outlineLevel="0" collapsed="false">
      <c r="A98" s="8" t="s">
        <v>2532</v>
      </c>
      <c r="B98" s="11"/>
    </row>
    <row r="99" customFormat="false" ht="14.4" hidden="false" customHeight="false" outlineLevel="0" collapsed="false">
      <c r="A99" s="8" t="s">
        <v>2533</v>
      </c>
      <c r="B99" s="11"/>
    </row>
    <row r="100" customFormat="false" ht="14.4" hidden="false" customHeight="false" outlineLevel="0" collapsed="false">
      <c r="A100" s="8" t="s">
        <v>2534</v>
      </c>
      <c r="B100" s="11"/>
    </row>
  </sheetData>
  <dataValidations count="2">
    <dataValidation allowBlank="true" operator="between" showDropDown="false" showErrorMessage="true" showInputMessage="true" sqref="H2" type="list">
      <formula1>Input_Lists!$F$2:$F$5</formula1>
      <formula2>0</formula2>
    </dataValidation>
    <dataValidation allowBlank="true" operator="between" showDropDown="false" showErrorMessage="true" showInputMessage="true" sqref="B2:B100" type="list">
      <formula1>Input_Lists!$H$2:$H$5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1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 activeCellId="0" sqref="D13"/>
    </sheetView>
  </sheetViews>
  <sheetFormatPr defaultRowHeight="14.4" zeroHeight="false" outlineLevelRow="0" outlineLevelCol="0"/>
  <cols>
    <col collapsed="false" customWidth="true" hidden="false" outlineLevel="0" max="1" min="1" style="0" width="11.64"/>
    <col collapsed="false" customWidth="true" hidden="false" outlineLevel="0" max="2" min="2" style="0" width="27.99"/>
    <col collapsed="false" customWidth="true" hidden="false" outlineLevel="0" max="3" min="3" style="0" width="42.67"/>
    <col collapsed="false" customWidth="true" hidden="false" outlineLevel="0" max="4" min="4" style="0" width="48.66"/>
    <col collapsed="false" customWidth="true" hidden="false" outlineLevel="0" max="5" min="5" style="0" width="8.67"/>
    <col collapsed="false" customWidth="true" hidden="false" outlineLevel="0" max="6" min="6" style="0" width="6.66"/>
    <col collapsed="false" customWidth="true" hidden="false" outlineLevel="0" max="7" min="7" style="0" width="25.84"/>
    <col collapsed="false" customWidth="true" hidden="false" outlineLevel="0" max="8" min="8" style="0" width="11.33"/>
    <col collapsed="false" customWidth="true" hidden="false" outlineLevel="0" max="9" min="9" style="0" width="26"/>
    <col collapsed="false" customWidth="true" hidden="false" outlineLevel="0" max="10" min="10" style="0" width="40.29"/>
    <col collapsed="false" customWidth="true" hidden="false" outlineLevel="0" max="11" min="11" style="0" width="11.33"/>
    <col collapsed="false" customWidth="true" hidden="false" outlineLevel="0" max="12" min="12" style="0" width="16.11"/>
    <col collapsed="false" customWidth="true" hidden="false" outlineLevel="0" max="1025" min="13" style="0" width="8.67"/>
  </cols>
  <sheetData>
    <row r="1" customFormat="false" ht="14.4" hidden="false" customHeight="false" outlineLevel="0" collapsed="false">
      <c r="A1" s="63" t="s">
        <v>739</v>
      </c>
      <c r="B1" s="63" t="s">
        <v>740</v>
      </c>
      <c r="C1" s="63" t="s">
        <v>741</v>
      </c>
      <c r="D1" s="63" t="s">
        <v>742</v>
      </c>
      <c r="E1" s="63" t="s">
        <v>745</v>
      </c>
      <c r="F1" s="63" t="s">
        <v>2535</v>
      </c>
      <c r="G1" s="63" t="s">
        <v>749</v>
      </c>
      <c r="H1" s="63" t="s">
        <v>2536</v>
      </c>
      <c r="I1" s="101" t="s">
        <v>1358</v>
      </c>
      <c r="J1" s="63" t="s">
        <v>2537</v>
      </c>
      <c r="K1" s="63" t="s">
        <v>2538</v>
      </c>
      <c r="L1" s="63" t="s">
        <v>2539</v>
      </c>
      <c r="M1" s="8"/>
      <c r="N1" s="8"/>
      <c r="O1" s="8"/>
    </row>
    <row r="2" customFormat="false" ht="14.4" hidden="false" customHeight="false" outlineLevel="0" collapsed="false">
      <c r="A2" s="0" t="s">
        <v>758</v>
      </c>
      <c r="B2" s="0" t="s">
        <v>1123</v>
      </c>
      <c r="C2" s="0" t="s">
        <v>1124</v>
      </c>
      <c r="D2" s="0" t="s">
        <v>761</v>
      </c>
      <c r="E2" s="0" t="s">
        <v>766</v>
      </c>
      <c r="F2" s="8" t="n">
        <v>2018</v>
      </c>
      <c r="G2" s="0" t="s">
        <v>797</v>
      </c>
      <c r="H2" s="0" t="s">
        <v>2379</v>
      </c>
      <c r="I2" s="0" t="s">
        <v>1645</v>
      </c>
      <c r="J2" s="0" t="s">
        <v>2540</v>
      </c>
      <c r="K2" s="0" t="s">
        <v>2541</v>
      </c>
      <c r="L2" s="0" t="s">
        <v>2542</v>
      </c>
    </row>
    <row r="3" customFormat="false" ht="14.4" hidden="false" customHeight="false" outlineLevel="0" collapsed="false">
      <c r="A3" s="0" t="s">
        <v>2543</v>
      </c>
      <c r="B3" s="0" t="s">
        <v>759</v>
      </c>
      <c r="C3" s="0" t="s">
        <v>1180</v>
      </c>
      <c r="D3" s="0" t="s">
        <v>792</v>
      </c>
      <c r="E3" s="0" t="s">
        <v>796</v>
      </c>
      <c r="F3" s="8" t="n">
        <v>2019</v>
      </c>
      <c r="G3" s="0" t="s">
        <v>807</v>
      </c>
      <c r="H3" s="0" t="s">
        <v>2390</v>
      </c>
      <c r="I3" s="0" t="s">
        <v>1388</v>
      </c>
      <c r="J3" s="0" t="s">
        <v>2544</v>
      </c>
      <c r="K3" s="0" t="s">
        <v>2545</v>
      </c>
      <c r="L3" s="0" t="s">
        <v>2542</v>
      </c>
    </row>
    <row r="4" customFormat="false" ht="14.4" hidden="false" customHeight="false" outlineLevel="0" collapsed="false">
      <c r="B4" s="0" t="s">
        <v>1006</v>
      </c>
      <c r="C4" s="0" t="s">
        <v>1197</v>
      </c>
      <c r="D4" s="0" t="s">
        <v>816</v>
      </c>
      <c r="E4" s="0" t="s">
        <v>897</v>
      </c>
      <c r="F4" s="8" t="n">
        <v>2020</v>
      </c>
      <c r="G4" s="0" t="s">
        <v>767</v>
      </c>
      <c r="I4" s="0" t="s">
        <v>1446</v>
      </c>
      <c r="J4" s="0" t="s">
        <v>2546</v>
      </c>
      <c r="K4" s="0" t="s">
        <v>2547</v>
      </c>
      <c r="L4" s="0" t="s">
        <v>2548</v>
      </c>
    </row>
    <row r="5" customFormat="false" ht="14.4" hidden="false" customHeight="false" outlineLevel="0" collapsed="false">
      <c r="C5" s="0" t="s">
        <v>1233</v>
      </c>
      <c r="D5" s="0" t="s">
        <v>832</v>
      </c>
      <c r="F5" s="8" t="n">
        <v>2021</v>
      </c>
      <c r="I5" s="0" t="s">
        <v>1457</v>
      </c>
      <c r="K5" s="0" t="s">
        <v>2549</v>
      </c>
      <c r="L5" s="0" t="s">
        <v>2550</v>
      </c>
    </row>
    <row r="6" customFormat="false" ht="14.4" hidden="false" customHeight="false" outlineLevel="0" collapsed="false">
      <c r="C6" s="0" t="s">
        <v>1257</v>
      </c>
      <c r="D6" s="9" t="s">
        <v>2551</v>
      </c>
      <c r="I6" s="0" t="s">
        <v>1726</v>
      </c>
      <c r="K6" s="0" t="s">
        <v>2552</v>
      </c>
      <c r="L6" s="0" t="s">
        <v>2553</v>
      </c>
    </row>
    <row r="7" customFormat="false" ht="14.4" hidden="false" customHeight="false" outlineLevel="0" collapsed="false">
      <c r="C7" s="0" t="s">
        <v>760</v>
      </c>
      <c r="D7" s="11" t="s">
        <v>1106</v>
      </c>
      <c r="I7" s="0" t="s">
        <v>1424</v>
      </c>
      <c r="K7" s="0" t="s">
        <v>2554</v>
      </c>
      <c r="L7" s="0" t="s">
        <v>2555</v>
      </c>
    </row>
    <row r="8" customFormat="false" ht="14.4" hidden="false" customHeight="false" outlineLevel="0" collapsed="false">
      <c r="C8" s="0" t="s">
        <v>831</v>
      </c>
      <c r="I8" s="0" t="s">
        <v>1622</v>
      </c>
      <c r="K8" s="0" t="s">
        <v>2556</v>
      </c>
    </row>
    <row r="9" customFormat="false" ht="14.4" hidden="false" customHeight="false" outlineLevel="0" collapsed="false">
      <c r="C9" s="0" t="s">
        <v>913</v>
      </c>
      <c r="I9" s="0" t="s">
        <v>2557</v>
      </c>
      <c r="K9" s="0" t="s">
        <v>2546</v>
      </c>
    </row>
    <row r="10" customFormat="false" ht="14.4" hidden="false" customHeight="false" outlineLevel="0" collapsed="false">
      <c r="C10" s="0" t="s">
        <v>1007</v>
      </c>
      <c r="I10" s="0" t="s">
        <v>1657</v>
      </c>
      <c r="K10" s="0" t="s">
        <v>2558</v>
      </c>
    </row>
    <row r="11" customFormat="false" ht="14.4" hidden="false" customHeight="false" outlineLevel="0" collapsed="false">
      <c r="C11" s="0" t="s">
        <v>1054</v>
      </c>
      <c r="I11" s="0" t="s">
        <v>1756</v>
      </c>
      <c r="K11" s="0" t="s">
        <v>2559</v>
      </c>
    </row>
    <row r="12" customFormat="false" ht="14.4" hidden="false" customHeight="false" outlineLevel="0" collapsed="false">
      <c r="C12" s="0" t="s">
        <v>1071</v>
      </c>
      <c r="I12" s="0" t="s">
        <v>1532</v>
      </c>
      <c r="K12" s="0" t="s">
        <v>2560</v>
      </c>
    </row>
    <row r="13" customFormat="false" ht="14.4" hidden="false" customHeight="false" outlineLevel="0" collapsed="false">
      <c r="I13" s="0" t="s">
        <v>1954</v>
      </c>
    </row>
    <row r="14" customFormat="false" ht="14.4" hidden="false" customHeight="false" outlineLevel="0" collapsed="false">
      <c r="I14" s="0" t="s">
        <v>2206</v>
      </c>
    </row>
    <row r="15" customFormat="false" ht="14.4" hidden="false" customHeight="false" outlineLevel="0" collapsed="false">
      <c r="I15" s="0" t="s">
        <v>1733</v>
      </c>
    </row>
    <row r="16" customFormat="false" ht="14.4" hidden="false" customHeight="false" outlineLevel="0" collapsed="false">
      <c r="I16" s="0" t="s">
        <v>2072</v>
      </c>
    </row>
    <row r="17" customFormat="false" ht="14.4" hidden="false" customHeight="false" outlineLevel="0" collapsed="false">
      <c r="I17" s="0" t="s">
        <v>2066</v>
      </c>
    </row>
  </sheetData>
  <dataValidations count="1">
    <dataValidation allowBlank="true" operator="between" showDropDown="false" showErrorMessage="true" showInputMessage="true" sqref="D6:D7" type="list">
      <formula1>$D$2:$D$30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7" activeCellId="0" sqref="E7"/>
    </sheetView>
  </sheetViews>
  <sheetFormatPr defaultRowHeight="14.4" zeroHeight="false" outlineLevelRow="0" outlineLevelCol="0"/>
  <cols>
    <col collapsed="false" customWidth="true" hidden="false" outlineLevel="0" max="1" min="1" style="0" width="8.67"/>
    <col collapsed="false" customWidth="true" hidden="false" outlineLevel="0" max="3" min="2" style="0" width="21.33"/>
    <col collapsed="false" customWidth="true" hidden="false" outlineLevel="0" max="4" min="4" style="0" width="15.44"/>
    <col collapsed="false" customWidth="true" hidden="false" outlineLevel="0" max="6" min="5" style="0" width="10.65"/>
    <col collapsed="false" customWidth="true" hidden="false" outlineLevel="0" max="7" min="7" style="0" width="27.33"/>
    <col collapsed="false" customWidth="true" hidden="false" outlineLevel="0" max="8" min="8" style="0" width="23.66"/>
    <col collapsed="false" customWidth="true" hidden="false" outlineLevel="0" max="1025" min="9" style="0" width="8.67"/>
  </cols>
  <sheetData>
    <row r="1" customFormat="false" ht="33.75" hidden="false" customHeight="true" outlineLevel="0" collapsed="false">
      <c r="A1" s="102" t="s">
        <v>2561</v>
      </c>
      <c r="B1" s="103" t="s">
        <v>2562</v>
      </c>
      <c r="C1" s="5" t="s">
        <v>2563</v>
      </c>
      <c r="D1" s="5" t="s">
        <v>2564</v>
      </c>
      <c r="E1" s="5" t="s">
        <v>2565</v>
      </c>
      <c r="F1" s="98" t="s">
        <v>2566</v>
      </c>
      <c r="G1" s="104" t="s">
        <v>2567</v>
      </c>
    </row>
    <row r="2" customFormat="false" ht="14.4" hidden="false" customHeight="false" outlineLevel="0" collapsed="false">
      <c r="A2" s="8" t="n">
        <v>1</v>
      </c>
      <c r="B2" s="8" t="s">
        <v>2568</v>
      </c>
      <c r="C2" s="18" t="n">
        <v>2018</v>
      </c>
      <c r="D2" s="8" t="s">
        <v>766</v>
      </c>
      <c r="E2" s="8" t="s">
        <v>2569</v>
      </c>
      <c r="F2" s="8" t="n">
        <v>1</v>
      </c>
    </row>
    <row r="4" customFormat="false" ht="14.4" hidden="false" customHeight="false" outlineLevel="0" collapsed="false">
      <c r="B4" s="8"/>
      <c r="C4" s="8"/>
      <c r="D4" s="8"/>
      <c r="E4" s="8"/>
      <c r="F4" s="8"/>
      <c r="G4" s="8"/>
    </row>
  </sheetData>
  <dataValidations count="2">
    <dataValidation allowBlank="true" operator="between" showDropDown="false" showErrorMessage="true" showInputMessage="true" sqref="C2" type="list">
      <formula1>Input_Lists!$F$2:$F$5</formula1>
      <formula2>0</formula2>
    </dataValidation>
    <dataValidation allowBlank="true" operator="between" showDropDown="false" showErrorMessage="true" showInputMessage="true" sqref="D2" type="list">
      <formula1>Input_Lists!$E$2:$E$4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J2" activeCellId="0" sqref="J2"/>
    </sheetView>
  </sheetViews>
  <sheetFormatPr defaultRowHeight="14.4" zeroHeight="false" outlineLevelRow="0" outlineLevelCol="0"/>
  <cols>
    <col collapsed="false" customWidth="true" hidden="false" outlineLevel="0" max="1" min="1" style="0" width="8.67"/>
    <col collapsed="false" customWidth="true" hidden="false" outlineLevel="0" max="2" min="2" style="0" width="17.67"/>
    <col collapsed="false" customWidth="true" hidden="false" outlineLevel="0" max="3" min="3" style="0" width="29.44"/>
    <col collapsed="false" customWidth="true" hidden="false" outlineLevel="0" max="4" min="4" style="0" width="15.34"/>
    <col collapsed="false" customWidth="true" hidden="false" outlineLevel="0" max="5" min="5" style="0" width="6.42"/>
    <col collapsed="false" customWidth="true" hidden="false" outlineLevel="0" max="1025" min="6" style="0" width="8.67"/>
  </cols>
  <sheetData>
    <row r="1" customFormat="false" ht="15" hidden="false" customHeight="false" outlineLevel="0" collapsed="false">
      <c r="A1" s="105" t="s">
        <v>2561</v>
      </c>
      <c r="B1" s="106" t="s">
        <v>2570</v>
      </c>
      <c r="C1" s="106" t="s">
        <v>2562</v>
      </c>
      <c r="D1" s="107" t="s">
        <v>2563</v>
      </c>
      <c r="E1" s="107" t="s">
        <v>2564</v>
      </c>
      <c r="F1" s="107" t="s">
        <v>2565</v>
      </c>
      <c r="G1" s="108" t="s">
        <v>2566</v>
      </c>
    </row>
    <row r="2" customFormat="false" ht="14.4" hidden="false" customHeight="false" outlineLevel="0" collapsed="false">
      <c r="A2" s="0" t="n">
        <v>1</v>
      </c>
      <c r="B2" s="0" t="s">
        <v>2571</v>
      </c>
      <c r="C2" s="0" t="s">
        <v>2572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RowHeight="14.4" zeroHeight="false" outlineLevelRow="0" outlineLevelCol="0"/>
  <cols>
    <col collapsed="false" customWidth="true" hidden="false" outlineLevel="0" max="1" min="1" style="0" width="8.67"/>
    <col collapsed="false" customWidth="true" hidden="false" outlineLevel="0" max="2" min="2" style="0" width="17.33"/>
    <col collapsed="false" customWidth="true" hidden="false" outlineLevel="0" max="3" min="3" style="0" width="21.33"/>
    <col collapsed="false" customWidth="true" hidden="false" outlineLevel="0" max="1025" min="4" style="0" width="8.67"/>
  </cols>
  <sheetData>
    <row r="1" customFormat="false" ht="14.4" hidden="false" customHeight="false" outlineLevel="0" collapsed="false">
      <c r="A1" s="0" t="s">
        <v>2573</v>
      </c>
    </row>
    <row r="2" customFormat="false" ht="14.4" hidden="false" customHeight="false" outlineLevel="0" collapsed="false">
      <c r="B2" s="101" t="s">
        <v>2574</v>
      </c>
      <c r="C2" s="101" t="s">
        <v>2575</v>
      </c>
    </row>
    <row r="3" customFormat="false" ht="14.4" hidden="false" customHeight="false" outlineLevel="0" collapsed="false">
      <c r="B3" s="0" t="n">
        <v>1</v>
      </c>
      <c r="C3" s="0" t="n">
        <v>2</v>
      </c>
    </row>
    <row r="4" customFormat="false" ht="14.4" hidden="false" customHeight="false" outlineLevel="0" collapsed="false">
      <c r="B4" s="0" t="n">
        <v>1</v>
      </c>
      <c r="C4" s="0" t="n">
        <v>3</v>
      </c>
    </row>
    <row r="5" customFormat="false" ht="14.4" hidden="false" customHeight="false" outlineLevel="0" collapsed="false">
      <c r="B5" s="0" t="n">
        <v>1</v>
      </c>
      <c r="C5" s="0" t="n">
        <v>2</v>
      </c>
    </row>
    <row r="6" customFormat="false" ht="14.4" hidden="false" customHeight="false" outlineLevel="0" collapsed="false">
      <c r="B6" s="0" t="n">
        <v>2</v>
      </c>
      <c r="C6" s="0" t="n">
        <v>2</v>
      </c>
    </row>
    <row r="7" customFormat="false" ht="14.4" hidden="false" customHeight="false" outlineLevel="0" collapsed="false">
      <c r="B7" s="0" t="n">
        <v>2</v>
      </c>
      <c r="C7" s="0" t="n">
        <v>2</v>
      </c>
    </row>
    <row r="8" customFormat="false" ht="14.4" hidden="false" customHeight="false" outlineLevel="0" collapsed="false">
      <c r="B8" s="0" t="n">
        <v>2</v>
      </c>
      <c r="C8" s="0" t="n">
        <v>3</v>
      </c>
    </row>
    <row r="9" customFormat="false" ht="14.4" hidden="false" customHeight="false" outlineLevel="0" collapsed="false">
      <c r="B9" s="0" t="n">
        <v>2</v>
      </c>
      <c r="C9" s="0" t="n">
        <v>2</v>
      </c>
    </row>
    <row r="10" customFormat="false" ht="14.4" hidden="false" customHeight="false" outlineLevel="0" collapsed="false">
      <c r="B10" s="0" t="n">
        <v>2</v>
      </c>
      <c r="C10" s="0"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J2" activeCellId="0" sqref="J2"/>
    </sheetView>
  </sheetViews>
  <sheetFormatPr defaultRowHeight="14.4" zeroHeight="false" outlineLevelRow="0" outlineLevelCol="0"/>
  <cols>
    <col collapsed="false" customWidth="true" hidden="false" outlineLevel="0" max="2" min="1" style="0" width="8.67"/>
    <col collapsed="false" customWidth="true" hidden="false" outlineLevel="0" max="3" min="3" style="0" width="11.33"/>
    <col collapsed="false" customWidth="true" hidden="false" outlineLevel="0" max="4" min="4" style="0" width="15.44"/>
    <col collapsed="false" customWidth="true" hidden="false" outlineLevel="0" max="5" min="5" style="0" width="8.67"/>
    <col collapsed="false" customWidth="true" hidden="false" outlineLevel="0" max="6" min="6" style="0" width="10.65"/>
    <col collapsed="false" customWidth="true" hidden="false" outlineLevel="0" max="1025" min="7" style="0" width="8.6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2.xml><?xml version="1.0" encoding="utf-8"?>
<ds:datastoreItem xmlns:ds="http://schemas.openxmlformats.org/officeDocument/2006/customXml" ds:itemID="{8BFBDC1E-FC23-4580-A942-B37D5BE17E7A}">
  <ds:schemaRefs>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purl.org/dc/terms/"/>
    <ds:schemaRef ds:uri="48b2e3f7-b09f-47ae-8574-fd5d5ffa6be8"/>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DABD66CE-B6F9-4273-920B-DE979E2A9C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964</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2020-08-05T08:38:06Z</dcterms:created>
  <dc:creator>Michael</dc:creator>
  <dc:description/>
  <dc:language>en-GB</dc:language>
  <cp:lastModifiedBy/>
  <dcterms:modified xsi:type="dcterms:W3CDTF">2022-12-18T20:57:56Z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0x010100C6C00DC80E9FED4596C9F6D7CDDD6042</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