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ja\Desktop\"/>
    </mc:Choice>
  </mc:AlternateContent>
  <xr:revisionPtr revIDLastSave="0" documentId="13_ncr:1_{89A77F58-6A85-4618-A373-5A2C7CDEE6F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원자재" sheetId="2" r:id="rId1"/>
    <sheet name="공급업체" sheetId="3" r:id="rId2"/>
    <sheet name="공급업체-원자재" sheetId="4" r:id="rId3"/>
    <sheet name="용기주입 라인" sheetId="5" r:id="rId4"/>
    <sheet name="고객" sheetId="7" r:id="rId5"/>
    <sheet name="고객-제품" sheetId="8" r:id="rId6"/>
    <sheet name="제품" sheetId="9" r:id="rId7"/>
    <sheet name="창고" sheetId="10" r:id="rId8"/>
    <sheet name="운송업체" sheetId="13" r:id="rId9"/>
  </sheets>
  <definedNames>
    <definedName name="_xlnm._FilterDatabase" localSheetId="5" hidden="1">'고객-제품'!$A$1:$O$106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9" i="8" l="1"/>
  <c r="Q108" i="8"/>
  <c r="F114" i="8" l="1"/>
  <c r="L114" i="8"/>
  <c r="L113" i="8"/>
  <c r="L112" i="8"/>
  <c r="Q8" i="8"/>
  <c r="R8" i="8" s="1"/>
  <c r="Q15" i="8"/>
  <c r="R15" i="8" s="1"/>
  <c r="Q22" i="8"/>
  <c r="R22" i="8" s="1"/>
  <c r="Q29" i="8"/>
  <c r="R29" i="8" s="1"/>
  <c r="Q36" i="8"/>
  <c r="R36" i="8" s="1"/>
  <c r="Q43" i="8"/>
  <c r="R43" i="8" s="1"/>
  <c r="Q50" i="8"/>
  <c r="R50" i="8" s="1"/>
  <c r="Q57" i="8"/>
  <c r="R57" i="8" s="1"/>
  <c r="Q64" i="8"/>
  <c r="R64" i="8" s="1"/>
  <c r="Q71" i="8"/>
  <c r="R71" i="8" s="1"/>
  <c r="Q78" i="8"/>
  <c r="R78" i="8" s="1"/>
  <c r="Q85" i="8"/>
  <c r="R85" i="8" s="1"/>
  <c r="R92" i="8"/>
  <c r="Q92" i="8"/>
  <c r="Q99" i="8"/>
  <c r="R99" i="8" s="1"/>
  <c r="Q106" i="8"/>
  <c r="R106" i="8" s="1"/>
  <c r="O3" i="10"/>
  <c r="O2" i="10"/>
  <c r="G113" i="8" l="1"/>
</calcChain>
</file>

<file path=xl/sharedStrings.xml><?xml version="1.0" encoding="utf-8"?>
<sst xmlns="http://schemas.openxmlformats.org/spreadsheetml/2006/main" count="604" uniqueCount="136">
  <si>
    <t>원자재</t>
  </si>
  <si>
    <t>회 차</t>
  </si>
  <si>
    <t>납품신뢰성 (%)</t>
  </si>
  <si>
    <t>거부율(%)</t>
  </si>
  <si>
    <t>이전 회 차 주문 라인품목</t>
  </si>
  <si>
    <t>이전 회 차 구매 금액</t>
  </si>
  <si>
    <t>이전 회 차 운송 비용</t>
  </si>
  <si>
    <t>구매단가</t>
  </si>
  <si>
    <t>주문 크기</t>
  </si>
  <si>
    <t>재고 (weeks)</t>
  </si>
  <si>
    <t>재고 금액</t>
  </si>
  <si>
    <t>경제적 재고 (주)</t>
  </si>
  <si>
    <t>진부화 (%)</t>
  </si>
  <si>
    <t>원자재 가용성 (%)</t>
  </si>
  <si>
    <t>치우침</t>
  </si>
  <si>
    <t>1 리터 팩</t>
  </si>
  <si>
    <t>PET</t>
  </si>
  <si>
    <t>오렌지</t>
  </si>
  <si>
    <t>망고</t>
  </si>
  <si>
    <t>비타민 C</t>
  </si>
  <si>
    <t>공급업체</t>
  </si>
  <si>
    <t>거부(%)</t>
  </si>
  <si>
    <t>Brit Pack</t>
  </si>
  <si>
    <t>Mono Packaging Materials</t>
  </si>
  <si>
    <t>Plantin PET</t>
  </si>
  <si>
    <t>Philyp Jones Plastics</t>
  </si>
  <si>
    <t>Trio PET PLC</t>
  </si>
  <si>
    <t>AIL Vitamins</t>
  </si>
  <si>
    <t>Seitan Vitamins</t>
  </si>
  <si>
    <t>NO8DO Mango</t>
  </si>
  <si>
    <t>Miami Oranges</t>
  </si>
  <si>
    <t>Medina Portogal</t>
  </si>
  <si>
    <t xml:space="preserve"> 원자재</t>
  </si>
  <si>
    <t>용기주입 라인</t>
  </si>
  <si>
    <t>주당 가동시간(hours)</t>
  </si>
  <si>
    <t>주당 고장시간(hours)</t>
  </si>
  <si>
    <t>주당 미사용 캐파(hours)</t>
  </si>
  <si>
    <t>가동시간(%)</t>
  </si>
  <si>
    <t>작업변경시간 (%)</t>
  </si>
  <si>
    <t>고장시간(%)</t>
  </si>
  <si>
    <t>미사용된 캐파(%)</t>
  </si>
  <si>
    <t>초과근무(%)</t>
  </si>
  <si>
    <t>최초 가동 생산성 손실(금액)</t>
  </si>
  <si>
    <t>생산계획 준수율(%)</t>
  </si>
  <si>
    <t>임대(시간)</t>
  </si>
  <si>
    <t>임대 (%)</t>
  </si>
  <si>
    <t>스위스 필1</t>
  </si>
  <si>
    <t>스위스 필2</t>
  </si>
  <si>
    <t>혼합기</t>
  </si>
  <si>
    <t>세척 시간(%)</t>
  </si>
  <si>
    <t>평균 로트 크기</t>
  </si>
  <si>
    <t>메가천 20</t>
  </si>
  <si>
    <t>푸르트믹스 MQ</t>
  </si>
  <si>
    <t>FMM 4000</t>
  </si>
  <si>
    <t>고객</t>
  </si>
  <si>
    <t>달성된 계약지수</t>
  </si>
  <si>
    <t>서비스수준(개수)</t>
  </si>
  <si>
    <t>서비스수준(라인품목)</t>
  </si>
  <si>
    <t>서비스수준(주문)</t>
  </si>
  <si>
    <t>주당 회전율</t>
  </si>
  <si>
    <t>제품별 고객별 총이익</t>
  </si>
  <si>
    <t>주당 선적 건수</t>
  </si>
  <si>
    <t>주당 주문 라인품목</t>
  </si>
  <si>
    <t>주당 파레트</t>
  </si>
  <si>
    <t>창고 일수</t>
  </si>
  <si>
    <t>고객 확보 유통기한 (%)</t>
  </si>
  <si>
    <t>즉시가용성 (OSA)</t>
  </si>
  <si>
    <t>Food &amp; Groceries</t>
  </si>
  <si>
    <t>LAND Market</t>
  </si>
  <si>
    <t>Dominick's</t>
  </si>
  <si>
    <t xml:space="preserve"> 제품</t>
  </si>
  <si>
    <t>주당 수요(개수)</t>
  </si>
  <si>
    <t>주당수요(금액)</t>
  </si>
  <si>
    <t>판매단가</t>
  </si>
  <si>
    <t>제품당 마진</t>
  </si>
  <si>
    <t>판촉행사로 인한 추가판매(%)</t>
  </si>
  <si>
    <t>푸레시 오렌지 1 리터</t>
  </si>
  <si>
    <t>푸레시 오렌지/C-파워 1 리터</t>
  </si>
  <si>
    <t>푸레시 오렌지/망고 1 리터</t>
  </si>
  <si>
    <t>푸레시 오렌지 PET</t>
  </si>
  <si>
    <t>푸레시 오렌지/C-파워 PET</t>
  </si>
  <si>
    <t>푸레시 오렌지/망고 PET</t>
  </si>
  <si>
    <t>제품</t>
  </si>
  <si>
    <t>주당 수요(금액)</t>
  </si>
  <si>
    <t>예측 오차(MAPE)</t>
  </si>
  <si>
    <t>할당된 공헌도</t>
  </si>
  <si>
    <t>창고</t>
  </si>
  <si>
    <t>캐파</t>
  </si>
  <si>
    <t>실제 사용량</t>
  </si>
  <si>
    <t>공간 활용율 (%)</t>
  </si>
  <si>
    <t>초과율(%)</t>
  </si>
  <si>
    <t>주당 파레트/탱크의 수</t>
  </si>
  <si>
    <t>주당 작업시간</t>
  </si>
  <si>
    <t>임시직</t>
  </si>
  <si>
    <t>원자재 창고</t>
  </si>
  <si>
    <t>탱크 보관소</t>
  </si>
  <si>
    <t>완제품 창고</t>
  </si>
  <si>
    <t>네덜란드 유통센터</t>
  </si>
  <si>
    <t>운송업체</t>
  </si>
  <si>
    <t>서비스수준</t>
  </si>
  <si>
    <t>소규모 선적 팔레트</t>
  </si>
  <si>
    <t>물류비</t>
  </si>
  <si>
    <t>중형 선적 팔레트</t>
  </si>
  <si>
    <t>대형 선적 팔레트</t>
  </si>
  <si>
    <t>Parcels webshop</t>
  </si>
  <si>
    <t>슈퍼 서비스</t>
  </si>
  <si>
    <t>원자재</t>
    <phoneticPr fontId="3" type="noConversion"/>
  </si>
  <si>
    <t>완제품</t>
    <phoneticPr fontId="3" type="noConversion"/>
  </si>
  <si>
    <t>주당 가능 작업시간</t>
    <phoneticPr fontId="3" type="noConversion"/>
  </si>
  <si>
    <t>정직원 수</t>
    <phoneticPr fontId="3" type="noConversion"/>
  </si>
  <si>
    <r>
      <rPr>
        <sz val="11"/>
        <color rgb="FF000000"/>
        <rFont val="맑은 고딕"/>
        <family val="3"/>
        <charset val="129"/>
      </rPr>
      <t>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당</t>
    </r>
    <r>
      <rPr>
        <sz val="11"/>
        <color rgb="FF000000"/>
        <rFont val="Calibri"/>
        <family val="2"/>
      </rPr>
      <t xml:space="preserve"> 
</t>
    </r>
    <r>
      <rPr>
        <sz val="11"/>
        <color rgb="FF000000"/>
        <rFont val="맑은 고딕"/>
        <family val="3"/>
        <charset val="129"/>
      </rPr>
      <t>진부화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3"/>
        <charset val="129"/>
      </rPr>
      <t>값</t>
    </r>
    <r>
      <rPr>
        <sz val="11"/>
        <color rgb="FF000000"/>
        <rFont val="Calibri"/>
        <family val="2"/>
      </rPr>
      <t>)</t>
    </r>
    <phoneticPr fontId="3" type="noConversion"/>
  </si>
  <si>
    <r>
      <rPr>
        <sz val="11"/>
        <color rgb="FF000000"/>
        <rFont val="맑은 고딕"/>
        <family val="3"/>
        <charset val="129"/>
      </rPr>
      <t xml:space="preserve">불량
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3"/>
        <charset val="129"/>
      </rPr>
      <t>금액</t>
    </r>
    <r>
      <rPr>
        <sz val="11"/>
        <color rgb="FF000000"/>
        <rFont val="Calibri"/>
        <family val="2"/>
      </rPr>
      <t>)</t>
    </r>
    <phoneticPr fontId="3" type="noConversion"/>
  </si>
  <si>
    <t>탄소
발자국</t>
    <phoneticPr fontId="3" type="noConversion"/>
  </si>
  <si>
    <r>
      <rPr>
        <sz val="11"/>
        <color rgb="FF000000"/>
        <rFont val="맑은 고딕"/>
        <family val="3"/>
        <charset val="129"/>
      </rPr>
      <t>최초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가동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생산성</t>
    </r>
    <r>
      <rPr>
        <sz val="11"/>
        <color rgb="FF000000"/>
        <rFont val="Calibri"/>
        <family val="2"/>
      </rPr>
      <t xml:space="preserve"> 
</t>
    </r>
    <r>
      <rPr>
        <sz val="11"/>
        <color rgb="FF000000"/>
        <rFont val="맑은 고딕"/>
        <family val="3"/>
        <charset val="129"/>
      </rPr>
      <t>손실액</t>
    </r>
    <phoneticPr fontId="3" type="noConversion"/>
  </si>
  <si>
    <r>
      <rPr>
        <sz val="11"/>
        <color rgb="FF000000"/>
        <rFont val="맑은 고딕"/>
        <family val="3"/>
        <charset val="129"/>
      </rPr>
      <t>이전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회차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생산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배치</t>
    </r>
    <phoneticPr fontId="3" type="noConversion"/>
  </si>
  <si>
    <r>
      <rPr>
        <sz val="11"/>
        <color rgb="FF000000"/>
        <rFont val="맑은 고딕"/>
        <family val="3"/>
        <charset val="129"/>
      </rPr>
      <t>푸레시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오렌지</t>
    </r>
    <r>
      <rPr>
        <sz val="11"/>
        <color rgb="FF000000"/>
        <rFont val="Calibri"/>
        <family val="2"/>
      </rPr>
      <t xml:space="preserve"> 1 </t>
    </r>
    <r>
      <rPr>
        <sz val="11"/>
        <color rgb="FF000000"/>
        <rFont val="맑은 고딕"/>
        <family val="3"/>
        <charset val="129"/>
      </rPr>
      <t>리터</t>
    </r>
    <phoneticPr fontId="3" type="noConversion"/>
  </si>
  <si>
    <r>
      <rPr>
        <sz val="11"/>
        <color rgb="FF000000"/>
        <rFont val="맑은 고딕"/>
        <family val="3"/>
        <charset val="129"/>
      </rPr>
      <t>웹샵</t>
    </r>
    <r>
      <rPr>
        <sz val="11"/>
        <color rgb="FF000000"/>
        <rFont val="Calibri"/>
        <family val="2"/>
      </rPr>
      <t xml:space="preserve">(Webshop) 
</t>
    </r>
    <r>
      <rPr>
        <sz val="8"/>
        <color rgb="FF000000"/>
        <rFont val="Calibri"/>
        <family val="2"/>
      </rPr>
      <t>:</t>
    </r>
    <r>
      <rPr>
        <sz val="8"/>
        <color rgb="FF000000"/>
        <rFont val="맑은 고딕"/>
        <family val="3"/>
        <charset val="129"/>
      </rPr>
      <t>서비스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수준의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결과로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인한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다음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회자에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추가되는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맑은 고딕"/>
        <family val="3"/>
        <charset val="129"/>
      </rPr>
      <t>판매</t>
    </r>
    <phoneticPr fontId="3" type="noConversion"/>
  </si>
  <si>
    <t>운송비</t>
    <phoneticPr fontId="3" type="noConversion"/>
  </si>
  <si>
    <r>
      <rPr>
        <sz val="11"/>
        <color rgb="FF000000"/>
        <rFont val="맑은 고딕"/>
        <family val="3"/>
        <charset val="129"/>
      </rPr>
      <t>주당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전환시간</t>
    </r>
    <r>
      <rPr>
        <sz val="11"/>
        <color rgb="FF000000"/>
        <rFont val="Calibri"/>
        <family val="2"/>
      </rPr>
      <t>(hours)</t>
    </r>
    <phoneticPr fontId="3" type="noConversion"/>
  </si>
  <si>
    <r>
      <rPr>
        <sz val="11"/>
        <color rgb="FF000000"/>
        <rFont val="맑은 고딕"/>
        <family val="3"/>
        <charset val="129"/>
      </rPr>
      <t>주당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초과시간</t>
    </r>
    <r>
      <rPr>
        <sz val="11"/>
        <color rgb="FF000000"/>
        <rFont val="Calibri"/>
        <family val="2"/>
      </rPr>
      <t>(hours)</t>
    </r>
    <phoneticPr fontId="3" type="noConversion"/>
  </si>
  <si>
    <r>
      <rPr>
        <sz val="11"/>
        <color rgb="FF000000"/>
        <rFont val="맑은 고딕"/>
        <family val="3"/>
        <charset val="129"/>
      </rPr>
      <t>생산계획
준수율</t>
    </r>
    <r>
      <rPr>
        <sz val="11"/>
        <color rgb="FF000000"/>
        <rFont val="Calibri"/>
        <family val="2"/>
      </rPr>
      <t>(%)</t>
    </r>
    <phoneticPr fontId="3" type="noConversion"/>
  </si>
  <si>
    <r>
      <rPr>
        <sz val="11"/>
        <color rgb="FF000000"/>
        <rFont val="맑은 고딕"/>
        <family val="3"/>
        <charset val="129"/>
      </rPr>
      <t>이전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 xml:space="preserve">회차
구매량
</t>
    </r>
    <r>
      <rPr>
        <sz val="11"/>
        <color rgb="FF000000"/>
        <rFont val="Calibri"/>
        <family val="3"/>
      </rPr>
      <t>(</t>
    </r>
    <r>
      <rPr>
        <sz val="11"/>
        <color rgb="FF000000"/>
        <rFont val="맑은 고딕"/>
        <family val="3"/>
        <charset val="129"/>
      </rPr>
      <t>개수</t>
    </r>
    <r>
      <rPr>
        <sz val="11"/>
        <color rgb="FF000000"/>
        <rFont val="Calibri"/>
        <family val="3"/>
      </rPr>
      <t>or</t>
    </r>
    <r>
      <rPr>
        <sz val="11"/>
        <color rgb="FF000000"/>
        <rFont val="맑은 고딕"/>
        <family val="3"/>
        <charset val="129"/>
      </rPr>
      <t>리터</t>
    </r>
    <r>
      <rPr>
        <sz val="11"/>
        <color rgb="FF000000"/>
        <rFont val="Calibri"/>
        <family val="3"/>
      </rPr>
      <t>)</t>
    </r>
    <phoneticPr fontId="3" type="noConversion"/>
  </si>
  <si>
    <r>
      <rPr>
        <sz val="11"/>
        <color rgb="FF000000"/>
        <rFont val="맑은 고딕"/>
        <family val="3"/>
        <charset val="129"/>
      </rPr>
      <t xml:space="preserve">주당수요
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2"/>
        <charset val="129"/>
      </rPr>
      <t>개수</t>
    </r>
    <r>
      <rPr>
        <sz val="11"/>
        <color rgb="FF000000"/>
        <rFont val="Calibri"/>
        <family val="2"/>
      </rPr>
      <t>or</t>
    </r>
    <r>
      <rPr>
        <sz val="11"/>
        <color rgb="FF000000"/>
        <rFont val="맑은 고딕"/>
        <family val="2"/>
        <charset val="129"/>
      </rPr>
      <t>리터</t>
    </r>
    <r>
      <rPr>
        <sz val="11"/>
        <color rgb="FF000000"/>
        <rFont val="Calibri"/>
        <family val="2"/>
      </rPr>
      <t>)</t>
    </r>
    <phoneticPr fontId="3" type="noConversion"/>
  </si>
  <si>
    <r>
      <rPr>
        <sz val="11"/>
        <color rgb="FF000000"/>
        <rFont val="맑은 고딕"/>
        <family val="3"/>
        <charset val="129"/>
      </rPr>
      <t xml:space="preserve">재고
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2"/>
        <charset val="129"/>
      </rPr>
      <t>개수</t>
    </r>
    <r>
      <rPr>
        <sz val="11"/>
        <color rgb="FF000000"/>
        <rFont val="Calibri"/>
        <family val="2"/>
      </rPr>
      <t>or</t>
    </r>
    <r>
      <rPr>
        <sz val="11"/>
        <color rgb="FF000000"/>
        <rFont val="맑은 고딕"/>
        <family val="2"/>
        <charset val="129"/>
      </rPr>
      <t>리터</t>
    </r>
    <r>
      <rPr>
        <sz val="11"/>
        <color rgb="FF000000"/>
        <rFont val="Calibri"/>
        <family val="2"/>
      </rPr>
      <t>)</t>
    </r>
    <phoneticPr fontId="3" type="noConversion"/>
  </si>
  <si>
    <r>
      <rPr>
        <sz val="11"/>
        <color rgb="FF000000"/>
        <rFont val="맑은 고딕"/>
        <family val="3"/>
        <charset val="129"/>
      </rPr>
      <t>이전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회차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배송</t>
    </r>
    <phoneticPr fontId="3" type="noConversion"/>
  </si>
  <si>
    <r>
      <rPr>
        <sz val="11"/>
        <color rgb="FF000000"/>
        <rFont val="맑은 고딕"/>
        <family val="3"/>
        <charset val="129"/>
      </rPr>
      <t>이전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회차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구매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비용</t>
    </r>
    <phoneticPr fontId="3" type="noConversion"/>
  </si>
  <si>
    <r>
      <rPr>
        <sz val="11"/>
        <color rgb="FF000000"/>
        <rFont val="맑은 고딕"/>
        <family val="3"/>
        <charset val="129"/>
      </rPr>
      <t>이전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회차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운송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비용</t>
    </r>
    <phoneticPr fontId="3" type="noConversion"/>
  </si>
  <si>
    <r>
      <rPr>
        <sz val="11"/>
        <color rgb="FF000000"/>
        <rFont val="맑은 고딕"/>
        <family val="3"/>
        <charset val="129"/>
      </rPr>
      <t>이전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회차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주문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라인품목</t>
    </r>
    <phoneticPr fontId="3" type="noConversion"/>
  </si>
  <si>
    <r>
      <rPr>
        <sz val="11"/>
        <color rgb="FF000000"/>
        <rFont val="맑은 고딕"/>
        <family val="3"/>
        <charset val="129"/>
      </rPr>
      <t>주당수요</t>
    </r>
    <r>
      <rPr>
        <sz val="11"/>
        <color rgb="FF000000"/>
        <rFont val="Calibri"/>
        <family val="2"/>
      </rPr>
      <t>(</t>
    </r>
    <r>
      <rPr>
        <sz val="11"/>
        <color rgb="FF000000"/>
        <rFont val="맑은 고딕"/>
        <family val="3"/>
        <charset val="129"/>
      </rPr>
      <t>개수</t>
    </r>
    <r>
      <rPr>
        <sz val="11"/>
        <color rgb="FF000000"/>
        <rFont val="Calibri"/>
        <family val="2"/>
      </rPr>
      <t>or</t>
    </r>
    <r>
      <rPr>
        <sz val="11"/>
        <color rgb="FF000000"/>
        <rFont val="맑은 고딕"/>
        <family val="3"/>
        <charset val="129"/>
      </rPr>
      <t>리터</t>
    </r>
    <r>
      <rPr>
        <sz val="11"/>
        <color rgb="FF000000"/>
        <rFont val="Calibri"/>
        <family val="2"/>
      </rPr>
      <t>)</t>
    </r>
    <phoneticPr fontId="3" type="noConversion"/>
  </si>
  <si>
    <t>이전 회차 
구매량
(개수or리터)</t>
    <phoneticPr fontId="3" type="noConversion"/>
  </si>
  <si>
    <t>계약</t>
    <phoneticPr fontId="3" type="noConversion"/>
  </si>
  <si>
    <t>F</t>
    <phoneticPr fontId="3" type="noConversion"/>
  </si>
  <si>
    <t>L</t>
    <phoneticPr fontId="3" type="noConversion"/>
  </si>
  <si>
    <t>D</t>
    <phoneticPr fontId="3" type="noConversion"/>
  </si>
  <si>
    <t>판촉추가판매 제외한 주당수요</t>
    <phoneticPr fontId="3" type="noConversion"/>
  </si>
  <si>
    <t>판촉 강함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</si>
</sst>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0"/>
    <numFmt numFmtId="177" formatCode="#0.0%"/>
    <numFmt numFmtId="178" formatCode="#0.0"/>
    <numFmt numFmtId="179" formatCode="#0.0000"/>
    <numFmt numFmtId="180" formatCode="#0.000"/>
    <numFmt numFmtId="181" formatCode="#0.00"/>
    <numFmt numFmtId="182" formatCode="#,##0_);[Red]\(#,##0\)"/>
    <numFmt numFmtId="183" formatCode="0.00_ "/>
  </numFmts>
  <fonts count="1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FF"/>
      <name val="Calibri"/>
      <family val="2"/>
    </font>
    <font>
      <sz val="8"/>
      <name val="돋움"/>
      <family val="3"/>
      <charset val="129"/>
    </font>
    <font>
      <b/>
      <sz val="11"/>
      <color rgb="FFC00000"/>
      <name val="Calibr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굴림"/>
      <family val="2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Calibri"/>
      <family val="3"/>
    </font>
    <font>
      <sz val="11"/>
      <color rgb="FF000000"/>
      <name val="Calibri"/>
      <family val="3"/>
      <charset val="129"/>
    </font>
    <font>
      <sz val="8"/>
      <color rgb="FF000000"/>
      <name val="Calibri"/>
      <family val="2"/>
    </font>
    <font>
      <sz val="8"/>
      <color rgb="FF000000"/>
      <name val="맑은 고딕"/>
      <family val="3"/>
      <charset val="129"/>
    </font>
    <font>
      <sz val="11"/>
      <color theme="8" tint="-0.249977111117893"/>
      <name val="Calibri"/>
      <family val="2"/>
    </font>
    <font>
      <b/>
      <sz val="11"/>
      <color theme="8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Border="0" applyAlignment="0"/>
  </cellStyleXfs>
  <cellXfs count="115">
    <xf numFmtId="0" fontId="0" fillId="0" borderId="0" xfId="0" applyFill="1" applyProtection="1"/>
    <xf numFmtId="176" fontId="0" fillId="0" borderId="0" xfId="0" applyNumberFormat="1" applyFill="1" applyProtection="1"/>
    <xf numFmtId="177" fontId="0" fillId="0" borderId="0" xfId="0" applyNumberFormat="1" applyFill="1" applyProtection="1"/>
    <xf numFmtId="178" fontId="0" fillId="0" borderId="0" xfId="0" applyNumberFormat="1" applyFill="1" applyProtection="1"/>
    <xf numFmtId="179" fontId="0" fillId="0" borderId="0" xfId="0" applyNumberFormat="1" applyFill="1" applyProtection="1"/>
    <xf numFmtId="180" fontId="0" fillId="0" borderId="0" xfId="0" applyNumberFormat="1" applyFill="1" applyProtection="1"/>
    <xf numFmtId="181" fontId="0" fillId="0" borderId="0" xfId="0" applyNumberFormat="1" applyFill="1" applyProtection="1"/>
    <xf numFmtId="176" fontId="0" fillId="0" borderId="1" xfId="0" applyNumberFormat="1" applyFill="1" applyBorder="1" applyProtection="1"/>
    <xf numFmtId="177" fontId="0" fillId="0" borderId="1" xfId="0" applyNumberFormat="1" applyFill="1" applyBorder="1" applyProtection="1"/>
    <xf numFmtId="176" fontId="1" fillId="0" borderId="0" xfId="0" applyNumberFormat="1" applyFont="1" applyFill="1" applyProtection="1"/>
    <xf numFmtId="176" fontId="2" fillId="0" borderId="0" xfId="0" applyNumberFormat="1" applyFont="1" applyFill="1" applyProtection="1"/>
    <xf numFmtId="176" fontId="4" fillId="0" borderId="0" xfId="0" applyNumberFormat="1" applyFont="1" applyFill="1" applyProtection="1"/>
    <xf numFmtId="0" fontId="0" fillId="0" borderId="1" xfId="0" applyFill="1" applyBorder="1" applyProtection="1"/>
    <xf numFmtId="178" fontId="0" fillId="0" borderId="1" xfId="0" applyNumberFormat="1" applyFill="1" applyBorder="1" applyProtection="1"/>
    <xf numFmtId="176" fontId="1" fillId="0" borderId="1" xfId="0" applyNumberFormat="1" applyFont="1" applyFill="1" applyBorder="1" applyProtection="1"/>
    <xf numFmtId="177" fontId="1" fillId="0" borderId="1" xfId="0" applyNumberFormat="1" applyFont="1" applyFill="1" applyBorder="1" applyProtection="1"/>
    <xf numFmtId="178" fontId="1" fillId="0" borderId="1" xfId="0" applyNumberFormat="1" applyFont="1" applyFill="1" applyBorder="1" applyProtection="1"/>
    <xf numFmtId="177" fontId="1" fillId="0" borderId="0" xfId="0" applyNumberFormat="1" applyFont="1" applyFill="1" applyProtection="1"/>
    <xf numFmtId="178" fontId="1" fillId="0" borderId="0" xfId="0" applyNumberFormat="1" applyFont="1" applyFill="1" applyProtection="1"/>
    <xf numFmtId="0" fontId="0" fillId="2" borderId="0" xfId="0" applyFill="1" applyAlignment="1" applyProtection="1">
      <alignment horizontal="center" vertical="center" wrapText="1"/>
    </xf>
    <xf numFmtId="0" fontId="0" fillId="2" borderId="2" xfId="0" applyFill="1" applyBorder="1" applyAlignment="1" applyProtection="1">
      <alignment horizontal="center" vertical="center" wrapText="1"/>
    </xf>
    <xf numFmtId="176" fontId="0" fillId="0" borderId="4" xfId="0" applyNumberFormat="1" applyFill="1" applyBorder="1" applyProtection="1"/>
    <xf numFmtId="176" fontId="0" fillId="0" borderId="5" xfId="0" applyNumberFormat="1" applyFill="1" applyBorder="1" applyProtection="1"/>
    <xf numFmtId="177" fontId="4" fillId="0" borderId="1" xfId="0" applyNumberFormat="1" applyFont="1" applyFill="1" applyBorder="1" applyProtection="1"/>
    <xf numFmtId="177" fontId="4" fillId="3" borderId="1" xfId="0" applyNumberFormat="1" applyFont="1" applyFill="1" applyBorder="1" applyProtection="1"/>
    <xf numFmtId="0" fontId="0" fillId="0" borderId="0" xfId="0" applyFill="1" applyAlignment="1" applyProtection="1">
      <alignment horizontal="center"/>
    </xf>
    <xf numFmtId="0" fontId="7" fillId="2" borderId="0" xfId="0" applyFont="1" applyFill="1" applyAlignment="1" applyProtection="1">
      <alignment horizontal="center" vertical="center" wrapText="1"/>
    </xf>
    <xf numFmtId="177" fontId="4" fillId="0" borderId="0" xfId="0" applyNumberFormat="1" applyFont="1" applyFill="1" applyProtection="1"/>
    <xf numFmtId="177" fontId="4" fillId="3" borderId="0" xfId="0" applyNumberFormat="1" applyFont="1" applyFill="1" applyProtection="1"/>
    <xf numFmtId="178" fontId="4" fillId="0" borderId="0" xfId="0" applyNumberFormat="1" applyFont="1" applyFill="1" applyProtection="1"/>
    <xf numFmtId="0" fontId="5" fillId="4" borderId="6" xfId="0" applyFont="1" applyFill="1" applyBorder="1" applyAlignment="1" applyProtection="1"/>
    <xf numFmtId="0" fontId="5" fillId="4" borderId="7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Protection="1"/>
    <xf numFmtId="0" fontId="6" fillId="4" borderId="10" xfId="0" applyFont="1" applyFill="1" applyBorder="1" applyProtection="1"/>
    <xf numFmtId="0" fontId="0" fillId="0" borderId="11" xfId="0" applyFill="1" applyBorder="1" applyProtection="1"/>
    <xf numFmtId="0" fontId="0" fillId="0" borderId="12" xfId="0" applyFill="1" applyBorder="1" applyProtection="1"/>
    <xf numFmtId="0" fontId="0" fillId="0" borderId="13" xfId="0" applyFill="1" applyBorder="1" applyProtection="1"/>
    <xf numFmtId="0" fontId="0" fillId="0" borderId="14" xfId="0" applyFill="1" applyBorder="1" applyProtection="1"/>
    <xf numFmtId="0" fontId="11" fillId="2" borderId="0" xfId="0" applyFont="1" applyFill="1" applyAlignment="1" applyProtection="1">
      <alignment horizontal="center" vertical="center" wrapText="1"/>
    </xf>
    <xf numFmtId="0" fontId="9" fillId="2" borderId="0" xfId="0" applyFont="1" applyFill="1" applyAlignment="1" applyProtection="1">
      <alignment horizontal="center" vertical="center" wrapText="1"/>
    </xf>
    <xf numFmtId="180" fontId="0" fillId="0" borderId="1" xfId="0" applyNumberFormat="1" applyFill="1" applyBorder="1" applyProtection="1"/>
    <xf numFmtId="181" fontId="0" fillId="0" borderId="1" xfId="0" applyNumberFormat="1" applyFill="1" applyBorder="1" applyProtection="1"/>
    <xf numFmtId="176" fontId="11" fillId="0" borderId="0" xfId="0" applyNumberFormat="1" applyFont="1" applyFill="1" applyProtection="1"/>
    <xf numFmtId="176" fontId="0" fillId="0" borderId="15" xfId="0" applyNumberFormat="1" applyFill="1" applyBorder="1" applyProtection="1"/>
    <xf numFmtId="181" fontId="0" fillId="0" borderId="15" xfId="0" applyNumberFormat="1" applyFill="1" applyBorder="1" applyProtection="1"/>
    <xf numFmtId="179" fontId="0" fillId="0" borderId="15" xfId="0" applyNumberFormat="1" applyFill="1" applyBorder="1" applyProtection="1"/>
    <xf numFmtId="177" fontId="0" fillId="0" borderId="15" xfId="0" applyNumberFormat="1" applyFill="1" applyBorder="1" applyProtection="1"/>
    <xf numFmtId="176" fontId="0" fillId="0" borderId="0" xfId="0" applyNumberFormat="1" applyFill="1" applyAlignment="1" applyProtection="1">
      <alignment horizontal="center"/>
    </xf>
    <xf numFmtId="176" fontId="0" fillId="0" borderId="1" xfId="0" applyNumberFormat="1" applyFill="1" applyBorder="1" applyAlignment="1" applyProtection="1">
      <alignment horizontal="center"/>
    </xf>
    <xf numFmtId="180" fontId="1" fillId="0" borderId="1" xfId="0" applyNumberFormat="1" applyFont="1" applyFill="1" applyBorder="1" applyProtection="1"/>
    <xf numFmtId="180" fontId="1" fillId="0" borderId="0" xfId="0" applyNumberFormat="1" applyFont="1" applyFill="1" applyProtection="1"/>
    <xf numFmtId="176" fontId="2" fillId="0" borderId="1" xfId="0" applyNumberFormat="1" applyFont="1" applyFill="1" applyBorder="1" applyProtection="1"/>
    <xf numFmtId="176" fontId="0" fillId="0" borderId="0" xfId="0" applyNumberFormat="1" applyFill="1" applyBorder="1" applyProtection="1"/>
    <xf numFmtId="176" fontId="0" fillId="0" borderId="0" xfId="0" applyNumberFormat="1" applyFill="1" applyBorder="1" applyAlignment="1" applyProtection="1">
      <alignment horizontal="center"/>
    </xf>
    <xf numFmtId="176" fontId="1" fillId="0" borderId="0" xfId="0" applyNumberFormat="1" applyFont="1" applyFill="1" applyBorder="1" applyProtection="1"/>
    <xf numFmtId="180" fontId="0" fillId="0" borderId="0" xfId="0" applyNumberFormat="1" applyFont="1" applyFill="1" applyBorder="1" applyProtection="1"/>
    <xf numFmtId="177" fontId="0" fillId="0" borderId="0" xfId="0" applyNumberFormat="1" applyFont="1" applyFill="1" applyBorder="1" applyProtection="1"/>
    <xf numFmtId="176" fontId="0" fillId="0" borderId="0" xfId="0" applyNumberFormat="1" applyFont="1" applyFill="1" applyBorder="1" applyProtection="1"/>
    <xf numFmtId="178" fontId="0" fillId="0" borderId="0" xfId="0" applyNumberFormat="1" applyFont="1" applyFill="1" applyBorder="1" applyProtection="1"/>
    <xf numFmtId="181" fontId="0" fillId="0" borderId="0" xfId="0" applyNumberFormat="1" applyFont="1" applyFill="1" applyBorder="1" applyProtection="1"/>
    <xf numFmtId="0" fontId="1" fillId="2" borderId="0" xfId="0" applyFont="1" applyFill="1" applyAlignment="1" applyProtection="1">
      <alignment horizontal="center" vertical="center" wrapText="1"/>
    </xf>
    <xf numFmtId="178" fontId="14" fillId="0" borderId="0" xfId="0" applyNumberFormat="1" applyFont="1" applyFill="1" applyProtection="1"/>
    <xf numFmtId="178" fontId="14" fillId="0" borderId="0" xfId="0" applyNumberFormat="1" applyFont="1" applyFill="1" applyBorder="1" applyProtection="1"/>
    <xf numFmtId="178" fontId="15" fillId="0" borderId="1" xfId="0" applyNumberFormat="1" applyFont="1" applyFill="1" applyBorder="1" applyProtection="1"/>
    <xf numFmtId="178" fontId="15" fillId="0" borderId="0" xfId="0" applyNumberFormat="1" applyFont="1" applyFill="1" applyProtection="1"/>
    <xf numFmtId="178" fontId="2" fillId="0" borderId="1" xfId="0" applyNumberFormat="1" applyFont="1" applyFill="1" applyBorder="1" applyProtection="1"/>
    <xf numFmtId="176" fontId="14" fillId="0" borderId="0" xfId="0" applyNumberFormat="1" applyFont="1" applyFill="1" applyProtection="1"/>
    <xf numFmtId="176" fontId="14" fillId="0" borderId="0" xfId="0" applyNumberFormat="1" applyFont="1" applyFill="1" applyBorder="1" applyProtection="1"/>
    <xf numFmtId="176" fontId="15" fillId="0" borderId="1" xfId="0" applyNumberFormat="1" applyFont="1" applyFill="1" applyBorder="1" applyProtection="1"/>
    <xf numFmtId="176" fontId="15" fillId="0" borderId="0" xfId="0" applyNumberFormat="1" applyFont="1" applyFill="1" applyProtection="1"/>
    <xf numFmtId="0" fontId="11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1" fillId="2" borderId="4" xfId="0" applyFont="1" applyFill="1" applyBorder="1" applyAlignment="1" applyProtection="1">
      <alignment horizontal="center" vertical="center" wrapText="1"/>
    </xf>
    <xf numFmtId="178" fontId="0" fillId="0" borderId="2" xfId="0" applyNumberFormat="1" applyFill="1" applyBorder="1" applyProtection="1"/>
    <xf numFmtId="178" fontId="0" fillId="0" borderId="0" xfId="0" applyNumberFormat="1" applyFill="1" applyBorder="1" applyProtection="1"/>
    <xf numFmtId="178" fontId="0" fillId="0" borderId="4" xfId="0" applyNumberFormat="1" applyFill="1" applyBorder="1" applyProtection="1"/>
    <xf numFmtId="178" fontId="0" fillId="0" borderId="3" xfId="0" applyNumberFormat="1" applyFill="1" applyBorder="1" applyProtection="1"/>
    <xf numFmtId="178" fontId="0" fillId="0" borderId="5" xfId="0" applyNumberFormat="1" applyFill="1" applyBorder="1" applyProtection="1"/>
    <xf numFmtId="0" fontId="0" fillId="2" borderId="9" xfId="0" applyFill="1" applyBorder="1" applyAlignment="1" applyProtection="1">
      <alignment horizontal="center" vertical="center" wrapText="1"/>
    </xf>
    <xf numFmtId="176" fontId="0" fillId="0" borderId="9" xfId="0" applyNumberFormat="1" applyFill="1" applyBorder="1" applyProtection="1"/>
    <xf numFmtId="177" fontId="0" fillId="0" borderId="9" xfId="0" applyNumberFormat="1" applyFill="1" applyBorder="1" applyProtection="1"/>
    <xf numFmtId="176" fontId="0" fillId="0" borderId="16" xfId="0" applyNumberFormat="1" applyFill="1" applyBorder="1" applyProtection="1"/>
    <xf numFmtId="177" fontId="0" fillId="0" borderId="16" xfId="0" applyNumberFormat="1" applyFill="1" applyBorder="1" applyProtection="1"/>
    <xf numFmtId="0" fontId="11" fillId="2" borderId="9" xfId="0" applyFont="1" applyFill="1" applyBorder="1" applyAlignment="1" applyProtection="1">
      <alignment horizontal="center" vertical="center" wrapText="1"/>
    </xf>
    <xf numFmtId="178" fontId="1" fillId="0" borderId="2" xfId="0" applyNumberFormat="1" applyFont="1" applyFill="1" applyBorder="1" applyProtection="1"/>
    <xf numFmtId="178" fontId="1" fillId="0" borderId="4" xfId="0" applyNumberFormat="1" applyFont="1" applyFill="1" applyBorder="1" applyProtection="1"/>
    <xf numFmtId="177" fontId="1" fillId="0" borderId="9" xfId="0" applyNumberFormat="1" applyFont="1" applyFill="1" applyBorder="1" applyProtection="1"/>
    <xf numFmtId="177" fontId="2" fillId="0" borderId="0" xfId="0" applyNumberFormat="1" applyFont="1" applyFill="1" applyProtection="1"/>
    <xf numFmtId="179" fontId="0" fillId="0" borderId="1" xfId="0" applyNumberFormat="1" applyFill="1" applyBorder="1" applyProtection="1"/>
    <xf numFmtId="179" fontId="1" fillId="0" borderId="1" xfId="0" applyNumberFormat="1" applyFont="1" applyFill="1" applyBorder="1" applyProtection="1"/>
    <xf numFmtId="177" fontId="1" fillId="0" borderId="15" xfId="0" applyNumberFormat="1" applyFont="1" applyFill="1" applyBorder="1" applyProtection="1"/>
    <xf numFmtId="178" fontId="1" fillId="0" borderId="15" xfId="0" applyNumberFormat="1" applyFont="1" applyFill="1" applyBorder="1" applyProtection="1"/>
    <xf numFmtId="176" fontId="1" fillId="0" borderId="15" xfId="0" applyNumberFormat="1" applyFont="1" applyFill="1" applyBorder="1" applyProtection="1"/>
    <xf numFmtId="179" fontId="1" fillId="0" borderId="15" xfId="0" applyNumberFormat="1" applyFont="1" applyFill="1" applyBorder="1" applyProtection="1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181" fontId="2" fillId="0" borderId="1" xfId="0" applyNumberFormat="1" applyFont="1" applyFill="1" applyBorder="1" applyProtection="1"/>
    <xf numFmtId="181" fontId="2" fillId="0" borderId="0" xfId="0" applyNumberFormat="1" applyFont="1" applyFill="1" applyProtection="1"/>
    <xf numFmtId="177" fontId="2" fillId="0" borderId="1" xfId="0" applyNumberFormat="1" applyFont="1" applyFill="1" applyBorder="1" applyProtection="1"/>
    <xf numFmtId="177" fontId="1" fillId="3" borderId="0" xfId="0" applyNumberFormat="1" applyFont="1" applyFill="1" applyProtection="1"/>
    <xf numFmtId="177" fontId="0" fillId="3" borderId="0" xfId="0" applyNumberFormat="1" applyFill="1" applyProtection="1"/>
    <xf numFmtId="177" fontId="1" fillId="3" borderId="15" xfId="0" applyNumberFormat="1" applyFont="1" applyFill="1" applyBorder="1" applyProtection="1"/>
    <xf numFmtId="177" fontId="1" fillId="3" borderId="1" xfId="0" applyNumberFormat="1" applyFont="1" applyFill="1" applyBorder="1" applyProtection="1"/>
    <xf numFmtId="176" fontId="0" fillId="5" borderId="0" xfId="0" applyNumberFormat="1" applyFill="1" applyProtection="1"/>
    <xf numFmtId="176" fontId="1" fillId="5" borderId="1" xfId="0" applyNumberFormat="1" applyFont="1" applyFill="1" applyBorder="1" applyProtection="1"/>
    <xf numFmtId="182" fontId="0" fillId="0" borderId="0" xfId="0" applyNumberFormat="1" applyFill="1" applyProtection="1"/>
    <xf numFmtId="182" fontId="1" fillId="0" borderId="1" xfId="0" applyNumberFormat="1" applyFont="1" applyFill="1" applyBorder="1" applyProtection="1"/>
    <xf numFmtId="178" fontId="4" fillId="5" borderId="0" xfId="0" applyNumberFormat="1" applyFont="1" applyFill="1" applyBorder="1" applyProtection="1"/>
    <xf numFmtId="178" fontId="1" fillId="3" borderId="0" xfId="0" applyNumberFormat="1" applyFont="1" applyFill="1" applyBorder="1" applyProtection="1"/>
    <xf numFmtId="177" fontId="2" fillId="3" borderId="0" xfId="0" applyNumberFormat="1" applyFont="1" applyFill="1" applyProtection="1"/>
    <xf numFmtId="176" fontId="1" fillId="3" borderId="9" xfId="0" applyNumberFormat="1" applyFont="1" applyFill="1" applyBorder="1" applyProtection="1"/>
    <xf numFmtId="0" fontId="8" fillId="2" borderId="17" xfId="0" applyFont="1" applyFill="1" applyBorder="1" applyAlignment="1" applyProtection="1">
      <alignment horizontal="center" vertical="center" wrapText="1"/>
    </xf>
    <xf numFmtId="183" fontId="0" fillId="0" borderId="0" xfId="0" applyNumberFormat="1" applyFill="1" applyProtection="1"/>
    <xf numFmtId="0" fontId="5" fillId="0" borderId="0" xfId="0" applyFont="1" applyFill="1" applyAlignment="1" applyProtection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22</xdr:row>
      <xdr:rowOff>129540</xdr:rowOff>
    </xdr:from>
    <xdr:to>
      <xdr:col>21</xdr:col>
      <xdr:colOff>45720</xdr:colOff>
      <xdr:row>45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D8E19C-4410-6153-949D-7ACA024AFC8C}"/>
            </a:ext>
          </a:extLst>
        </xdr:cNvPr>
        <xdr:cNvSpPr txBox="1"/>
      </xdr:nvSpPr>
      <xdr:spPr>
        <a:xfrm>
          <a:off x="9220200" y="4549140"/>
          <a:ext cx="4876800" cy="411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ko-KR" sz="1100"/>
        </a:p>
        <a:p>
          <a:r>
            <a:rPr lang="en-US" altLang="ko-KR" sz="1100"/>
            <a:t>[1] </a:t>
          </a:r>
          <a:r>
            <a:rPr lang="ko-KR" altLang="en-US" sz="1100"/>
            <a:t>서비스수준</a:t>
          </a:r>
          <a:r>
            <a:rPr lang="en-US" altLang="ko-KR" sz="1100"/>
            <a:t>(</a:t>
          </a:r>
          <a:r>
            <a:rPr lang="ko-KR" altLang="en-US" sz="1100"/>
            <a:t>라인품목</a:t>
          </a:r>
          <a:r>
            <a:rPr lang="en-US" altLang="ko-KR" sz="1100"/>
            <a:t>)</a:t>
          </a:r>
          <a:r>
            <a:rPr lang="ko-KR" altLang="en-US" sz="1100"/>
            <a:t> </a:t>
          </a:r>
          <a:endParaRPr lang="en-US" altLang="ko-KR" sz="1100"/>
        </a:p>
        <a:p>
          <a:r>
            <a:rPr lang="ko-KR" altLang="en-US" sz="1100"/>
            <a:t>세 고객 모두 합의된 서비스수준</a:t>
          </a:r>
          <a:r>
            <a:rPr lang="en-US" altLang="ko-KR" sz="1100"/>
            <a:t>(95%)</a:t>
          </a:r>
          <a:r>
            <a:rPr lang="en-US" altLang="ko-KR" sz="1100" baseline="0"/>
            <a:t> </a:t>
          </a:r>
          <a:r>
            <a:rPr lang="ko-KR" altLang="en-US" sz="1100" baseline="0"/>
            <a:t>이상으로 서비스를 제공 받았다</a:t>
          </a:r>
          <a:r>
            <a:rPr lang="en-US" altLang="ko-KR" sz="1100" baseline="0"/>
            <a:t>.</a:t>
          </a:r>
        </a:p>
        <a:p>
          <a:r>
            <a:rPr lang="ko-KR" altLang="en-US" sz="1100" baseline="0"/>
            <a:t>보너스는 순서대로 </a:t>
          </a:r>
          <a:r>
            <a:rPr lang="en-US" altLang="ko-KR" sz="1100" baseline="0"/>
            <a:t>(3638, 2225, 761)</a:t>
          </a:r>
          <a:r>
            <a:rPr lang="ko-KR" altLang="en-US" sz="1100" baseline="0"/>
            <a:t>유로를 받은 것으로 미루어보아</a:t>
          </a:r>
          <a:r>
            <a:rPr lang="en-US" altLang="ko-KR" sz="1100" baseline="0"/>
            <a:t>, </a:t>
          </a:r>
        </a:p>
        <a:p>
          <a:r>
            <a:rPr lang="en-US" altLang="ko-KR" sz="1100" baseline="0"/>
            <a:t>'</a:t>
          </a:r>
          <a:r>
            <a:rPr lang="ko-KR" altLang="en-US" sz="1100" baseline="0"/>
            <a:t>합의</a:t>
          </a:r>
          <a:r>
            <a:rPr lang="en-US" altLang="ko-KR" sz="1100" baseline="0"/>
            <a:t>-</a:t>
          </a:r>
          <a:r>
            <a:rPr lang="ko-KR" altLang="en-US" sz="1100" baseline="0"/>
            <a:t>실제공 서수</a:t>
          </a:r>
          <a:r>
            <a:rPr lang="en-US" altLang="ko-KR" sz="1100" baseline="0"/>
            <a:t>or</a:t>
          </a:r>
          <a:r>
            <a:rPr lang="ko-KR" altLang="en-US" sz="1100" baseline="0"/>
            <a:t>계약지수 차이</a:t>
          </a:r>
          <a:r>
            <a:rPr lang="en-US" altLang="ko-KR" sz="1100" baseline="0"/>
            <a:t>'</a:t>
          </a:r>
          <a:r>
            <a:rPr lang="ko-KR" altLang="en-US" sz="1100" baseline="0"/>
            <a:t>보다 </a:t>
          </a:r>
          <a:r>
            <a:rPr lang="en-US" altLang="ko-KR" sz="1100" baseline="0"/>
            <a:t>'</a:t>
          </a:r>
          <a:r>
            <a:rPr lang="ko-KR" altLang="en-US" sz="1100" baseline="0"/>
            <a:t>고객사의 규모</a:t>
          </a:r>
          <a:r>
            <a:rPr lang="en-US" altLang="ko-KR" sz="1100" baseline="0"/>
            <a:t>'</a:t>
          </a:r>
          <a:r>
            <a:rPr lang="ko-KR" altLang="en-US" sz="1100" baseline="0"/>
            <a:t>가 더 큰 영향을 미치는 듯 하다</a:t>
          </a:r>
          <a:r>
            <a:rPr lang="en-US" altLang="ko-KR" sz="1100" baseline="0"/>
            <a:t>. </a:t>
          </a:r>
          <a:r>
            <a:rPr lang="ko-KR" altLang="en-US" sz="1100" baseline="0"/>
            <a:t>→ 이번에 서비스수준 합의를 각각 </a:t>
          </a:r>
          <a:r>
            <a:rPr lang="en-US" altLang="ko-KR" sz="1100" baseline="0"/>
            <a:t>(95.5%,  96.0%,  95.5%) </a:t>
          </a:r>
          <a:r>
            <a:rPr lang="ko-KR" altLang="en-US" sz="1100" baseline="0"/>
            <a:t>로 올려 계약할 계획임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[2] </a:t>
          </a:r>
          <a:r>
            <a:rPr lang="ko-KR" altLang="en-US" sz="1100" baseline="0"/>
            <a:t>탄소발자국도 약간씩 감소했고</a:t>
          </a:r>
          <a:r>
            <a:rPr lang="en-US" altLang="ko-KR" sz="1100" baseline="0"/>
            <a:t>, </a:t>
          </a:r>
          <a:r>
            <a:rPr lang="ko-KR" altLang="en-US" sz="1100" baseline="0"/>
            <a:t>이번에 </a:t>
          </a:r>
          <a:r>
            <a:rPr lang="en-US" altLang="ko-KR" sz="1100" baseline="0"/>
            <a:t>PET</a:t>
          </a:r>
          <a:r>
            <a:rPr lang="ko-KR" altLang="en-US" sz="1100" baseline="0"/>
            <a:t>병 부풀리기를 시행하면 더 감소할 것으로 기대된다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[3] </a:t>
          </a:r>
          <a:r>
            <a:rPr lang="ko-KR" altLang="en-US" sz="1100" baseline="0"/>
            <a:t>합의된 고객확보 유통기한</a:t>
          </a:r>
          <a:r>
            <a:rPr lang="en-US" altLang="ko-KR" sz="1100" baseline="0"/>
            <a:t>(75%)</a:t>
          </a:r>
        </a:p>
        <a:p>
          <a:r>
            <a:rPr lang="en-US" altLang="ko-KR" sz="1100" baseline="0"/>
            <a:t>[4] </a:t>
          </a:r>
          <a:r>
            <a:rPr lang="ko-KR" altLang="en-US" sz="1100" baseline="0"/>
            <a:t>진부화가 조금 증가함 → 안전재고</a:t>
          </a:r>
          <a:r>
            <a:rPr lang="en-US" altLang="ko-KR" sz="1100" baseline="0"/>
            <a:t>&amp;</a:t>
          </a:r>
          <a:r>
            <a:rPr lang="ko-KR" altLang="en-US" sz="1100" baseline="0"/>
            <a:t>생산간격과 조율하고 합의유통기한은 냅두기</a:t>
          </a:r>
          <a:endParaRPr lang="en-US" altLang="ko-KR" sz="1100" baseline="0"/>
        </a:p>
        <a:p>
          <a:r>
            <a:rPr lang="en-US" altLang="ko-KR" sz="1100" baseline="0"/>
            <a:t>[5] </a:t>
          </a:r>
        </a:p>
        <a:p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716280</xdr:colOff>
      <xdr:row>108</xdr:row>
      <xdr:rowOff>30480</xdr:rowOff>
    </xdr:from>
    <xdr:to>
      <xdr:col>1</xdr:col>
      <xdr:colOff>1630680</xdr:colOff>
      <xdr:row>114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1F7941-2BE5-BD37-C3CF-832B0DDBC0B6}"/>
            </a:ext>
          </a:extLst>
        </xdr:cNvPr>
        <xdr:cNvSpPr txBox="1"/>
      </xdr:nvSpPr>
      <xdr:spPr>
        <a:xfrm>
          <a:off x="716280" y="3817620"/>
          <a:ext cx="2026920" cy="1127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- </a:t>
          </a:r>
          <a:r>
            <a:rPr lang="ko-KR" altLang="en-US" sz="1100"/>
            <a:t>포장종류와 관계없이 비타민</a:t>
          </a:r>
          <a:r>
            <a:rPr lang="en-US" altLang="ko-KR" sz="1100"/>
            <a:t>C,</a:t>
          </a:r>
          <a:r>
            <a:rPr lang="en-US" altLang="ko-KR" sz="1100" baseline="0"/>
            <a:t> </a:t>
          </a:r>
          <a:r>
            <a:rPr lang="ko-KR" altLang="en-US" sz="1100"/>
            <a:t>망고가 들어간 아이들의 즉시가용성이 매우 증가함</a:t>
          </a:r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4"/>
  <cols>
    <col min="1" max="1" width="9.44140625" bestFit="1" customWidth="1"/>
    <col min="2" max="2" width="5.21875" customWidth="1"/>
    <col min="3" max="3" width="11.21875" customWidth="1"/>
    <col min="5" max="5" width="9.88671875" customWidth="1"/>
    <col min="6" max="6" width="10.33203125" customWidth="1"/>
    <col min="7" max="7" width="10.109375" customWidth="1"/>
    <col min="8" max="8" width="11.77734375" customWidth="1"/>
    <col min="11" max="11" width="11.77734375" customWidth="1"/>
    <col min="13" max="13" width="10" customWidth="1"/>
    <col min="18" max="18" width="12" customWidth="1"/>
  </cols>
  <sheetData>
    <row r="1" spans="1:18" ht="52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39" t="s">
        <v>122</v>
      </c>
      <c r="I1" s="19" t="s">
        <v>7</v>
      </c>
      <c r="J1" s="19" t="s">
        <v>8</v>
      </c>
      <c r="K1" s="39" t="s">
        <v>123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39" t="s">
        <v>121</v>
      </c>
    </row>
    <row r="2" spans="1:18">
      <c r="A2" s="1" t="s">
        <v>15</v>
      </c>
      <c r="B2" s="1">
        <v>-1</v>
      </c>
      <c r="C2" s="2">
        <v>0.92290000000000005</v>
      </c>
      <c r="D2" s="2">
        <v>3.6299999999999999E-2</v>
      </c>
      <c r="E2" s="3">
        <v>5.7442000000000002</v>
      </c>
      <c r="F2" s="1">
        <v>110691.83010000001</v>
      </c>
      <c r="G2" s="1">
        <v>4552.0619999999999</v>
      </c>
      <c r="H2" s="1">
        <v>132257.22270000001</v>
      </c>
      <c r="I2" s="4">
        <v>3.1E-2</v>
      </c>
      <c r="J2" s="1">
        <v>619636.36360000004</v>
      </c>
      <c r="K2" s="1">
        <v>564440</v>
      </c>
      <c r="L2" s="3">
        <v>4.2534999999999998</v>
      </c>
      <c r="M2" s="1">
        <v>17553.458699999999</v>
      </c>
      <c r="N2" s="1">
        <v>8.7012999999999998</v>
      </c>
      <c r="O2" s="2">
        <v>0</v>
      </c>
      <c r="P2" s="2">
        <v>0.99519999999999997</v>
      </c>
      <c r="Q2" s="2">
        <v>5.9999999999999995E-4</v>
      </c>
      <c r="R2" s="1">
        <v>3559348</v>
      </c>
    </row>
    <row r="3" spans="1:18">
      <c r="A3" s="1" t="s">
        <v>15</v>
      </c>
      <c r="B3" s="1">
        <v>0</v>
      </c>
      <c r="C3" s="2">
        <v>0.92290000000000005</v>
      </c>
      <c r="D3" s="2">
        <v>3.6299999999999999E-2</v>
      </c>
      <c r="E3" s="3">
        <v>5.7442000000000002</v>
      </c>
      <c r="F3" s="1">
        <v>110691.83010000001</v>
      </c>
      <c r="G3" s="1">
        <v>4552.0619999999999</v>
      </c>
      <c r="H3" s="1">
        <v>132257.22270000001</v>
      </c>
      <c r="I3" s="4">
        <v>3.1E-2</v>
      </c>
      <c r="J3" s="1">
        <v>619636.36360000004</v>
      </c>
      <c r="K3" s="1">
        <v>564440</v>
      </c>
      <c r="L3" s="3">
        <v>4.2534999999999998</v>
      </c>
      <c r="M3" s="1">
        <v>17553.458699999999</v>
      </c>
      <c r="N3" s="1">
        <v>8.7012999999999998</v>
      </c>
      <c r="O3" s="2">
        <v>0</v>
      </c>
      <c r="P3" s="2">
        <v>0.99519999999999997</v>
      </c>
      <c r="Q3" s="2">
        <v>5.9999999999999995E-4</v>
      </c>
      <c r="R3" s="1">
        <v>3559348</v>
      </c>
    </row>
    <row r="4" spans="1:18">
      <c r="A4" s="1" t="s">
        <v>15</v>
      </c>
      <c r="B4" s="1">
        <v>1</v>
      </c>
      <c r="C4" s="2">
        <v>0.92149999999999999</v>
      </c>
      <c r="D4" s="2">
        <v>3.7699999999999997E-2</v>
      </c>
      <c r="E4" s="3">
        <v>5.7442000000000002</v>
      </c>
      <c r="F4" s="1">
        <v>106357.69929999999</v>
      </c>
      <c r="G4" s="1">
        <v>4373.8262999999997</v>
      </c>
      <c r="H4" s="1">
        <v>126781.13250000001</v>
      </c>
      <c r="I4" s="4">
        <v>3.1E-2</v>
      </c>
      <c r="J4" s="1">
        <v>595374.54539999994</v>
      </c>
      <c r="K4" s="1">
        <v>493695</v>
      </c>
      <c r="L4" s="3">
        <v>3.8765999999999998</v>
      </c>
      <c r="M4" s="1">
        <v>15353.3704</v>
      </c>
      <c r="N4" s="1">
        <v>8.3177000000000003</v>
      </c>
      <c r="O4" s="2">
        <v>0</v>
      </c>
      <c r="P4" s="2">
        <v>0.98960000000000004</v>
      </c>
      <c r="Q4" s="2">
        <v>5.9999999999999995E-4</v>
      </c>
      <c r="R4" s="1">
        <v>3419982</v>
      </c>
    </row>
    <row r="5" spans="1:18">
      <c r="A5" s="1" t="s">
        <v>15</v>
      </c>
      <c r="B5" s="1">
        <v>2</v>
      </c>
      <c r="C5" s="2">
        <v>0.92600000000000005</v>
      </c>
      <c r="D5" s="2">
        <v>3.6700000000000003E-2</v>
      </c>
      <c r="E5" s="3">
        <v>5.8311999999999999</v>
      </c>
      <c r="F5" s="1">
        <v>121215.3492</v>
      </c>
      <c r="G5" s="1">
        <v>4984.8284999999996</v>
      </c>
      <c r="H5" s="1">
        <v>144167.16800000001</v>
      </c>
      <c r="I5" s="4">
        <v>3.1E-2</v>
      </c>
      <c r="J5" s="1">
        <v>668417.91040000005</v>
      </c>
      <c r="K5" s="1">
        <v>543708</v>
      </c>
      <c r="L5" s="3">
        <v>3.7648000000000001</v>
      </c>
      <c r="M5" s="1">
        <v>16908.735700000001</v>
      </c>
      <c r="N5" s="1">
        <v>8.2070000000000007</v>
      </c>
      <c r="O5" s="2">
        <v>0</v>
      </c>
      <c r="P5" s="2">
        <v>0.99029999999999996</v>
      </c>
      <c r="Q5" s="2">
        <v>5.9999999999999995E-4</v>
      </c>
      <c r="R5" s="1">
        <v>3897737</v>
      </c>
    </row>
    <row r="6" spans="1:18">
      <c r="A6" s="1" t="s">
        <v>15</v>
      </c>
      <c r="B6" s="1">
        <v>3</v>
      </c>
      <c r="C6" s="2">
        <v>0.92449999999999999</v>
      </c>
      <c r="D6" s="2">
        <v>3.6200000000000003E-2</v>
      </c>
      <c r="E6" s="3">
        <v>5.8601999999999999</v>
      </c>
      <c r="F6" s="1">
        <v>103146.0772</v>
      </c>
      <c r="G6" s="1">
        <v>4241.7524000000003</v>
      </c>
      <c r="H6" s="1">
        <v>123044.32150000001</v>
      </c>
      <c r="I6" s="4">
        <v>3.1E-2</v>
      </c>
      <c r="J6" s="1">
        <v>565962.77220000001</v>
      </c>
      <c r="K6" s="1">
        <v>461386</v>
      </c>
      <c r="L6" s="3">
        <v>3.7332999999999998</v>
      </c>
      <c r="M6" s="1">
        <v>14348.5897</v>
      </c>
      <c r="N6" s="1">
        <v>8.1710999999999991</v>
      </c>
      <c r="O6" s="2">
        <v>0</v>
      </c>
      <c r="P6" s="2">
        <v>0.99239999999999995</v>
      </c>
      <c r="Q6" s="2">
        <v>5.9999999999999995E-4</v>
      </c>
      <c r="R6" s="1">
        <v>3316711</v>
      </c>
    </row>
    <row r="7" spans="1:18">
      <c r="A7" s="1" t="s">
        <v>15</v>
      </c>
      <c r="B7" s="1">
        <v>4</v>
      </c>
      <c r="C7" s="2">
        <v>0.92530000000000001</v>
      </c>
      <c r="D7" s="2">
        <v>3.5700000000000003E-2</v>
      </c>
      <c r="E7" s="3">
        <v>5.8311999999999999</v>
      </c>
      <c r="F7" s="1">
        <v>103426.7043</v>
      </c>
      <c r="G7" s="1">
        <v>4253.2929000000004</v>
      </c>
      <c r="H7" s="1">
        <v>123431.9114</v>
      </c>
      <c r="I7" s="4">
        <v>3.1E-2</v>
      </c>
      <c r="J7" s="1">
        <v>570325.97010000004</v>
      </c>
      <c r="K7" s="1">
        <v>466788</v>
      </c>
      <c r="L7" s="3">
        <v>3.7656999999999998</v>
      </c>
      <c r="M7" s="1">
        <v>14516.6034</v>
      </c>
      <c r="N7" s="1">
        <v>8.4019999999999992</v>
      </c>
      <c r="O7" s="2">
        <v>0</v>
      </c>
      <c r="P7" s="2">
        <v>0.99360000000000004</v>
      </c>
      <c r="Q7" s="2">
        <v>5.9999999999999995E-4</v>
      </c>
      <c r="R7" s="1">
        <v>3325735</v>
      </c>
    </row>
    <row r="8" spans="1:18" ht="15" thickBot="1">
      <c r="A8" s="7" t="s">
        <v>15</v>
      </c>
      <c r="B8" s="7">
        <v>5</v>
      </c>
      <c r="C8" s="15">
        <v>0.94059999999999999</v>
      </c>
      <c r="D8" s="15">
        <v>2.9499999999999998E-2</v>
      </c>
      <c r="E8" s="16">
        <v>7.7460000000000004</v>
      </c>
      <c r="F8" s="14">
        <v>106413.9641</v>
      </c>
      <c r="G8" s="14">
        <v>4567.8980000000001</v>
      </c>
      <c r="H8" s="14">
        <v>125153.0428</v>
      </c>
      <c r="I8" s="90">
        <v>3.1699999999999999E-2</v>
      </c>
      <c r="J8" s="14">
        <v>432647.19099999999</v>
      </c>
      <c r="K8" s="14">
        <v>423321</v>
      </c>
      <c r="L8" s="16">
        <v>3.3694999999999999</v>
      </c>
      <c r="M8" s="14">
        <v>13441.728499999999</v>
      </c>
      <c r="N8" s="14">
        <v>5.6269999999999998</v>
      </c>
      <c r="O8" s="15">
        <v>0</v>
      </c>
      <c r="P8" s="15">
        <v>1</v>
      </c>
      <c r="Q8" s="15">
        <v>5.0700000000000002E-2</v>
      </c>
      <c r="R8" s="14">
        <v>3351302</v>
      </c>
    </row>
    <row r="9" spans="1:18" ht="15" thickTop="1">
      <c r="A9" s="1" t="s">
        <v>16</v>
      </c>
      <c r="B9" s="1">
        <v>-1</v>
      </c>
      <c r="C9" s="2">
        <v>0.84099999999999997</v>
      </c>
      <c r="D9" s="2">
        <v>5.8799999999999998E-2</v>
      </c>
      <c r="E9" s="3">
        <v>5.9183000000000003</v>
      </c>
      <c r="F9" s="1">
        <v>307931.20569999999</v>
      </c>
      <c r="G9" s="1">
        <v>145393.1825</v>
      </c>
      <c r="H9" s="1">
        <v>204296.6023</v>
      </c>
      <c r="I9" s="4">
        <v>5.4600000000000003E-2</v>
      </c>
      <c r="J9" s="1">
        <v>951612.35290000006</v>
      </c>
      <c r="K9" s="1">
        <v>851667</v>
      </c>
      <c r="L9" s="3">
        <v>4.1546000000000003</v>
      </c>
      <c r="M9" s="1">
        <v>46565.5795</v>
      </c>
      <c r="N9" s="1">
        <v>7.6630000000000003</v>
      </c>
      <c r="O9" s="2">
        <v>0</v>
      </c>
      <c r="P9" s="2">
        <v>0.99490000000000001</v>
      </c>
      <c r="Q9" s="2">
        <v>-2.9999999999999997E-4</v>
      </c>
      <c r="R9" s="1">
        <v>5631948</v>
      </c>
    </row>
    <row r="10" spans="1:18">
      <c r="A10" s="1" t="s">
        <v>16</v>
      </c>
      <c r="B10" s="1">
        <v>0</v>
      </c>
      <c r="C10" s="2">
        <v>0.84099999999999997</v>
      </c>
      <c r="D10" s="2">
        <v>5.8799999999999998E-2</v>
      </c>
      <c r="E10" s="3">
        <v>5.9183000000000003</v>
      </c>
      <c r="F10" s="1">
        <v>307931.20569999999</v>
      </c>
      <c r="G10" s="1">
        <v>145393.1825</v>
      </c>
      <c r="H10" s="1">
        <v>204296.6023</v>
      </c>
      <c r="I10" s="4">
        <v>5.4600000000000003E-2</v>
      </c>
      <c r="J10" s="1">
        <v>951612.35290000006</v>
      </c>
      <c r="K10" s="1">
        <v>851667</v>
      </c>
      <c r="L10" s="3">
        <v>4.1546000000000003</v>
      </c>
      <c r="M10" s="1">
        <v>46565.5795</v>
      </c>
      <c r="N10" s="1">
        <v>7.6630000000000003</v>
      </c>
      <c r="O10" s="2">
        <v>0</v>
      </c>
      <c r="P10" s="2">
        <v>0.99490000000000001</v>
      </c>
      <c r="Q10" s="2">
        <v>-2.9999999999999997E-4</v>
      </c>
      <c r="R10" s="1">
        <v>5631948</v>
      </c>
    </row>
    <row r="11" spans="1:18">
      <c r="A11" s="1" t="s">
        <v>16</v>
      </c>
      <c r="B11" s="1">
        <v>1</v>
      </c>
      <c r="C11" s="2">
        <v>0.92730000000000001</v>
      </c>
      <c r="D11" s="2">
        <v>5.6399999999999999E-2</v>
      </c>
      <c r="E11" s="3">
        <v>5.9473000000000003</v>
      </c>
      <c r="F11" s="106">
        <v>303608.88459999999</v>
      </c>
      <c r="G11" s="106">
        <v>143174.5331</v>
      </c>
      <c r="H11" s="106">
        <v>201370.44630000001</v>
      </c>
      <c r="I11" s="106">
        <v>5.4699999999999999E-2</v>
      </c>
      <c r="J11" s="106">
        <v>931808.19510000001</v>
      </c>
      <c r="K11" s="106">
        <v>793242</v>
      </c>
      <c r="L11" s="3">
        <v>3.9257</v>
      </c>
      <c r="M11" s="1">
        <v>43458.170100000003</v>
      </c>
      <c r="N11" s="1">
        <v>7.3028000000000004</v>
      </c>
      <c r="O11" s="2">
        <v>0</v>
      </c>
      <c r="P11" s="2">
        <v>0.99829999999999997</v>
      </c>
      <c r="Q11" s="2">
        <v>-2.9999999999999997E-4</v>
      </c>
      <c r="R11" s="1">
        <v>5541774</v>
      </c>
    </row>
    <row r="12" spans="1:18">
      <c r="A12" s="1" t="s">
        <v>16</v>
      </c>
      <c r="B12" s="1">
        <v>2</v>
      </c>
      <c r="C12" s="2">
        <v>0.97929999999999995</v>
      </c>
      <c r="D12" s="2">
        <v>5.91E-2</v>
      </c>
      <c r="E12" s="3">
        <v>5.9183000000000003</v>
      </c>
      <c r="F12" s="106">
        <v>313316.13660000003</v>
      </c>
      <c r="G12" s="106">
        <v>146737.64360000001</v>
      </c>
      <c r="H12" s="106">
        <v>206829.79579999999</v>
      </c>
      <c r="I12" s="106">
        <v>5.5100000000000003E-2</v>
      </c>
      <c r="J12" s="106">
        <v>960294.7058</v>
      </c>
      <c r="K12" s="106">
        <v>808971</v>
      </c>
      <c r="L12" s="3">
        <v>3.9117000000000002</v>
      </c>
      <c r="M12" s="1">
        <v>44597.710200000001</v>
      </c>
      <c r="N12" s="1">
        <v>7.2270000000000003</v>
      </c>
      <c r="O12" s="2">
        <v>0</v>
      </c>
      <c r="P12" s="2">
        <v>0.99929999999999997</v>
      </c>
      <c r="Q12" s="2">
        <v>-2.9999999999999997E-4</v>
      </c>
      <c r="R12" s="1">
        <v>5683333</v>
      </c>
    </row>
    <row r="13" spans="1:18">
      <c r="A13" s="1" t="s">
        <v>16</v>
      </c>
      <c r="B13" s="1">
        <v>3</v>
      </c>
      <c r="C13" s="2">
        <v>0.94630000000000003</v>
      </c>
      <c r="D13" s="2">
        <v>3.7600000000000001E-2</v>
      </c>
      <c r="E13" s="3">
        <v>5.3960999999999997</v>
      </c>
      <c r="F13" s="106">
        <v>267841.5735</v>
      </c>
      <c r="G13" s="106">
        <v>112671.5499</v>
      </c>
      <c r="H13" s="106">
        <v>195273.1722</v>
      </c>
      <c r="I13" s="106">
        <v>5.11E-2</v>
      </c>
      <c r="J13" s="106">
        <v>970170.96770000004</v>
      </c>
      <c r="K13" s="106">
        <v>720003</v>
      </c>
      <c r="L13" s="3">
        <v>3.6947999999999999</v>
      </c>
      <c r="M13" s="1">
        <v>36836.872100000001</v>
      </c>
      <c r="N13" s="1">
        <v>8.3874999999999993</v>
      </c>
      <c r="O13" s="2">
        <v>0</v>
      </c>
      <c r="P13" s="2">
        <v>0.99329999999999996</v>
      </c>
      <c r="Q13" s="2">
        <v>-2.9999999999999997E-4</v>
      </c>
      <c r="R13" s="1">
        <v>5235156</v>
      </c>
    </row>
    <row r="14" spans="1:18">
      <c r="A14" s="1" t="s">
        <v>16</v>
      </c>
      <c r="B14" s="1">
        <v>4</v>
      </c>
      <c r="C14" s="2">
        <v>0.94579999999999997</v>
      </c>
      <c r="D14" s="2">
        <v>3.1600000000000003E-2</v>
      </c>
      <c r="E14" s="3">
        <v>5.3960999999999997</v>
      </c>
      <c r="F14" s="106">
        <v>269780.06900000002</v>
      </c>
      <c r="G14" s="106">
        <v>113320.69960000001</v>
      </c>
      <c r="H14" s="106">
        <v>196537.08989999999</v>
      </c>
      <c r="I14" s="106">
        <v>5.1200000000000002E-2</v>
      </c>
      <c r="J14" s="106">
        <v>976256.12899999996</v>
      </c>
      <c r="K14" s="106">
        <v>720550</v>
      </c>
      <c r="L14" s="3">
        <v>3.6749000000000001</v>
      </c>
      <c r="M14" s="1">
        <v>36900.228300000002</v>
      </c>
      <c r="N14" s="1">
        <v>8.5509000000000004</v>
      </c>
      <c r="O14" s="2">
        <v>0</v>
      </c>
      <c r="P14" s="2">
        <v>0.98980000000000001</v>
      </c>
      <c r="Q14" s="2">
        <v>-2.9999999999999997E-4</v>
      </c>
      <c r="R14" s="1">
        <v>5267992</v>
      </c>
    </row>
    <row r="15" spans="1:18" ht="15" thickBot="1">
      <c r="A15" s="7" t="s">
        <v>16</v>
      </c>
      <c r="B15" s="7">
        <v>5</v>
      </c>
      <c r="C15" s="15">
        <v>0.96509999999999996</v>
      </c>
      <c r="D15" s="15">
        <v>2.75E-2</v>
      </c>
      <c r="E15" s="16">
        <v>16.449400000000001</v>
      </c>
      <c r="F15" s="107">
        <v>248421.91529999999</v>
      </c>
      <c r="G15" s="107">
        <v>90085.949099999998</v>
      </c>
      <c r="H15" s="107">
        <v>193920.3916</v>
      </c>
      <c r="I15" s="107">
        <v>4.7899999999999998E-2</v>
      </c>
      <c r="J15" s="107">
        <v>314685.71419999999</v>
      </c>
      <c r="K15" s="107">
        <v>476972</v>
      </c>
      <c r="L15" s="16">
        <v>2.4487999999999999</v>
      </c>
      <c r="M15" s="14">
        <v>22890.465</v>
      </c>
      <c r="N15" s="14">
        <v>4.6848999999999998</v>
      </c>
      <c r="O15" s="15">
        <v>0</v>
      </c>
      <c r="P15" s="15">
        <v>1</v>
      </c>
      <c r="Q15" s="15">
        <v>4.9599999999999998E-2</v>
      </c>
      <c r="R15" s="14">
        <v>5176408</v>
      </c>
    </row>
    <row r="16" spans="1:18" ht="15" thickTop="1">
      <c r="A16" s="1" t="s">
        <v>17</v>
      </c>
      <c r="B16" s="1">
        <v>-1</v>
      </c>
      <c r="C16" s="2">
        <v>0.97750000000000004</v>
      </c>
      <c r="D16" s="2">
        <v>1.0200000000000001E-2</v>
      </c>
      <c r="E16" s="3">
        <v>5.3960999999999997</v>
      </c>
      <c r="F16" s="106">
        <v>409042.23080000002</v>
      </c>
      <c r="G16" s="106">
        <v>35046.069199999998</v>
      </c>
      <c r="H16" s="106">
        <v>35360.3393</v>
      </c>
      <c r="I16" s="106">
        <v>0.43919999999999998</v>
      </c>
      <c r="J16" s="106">
        <v>172580.64509999999</v>
      </c>
      <c r="K16" s="106">
        <v>160757</v>
      </c>
      <c r="L16" s="3">
        <v>4.53</v>
      </c>
      <c r="M16" s="1">
        <v>70609.638900000005</v>
      </c>
      <c r="N16" s="1">
        <v>10.800599999999999</v>
      </c>
      <c r="O16" s="2">
        <v>0</v>
      </c>
      <c r="P16" s="2">
        <v>0.9929</v>
      </c>
      <c r="Q16" s="2">
        <v>2.9999999999999997E-4</v>
      </c>
      <c r="R16" s="1">
        <v>931265</v>
      </c>
    </row>
    <row r="17" spans="1:18">
      <c r="A17" s="1" t="s">
        <v>17</v>
      </c>
      <c r="B17" s="1">
        <v>0</v>
      </c>
      <c r="C17" s="2">
        <v>0.97750000000000004</v>
      </c>
      <c r="D17" s="2">
        <v>1.0200000000000001E-2</v>
      </c>
      <c r="E17" s="3">
        <v>5.3960999999999997</v>
      </c>
      <c r="F17" s="106">
        <v>409042.23080000002</v>
      </c>
      <c r="G17" s="106">
        <v>35046.069199999998</v>
      </c>
      <c r="H17" s="106">
        <v>35360.3393</v>
      </c>
      <c r="I17" s="106">
        <v>0.43919999999999998</v>
      </c>
      <c r="J17" s="106">
        <v>172580.64509999999</v>
      </c>
      <c r="K17" s="106">
        <v>160757</v>
      </c>
      <c r="L17" s="3">
        <v>4.53</v>
      </c>
      <c r="M17" s="1">
        <v>70609.638900000005</v>
      </c>
      <c r="N17" s="1">
        <v>10.800599999999999</v>
      </c>
      <c r="O17" s="2">
        <v>0</v>
      </c>
      <c r="P17" s="2">
        <v>0.9929</v>
      </c>
      <c r="Q17" s="2">
        <v>2.9999999999999997E-4</v>
      </c>
      <c r="R17" s="1">
        <v>931265</v>
      </c>
    </row>
    <row r="18" spans="1:18">
      <c r="A18" s="1" t="s">
        <v>17</v>
      </c>
      <c r="B18" s="1">
        <v>1</v>
      </c>
      <c r="C18" s="2">
        <v>0.9778</v>
      </c>
      <c r="D18" s="2">
        <v>1.15E-2</v>
      </c>
      <c r="E18" s="3">
        <v>5.4250999999999996</v>
      </c>
      <c r="F18" s="106">
        <v>396835.48920000001</v>
      </c>
      <c r="G18" s="106">
        <v>34024.2595</v>
      </c>
      <c r="H18" s="106">
        <v>34215.737200000003</v>
      </c>
      <c r="I18" s="106">
        <v>0.43919999999999998</v>
      </c>
      <c r="J18" s="106">
        <v>166524.06409999999</v>
      </c>
      <c r="K18" s="106">
        <v>154056</v>
      </c>
      <c r="L18" s="3">
        <v>4.4832000000000001</v>
      </c>
      <c r="M18" s="1">
        <v>67670.888600000006</v>
      </c>
      <c r="N18" s="1">
        <v>10.7517</v>
      </c>
      <c r="O18" s="2">
        <v>0</v>
      </c>
      <c r="P18" s="2">
        <v>0.99</v>
      </c>
      <c r="Q18" s="2">
        <v>2.9999999999999997E-4</v>
      </c>
      <c r="R18" s="1">
        <v>903414</v>
      </c>
    </row>
    <row r="19" spans="1:18">
      <c r="A19" s="1" t="s">
        <v>17</v>
      </c>
      <c r="B19" s="1">
        <v>2</v>
      </c>
      <c r="C19" s="2">
        <v>0.9788</v>
      </c>
      <c r="D19" s="2">
        <v>1.0500000000000001E-2</v>
      </c>
      <c r="E19" s="3">
        <v>5.3090000000000002</v>
      </c>
      <c r="F19" s="106">
        <v>433451.70699999999</v>
      </c>
      <c r="G19" s="106">
        <v>37085.681499999999</v>
      </c>
      <c r="H19" s="106">
        <v>37691.3001</v>
      </c>
      <c r="I19" s="106">
        <v>0.43909999999999999</v>
      </c>
      <c r="J19" s="106">
        <v>185901.63930000001</v>
      </c>
      <c r="K19" s="106">
        <v>169289</v>
      </c>
      <c r="L19" s="3">
        <v>4.4852999999999996</v>
      </c>
      <c r="M19" s="1">
        <v>74347.372399999993</v>
      </c>
      <c r="N19" s="1">
        <v>10.761200000000001</v>
      </c>
      <c r="O19" s="2">
        <v>0</v>
      </c>
      <c r="P19" s="2">
        <v>0.99139999999999995</v>
      </c>
      <c r="Q19" s="2">
        <v>2.9999999999999997E-4</v>
      </c>
      <c r="R19" s="1">
        <v>986967</v>
      </c>
    </row>
    <row r="20" spans="1:18">
      <c r="A20" s="1" t="s">
        <v>17</v>
      </c>
      <c r="B20" s="1">
        <v>3</v>
      </c>
      <c r="C20" s="2">
        <v>0.98</v>
      </c>
      <c r="D20" s="2">
        <v>1.09E-2</v>
      </c>
      <c r="E20" s="3">
        <v>5.4541000000000004</v>
      </c>
      <c r="F20" s="106">
        <v>382339.23210000002</v>
      </c>
      <c r="G20" s="106">
        <v>32810.109199999999</v>
      </c>
      <c r="H20" s="106">
        <v>33178.697500000002</v>
      </c>
      <c r="I20" s="106">
        <v>0.43919999999999998</v>
      </c>
      <c r="J20" s="106">
        <v>159574.46799999999</v>
      </c>
      <c r="K20" s="106">
        <v>148370</v>
      </c>
      <c r="L20" s="3">
        <v>4.4612999999999996</v>
      </c>
      <c r="M20" s="1">
        <v>65178.580099999999</v>
      </c>
      <c r="N20" s="1">
        <v>10.7263</v>
      </c>
      <c r="O20" s="2">
        <v>0</v>
      </c>
      <c r="P20" s="2">
        <v>0.98809999999999998</v>
      </c>
      <c r="Q20" s="2">
        <v>2.9999999999999997E-4</v>
      </c>
      <c r="R20" s="1">
        <v>870341</v>
      </c>
    </row>
    <row r="21" spans="1:18">
      <c r="A21" s="1" t="s">
        <v>17</v>
      </c>
      <c r="B21" s="1">
        <v>4</v>
      </c>
      <c r="C21" s="2">
        <v>0.94979999999999998</v>
      </c>
      <c r="D21" s="2">
        <v>2.46E-2</v>
      </c>
      <c r="E21" s="3">
        <v>5.5701000000000001</v>
      </c>
      <c r="F21" s="106">
        <v>384569.86050000001</v>
      </c>
      <c r="G21" s="106">
        <v>33339.046000000002</v>
      </c>
      <c r="H21" s="106">
        <v>33311.248699999996</v>
      </c>
      <c r="I21" s="106">
        <v>0.43490000000000001</v>
      </c>
      <c r="J21" s="106">
        <v>158750</v>
      </c>
      <c r="K21" s="106">
        <v>141730</v>
      </c>
      <c r="L21" s="3">
        <v>4.2454000000000001</v>
      </c>
      <c r="M21" s="1">
        <v>61638.673300000002</v>
      </c>
      <c r="N21" s="1">
        <v>10.6745</v>
      </c>
      <c r="O21" s="2">
        <v>0</v>
      </c>
      <c r="P21" s="2">
        <v>0.9778</v>
      </c>
      <c r="Q21" s="2">
        <v>2.9999999999999997E-4</v>
      </c>
      <c r="R21" s="1">
        <v>884267</v>
      </c>
    </row>
    <row r="22" spans="1:18" ht="15" thickBot="1">
      <c r="A22" s="7" t="s">
        <v>17</v>
      </c>
      <c r="B22" s="7">
        <v>5</v>
      </c>
      <c r="C22" s="15">
        <v>0.97319999999999995</v>
      </c>
      <c r="D22" s="15">
        <v>7.9000000000000008E-3</v>
      </c>
      <c r="E22" s="16">
        <v>6.9047000000000001</v>
      </c>
      <c r="F22" s="107">
        <v>391622.18800000002</v>
      </c>
      <c r="G22" s="107">
        <v>25212.6535</v>
      </c>
      <c r="H22" s="107">
        <v>33452.372799999997</v>
      </c>
      <c r="I22" s="107">
        <v>0.44590000000000002</v>
      </c>
      <c r="J22" s="107">
        <v>127184.87390000001</v>
      </c>
      <c r="K22" s="107">
        <v>133782</v>
      </c>
      <c r="L22" s="16">
        <v>3.9828999999999999</v>
      </c>
      <c r="M22" s="14">
        <v>59659.926599999999</v>
      </c>
      <c r="N22" s="14">
        <v>7.2366999999999999</v>
      </c>
      <c r="O22" s="15">
        <v>0</v>
      </c>
      <c r="P22" s="15">
        <v>0.99929999999999997</v>
      </c>
      <c r="Q22" s="15">
        <v>5.0299999999999997E-2</v>
      </c>
      <c r="R22" s="14">
        <v>878175</v>
      </c>
    </row>
    <row r="23" spans="1:18" ht="15" thickTop="1">
      <c r="A23" s="1" t="s">
        <v>18</v>
      </c>
      <c r="B23" s="1">
        <v>-1</v>
      </c>
      <c r="C23" s="2">
        <v>0.93679999999999997</v>
      </c>
      <c r="D23" s="2">
        <v>4.8999999999999998E-3</v>
      </c>
      <c r="E23" s="3">
        <v>5.3090000000000002</v>
      </c>
      <c r="F23" s="1">
        <v>81657.500899999999</v>
      </c>
      <c r="G23" s="1">
        <v>3314.0293999999999</v>
      </c>
      <c r="H23" s="1">
        <v>3164.9045000000001</v>
      </c>
      <c r="I23" s="4">
        <v>0.99239999999999995</v>
      </c>
      <c r="J23" s="1">
        <v>15497.2677</v>
      </c>
      <c r="K23" s="1">
        <v>14089</v>
      </c>
      <c r="L23" s="3">
        <v>4.4469000000000003</v>
      </c>
      <c r="M23" s="1">
        <v>13982.7317</v>
      </c>
      <c r="N23" s="1">
        <v>7.6792999999999996</v>
      </c>
      <c r="O23" s="2">
        <v>0</v>
      </c>
      <c r="P23" s="2">
        <v>1</v>
      </c>
      <c r="Q23" s="2">
        <v>4.0000000000000002E-4</v>
      </c>
      <c r="R23" s="1">
        <v>82276</v>
      </c>
    </row>
    <row r="24" spans="1:18">
      <c r="A24" s="1" t="s">
        <v>18</v>
      </c>
      <c r="B24" s="1">
        <v>0</v>
      </c>
      <c r="C24" s="2">
        <v>0.93679999999999997</v>
      </c>
      <c r="D24" s="2">
        <v>4.8999999999999998E-3</v>
      </c>
      <c r="E24" s="3">
        <v>5.3090000000000002</v>
      </c>
      <c r="F24" s="1">
        <v>81657.500899999999</v>
      </c>
      <c r="G24" s="1">
        <v>3314.0293999999999</v>
      </c>
      <c r="H24" s="1">
        <v>3164.9045000000001</v>
      </c>
      <c r="I24" s="4">
        <v>0.99239999999999995</v>
      </c>
      <c r="J24" s="1">
        <v>15497.2677</v>
      </c>
      <c r="K24" s="1">
        <v>14089</v>
      </c>
      <c r="L24" s="3">
        <v>4.4469000000000003</v>
      </c>
      <c r="M24" s="1">
        <v>13982.7317</v>
      </c>
      <c r="N24" s="1">
        <v>7.6792999999999996</v>
      </c>
      <c r="O24" s="2">
        <v>0</v>
      </c>
      <c r="P24" s="2">
        <v>1</v>
      </c>
      <c r="Q24" s="2">
        <v>4.0000000000000002E-4</v>
      </c>
      <c r="R24" s="1">
        <v>82276</v>
      </c>
    </row>
    <row r="25" spans="1:18">
      <c r="A25" s="1" t="s">
        <v>18</v>
      </c>
      <c r="B25" s="1">
        <v>1</v>
      </c>
      <c r="C25" s="2">
        <v>0.93869999999999998</v>
      </c>
      <c r="D25" s="2">
        <v>6.4999999999999997E-3</v>
      </c>
      <c r="E25" s="3">
        <v>5.3670999999999998</v>
      </c>
      <c r="F25" s="1">
        <v>78548.001099999994</v>
      </c>
      <c r="G25" s="1">
        <v>3215.6151</v>
      </c>
      <c r="H25" s="1">
        <v>3041.5785999999998</v>
      </c>
      <c r="I25" s="4">
        <v>0.99280000000000002</v>
      </c>
      <c r="J25" s="1">
        <v>14740.540499999999</v>
      </c>
      <c r="K25" s="1">
        <v>13709</v>
      </c>
      <c r="L25" s="3">
        <v>4.4950000000000001</v>
      </c>
      <c r="M25" s="1">
        <v>13610.910099999999</v>
      </c>
      <c r="N25" s="1">
        <v>7.7319000000000004</v>
      </c>
      <c r="O25" s="2">
        <v>0</v>
      </c>
      <c r="P25" s="2">
        <v>1</v>
      </c>
      <c r="Q25" s="2">
        <v>4.0000000000000002E-4</v>
      </c>
      <c r="R25" s="1">
        <v>79114</v>
      </c>
    </row>
    <row r="26" spans="1:18">
      <c r="A26" s="1" t="s">
        <v>18</v>
      </c>
      <c r="B26" s="1">
        <v>2</v>
      </c>
      <c r="C26" s="2">
        <v>0.93469999999999998</v>
      </c>
      <c r="D26" s="2">
        <v>4.5999999999999999E-3</v>
      </c>
      <c r="E26" s="3">
        <v>5.3380000000000001</v>
      </c>
      <c r="F26" s="1">
        <v>86434.625499999995</v>
      </c>
      <c r="G26" s="1">
        <v>3477.8395</v>
      </c>
      <c r="H26" s="1">
        <v>3352.6905999999999</v>
      </c>
      <c r="I26" s="4">
        <v>0.99209999999999998</v>
      </c>
      <c r="J26" s="1">
        <v>16320.652099999999</v>
      </c>
      <c r="K26" s="1">
        <v>15154</v>
      </c>
      <c r="L26" s="3">
        <v>4.5239000000000003</v>
      </c>
      <c r="M26" s="1">
        <v>15034.688200000001</v>
      </c>
      <c r="N26" s="1">
        <v>7.7752999999999997</v>
      </c>
      <c r="O26" s="2">
        <v>0</v>
      </c>
      <c r="P26" s="2">
        <v>0.99980000000000002</v>
      </c>
      <c r="Q26" s="2">
        <v>4.0000000000000002E-4</v>
      </c>
      <c r="R26" s="1">
        <v>87121</v>
      </c>
    </row>
    <row r="27" spans="1:18">
      <c r="A27" s="1" t="s">
        <v>18</v>
      </c>
      <c r="B27" s="1">
        <v>3</v>
      </c>
      <c r="C27" s="2">
        <v>0.93740000000000001</v>
      </c>
      <c r="D27" s="2">
        <v>5.1999999999999998E-3</v>
      </c>
      <c r="E27" s="3">
        <v>5.5411000000000001</v>
      </c>
      <c r="F27" s="1">
        <v>76966.400099999999</v>
      </c>
      <c r="G27" s="1">
        <v>3180.9937</v>
      </c>
      <c r="H27" s="1">
        <v>2967.1525000000001</v>
      </c>
      <c r="I27" s="4">
        <v>0.99319999999999997</v>
      </c>
      <c r="J27" s="1">
        <v>13984.293100000001</v>
      </c>
      <c r="K27" s="1">
        <v>13108</v>
      </c>
      <c r="L27" s="3">
        <v>4.4093</v>
      </c>
      <c r="M27" s="1">
        <v>13019.373799999999</v>
      </c>
      <c r="N27" s="1">
        <v>7.6436000000000002</v>
      </c>
      <c r="O27" s="2">
        <v>0</v>
      </c>
      <c r="P27" s="2">
        <v>1</v>
      </c>
      <c r="Q27" s="2">
        <v>4.0000000000000002E-4</v>
      </c>
      <c r="R27" s="1">
        <v>77489</v>
      </c>
    </row>
    <row r="28" spans="1:18">
      <c r="A28" s="1" t="s">
        <v>18</v>
      </c>
      <c r="B28" s="1">
        <v>4</v>
      </c>
      <c r="C28" s="2">
        <v>0.93389999999999995</v>
      </c>
      <c r="D28" s="2">
        <v>0</v>
      </c>
      <c r="E28" s="3">
        <v>5.5121000000000002</v>
      </c>
      <c r="F28" s="1">
        <v>76820.262700000007</v>
      </c>
      <c r="G28" s="1">
        <v>3172.9794999999999</v>
      </c>
      <c r="H28" s="1">
        <v>2983.5540000000001</v>
      </c>
      <c r="I28" s="4">
        <v>0.99319999999999997</v>
      </c>
      <c r="J28" s="1">
        <v>14031.5789</v>
      </c>
      <c r="K28" s="1">
        <v>13124</v>
      </c>
      <c r="L28" s="3">
        <v>4.3921000000000001</v>
      </c>
      <c r="M28" s="1">
        <v>13035.3375</v>
      </c>
      <c r="N28" s="1">
        <v>7.8208000000000002</v>
      </c>
      <c r="O28" s="2">
        <v>0</v>
      </c>
      <c r="P28" s="2">
        <v>0.99760000000000004</v>
      </c>
      <c r="Q28" s="2">
        <v>4.0000000000000002E-4</v>
      </c>
      <c r="R28" s="1">
        <v>77344</v>
      </c>
    </row>
    <row r="29" spans="1:18" ht="15" thickBot="1">
      <c r="A29" s="7" t="s">
        <v>18</v>
      </c>
      <c r="B29" s="7">
        <v>5</v>
      </c>
      <c r="C29" s="15">
        <v>0.93320000000000003</v>
      </c>
      <c r="D29" s="15">
        <v>5.1000000000000004E-3</v>
      </c>
      <c r="E29" s="16">
        <v>5.3670999999999998</v>
      </c>
      <c r="F29" s="14">
        <v>78548.001099999994</v>
      </c>
      <c r="G29" s="14">
        <v>3215.6151</v>
      </c>
      <c r="H29" s="14">
        <v>3035.1554999999998</v>
      </c>
      <c r="I29" s="90">
        <v>0.99280000000000002</v>
      </c>
      <c r="J29" s="14">
        <v>14740.540499999999</v>
      </c>
      <c r="K29" s="14">
        <v>14122</v>
      </c>
      <c r="L29" s="16">
        <v>4.6374000000000004</v>
      </c>
      <c r="M29" s="14">
        <v>14020.9815</v>
      </c>
      <c r="N29" s="14">
        <v>7.8738000000000001</v>
      </c>
      <c r="O29" s="15">
        <v>0</v>
      </c>
      <c r="P29" s="15">
        <v>1</v>
      </c>
      <c r="Q29" s="15">
        <v>5.04E-2</v>
      </c>
      <c r="R29" s="14">
        <v>79114</v>
      </c>
    </row>
    <row r="30" spans="1:18" ht="15" thickTop="1">
      <c r="A30" s="1" t="s">
        <v>19</v>
      </c>
      <c r="B30" s="1">
        <v>-1</v>
      </c>
      <c r="C30" s="2">
        <v>0.81459999999999999</v>
      </c>
      <c r="D30" s="2">
        <v>1.2E-2</v>
      </c>
      <c r="E30" s="3">
        <v>4.6997999999999998</v>
      </c>
      <c r="F30" s="1">
        <v>2294.5502999999999</v>
      </c>
      <c r="G30" s="1">
        <v>1591.6188</v>
      </c>
      <c r="H30" s="1">
        <v>183.9967</v>
      </c>
      <c r="I30" s="4">
        <v>0.4728</v>
      </c>
      <c r="J30" s="1">
        <v>1032.4074000000001</v>
      </c>
      <c r="K30" s="1">
        <v>769</v>
      </c>
      <c r="L30" s="3">
        <v>4.1756000000000002</v>
      </c>
      <c r="M30" s="1">
        <v>363.81889999999999</v>
      </c>
      <c r="N30" s="1">
        <v>18.435199999999998</v>
      </c>
      <c r="O30" s="2">
        <v>0</v>
      </c>
      <c r="P30" s="2">
        <v>0.84260000000000002</v>
      </c>
      <c r="Q30" s="2">
        <v>1.6000000000000001E-3</v>
      </c>
      <c r="R30" s="1">
        <v>4852</v>
      </c>
    </row>
    <row r="31" spans="1:18">
      <c r="A31" s="1" t="s">
        <v>19</v>
      </c>
      <c r="B31" s="1">
        <v>0</v>
      </c>
      <c r="C31" s="2">
        <v>0.81459999999999999</v>
      </c>
      <c r="D31" s="2">
        <v>1.2E-2</v>
      </c>
      <c r="E31" s="3">
        <v>4.6997999999999998</v>
      </c>
      <c r="F31" s="1">
        <v>2294.5502999999999</v>
      </c>
      <c r="G31" s="1">
        <v>1591.6188</v>
      </c>
      <c r="H31" s="1">
        <v>183.9967</v>
      </c>
      <c r="I31" s="4">
        <v>0.4728</v>
      </c>
      <c r="J31" s="1">
        <v>1032.4074000000001</v>
      </c>
      <c r="K31" s="1">
        <v>769</v>
      </c>
      <c r="L31" s="3">
        <v>4.1756000000000002</v>
      </c>
      <c r="M31" s="1">
        <v>363.81889999999999</v>
      </c>
      <c r="N31" s="1">
        <v>18.435199999999998</v>
      </c>
      <c r="O31" s="2">
        <v>0</v>
      </c>
      <c r="P31" s="2">
        <v>0.84260000000000002</v>
      </c>
      <c r="Q31" s="2">
        <v>1.6000000000000001E-3</v>
      </c>
      <c r="R31" s="1">
        <v>4852</v>
      </c>
    </row>
    <row r="32" spans="1:18">
      <c r="A32" s="1" t="s">
        <v>19</v>
      </c>
      <c r="B32" s="1">
        <v>1</v>
      </c>
      <c r="C32" s="2">
        <v>0.93659999999999999</v>
      </c>
      <c r="D32" s="2">
        <v>0</v>
      </c>
      <c r="E32" s="3">
        <v>4.5837000000000003</v>
      </c>
      <c r="F32" s="1">
        <v>2233.9076</v>
      </c>
      <c r="G32" s="1">
        <v>1543.5337</v>
      </c>
      <c r="H32" s="1">
        <v>181.13730000000001</v>
      </c>
      <c r="I32" s="4">
        <v>0.47599999999999998</v>
      </c>
      <c r="J32" s="1">
        <v>1023.7341</v>
      </c>
      <c r="K32" s="1">
        <v>906</v>
      </c>
      <c r="L32" s="3">
        <v>4.9884000000000004</v>
      </c>
      <c r="M32" s="1">
        <v>431.14350000000002</v>
      </c>
      <c r="N32" s="1">
        <v>18.410799999999998</v>
      </c>
      <c r="O32" s="2">
        <v>0</v>
      </c>
      <c r="P32" s="2">
        <v>0.9405</v>
      </c>
      <c r="Q32" s="2">
        <v>1.6000000000000001E-3</v>
      </c>
      <c r="R32" s="1">
        <v>4693</v>
      </c>
    </row>
    <row r="33" spans="1:18">
      <c r="A33" s="1" t="s">
        <v>19</v>
      </c>
      <c r="B33" s="1">
        <v>2</v>
      </c>
      <c r="C33" s="2">
        <v>0.96930000000000005</v>
      </c>
      <c r="D33" s="2">
        <v>0</v>
      </c>
      <c r="E33" s="3">
        <v>4.8738999999999999</v>
      </c>
      <c r="F33" s="1">
        <v>2470.4875000000002</v>
      </c>
      <c r="G33" s="1">
        <v>1689.3920000000001</v>
      </c>
      <c r="H33" s="1">
        <v>199.2304</v>
      </c>
      <c r="I33" s="4">
        <v>0.47439999999999999</v>
      </c>
      <c r="J33" s="1">
        <v>1068.4522999999999</v>
      </c>
      <c r="K33" s="1">
        <v>998</v>
      </c>
      <c r="L33" s="3">
        <v>5.0061</v>
      </c>
      <c r="M33" s="1">
        <v>473.41550000000001</v>
      </c>
      <c r="N33" s="1">
        <v>18.2989</v>
      </c>
      <c r="O33" s="2">
        <v>0</v>
      </c>
      <c r="P33" s="2">
        <v>0.98299999999999998</v>
      </c>
      <c r="Q33" s="2">
        <v>1.6000000000000001E-3</v>
      </c>
      <c r="R33" s="1">
        <v>5208</v>
      </c>
    </row>
    <row r="34" spans="1:18">
      <c r="A34" s="1" t="s">
        <v>19</v>
      </c>
      <c r="B34" s="1">
        <v>3</v>
      </c>
      <c r="C34" s="2">
        <v>0.94410000000000005</v>
      </c>
      <c r="D34" s="2">
        <v>0</v>
      </c>
      <c r="E34" s="3">
        <v>4.8738999999999999</v>
      </c>
      <c r="F34" s="1">
        <v>2269.7469000000001</v>
      </c>
      <c r="G34" s="1">
        <v>1572.3848</v>
      </c>
      <c r="H34" s="1">
        <v>179.40450000000001</v>
      </c>
      <c r="I34" s="4">
        <v>0.48509999999999998</v>
      </c>
      <c r="J34" s="1">
        <v>959.82140000000004</v>
      </c>
      <c r="K34" s="1">
        <v>868</v>
      </c>
      <c r="L34" s="3">
        <v>4.8395000000000001</v>
      </c>
      <c r="M34" s="1">
        <v>421.08969999999999</v>
      </c>
      <c r="N34" s="1">
        <v>18.268599999999999</v>
      </c>
      <c r="O34" s="2">
        <v>0</v>
      </c>
      <c r="P34" s="2">
        <v>0.96099999999999997</v>
      </c>
      <c r="Q34" s="2">
        <v>1.6000000000000001E-3</v>
      </c>
      <c r="R34" s="1">
        <v>4678</v>
      </c>
    </row>
    <row r="35" spans="1:18">
      <c r="A35" s="1" t="s">
        <v>19</v>
      </c>
      <c r="B35" s="1">
        <v>4</v>
      </c>
      <c r="C35" s="2">
        <v>0.94540000000000002</v>
      </c>
      <c r="D35" s="2">
        <v>0</v>
      </c>
      <c r="E35" s="3">
        <v>4.7868000000000004</v>
      </c>
      <c r="F35" s="104">
        <v>2300.3901999999998</v>
      </c>
      <c r="G35" s="1">
        <v>1586.8103000000001</v>
      </c>
      <c r="H35" s="1">
        <v>183.8048</v>
      </c>
      <c r="I35" s="4">
        <v>0.48049999999999998</v>
      </c>
      <c r="J35" s="1">
        <v>1000</v>
      </c>
      <c r="K35" s="1">
        <v>904</v>
      </c>
      <c r="L35" s="3">
        <v>4.9196</v>
      </c>
      <c r="M35" s="104">
        <v>434.42790000000002</v>
      </c>
      <c r="N35" s="1">
        <v>18.527899999999999</v>
      </c>
      <c r="O35" s="2">
        <v>0</v>
      </c>
      <c r="P35" s="2">
        <v>0.96519999999999995</v>
      </c>
      <c r="Q35" s="2">
        <v>1.6000000000000001E-3</v>
      </c>
      <c r="R35" s="1">
        <v>4787</v>
      </c>
    </row>
    <row r="36" spans="1:18" ht="15" thickBot="1">
      <c r="A36" s="7" t="s">
        <v>19</v>
      </c>
      <c r="B36" s="7">
        <v>5</v>
      </c>
      <c r="C36" s="15">
        <v>1</v>
      </c>
      <c r="D36" s="15">
        <v>0</v>
      </c>
      <c r="E36" s="16">
        <v>1.1604000000000001</v>
      </c>
      <c r="F36" s="105">
        <v>969.18269999999995</v>
      </c>
      <c r="G36" s="14">
        <v>251.32509999999999</v>
      </c>
      <c r="H36" s="14">
        <v>178.30369999999999</v>
      </c>
      <c r="I36" s="90">
        <v>0.2087</v>
      </c>
      <c r="J36" s="14">
        <v>4000</v>
      </c>
      <c r="K36" s="14">
        <v>2456</v>
      </c>
      <c r="L36" s="16">
        <v>13.742599999999999</v>
      </c>
      <c r="M36" s="105">
        <v>512.75239999999997</v>
      </c>
      <c r="N36" s="14">
        <v>18.952500000000001</v>
      </c>
      <c r="O36" s="15">
        <v>0</v>
      </c>
      <c r="P36" s="15">
        <v>1</v>
      </c>
      <c r="Q36" s="15">
        <v>5.16E-2</v>
      </c>
      <c r="R36" s="14">
        <v>4642</v>
      </c>
    </row>
    <row r="37" spans="1:18" ht="15" thickTop="1"/>
  </sheetData>
  <phoneticPr fontId="3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>
      <selection activeCell="F27" sqref="F27"/>
    </sheetView>
  </sheetViews>
  <sheetFormatPr defaultRowHeight="14.4"/>
  <cols>
    <col min="1" max="1" width="24.21875" bestFit="1" customWidth="1"/>
    <col min="2" max="2" width="5.33203125" customWidth="1"/>
    <col min="3" max="3" width="10.77734375" customWidth="1"/>
    <col min="5" max="5" width="9.6640625" customWidth="1"/>
    <col min="6" max="7" width="10.6640625" customWidth="1"/>
    <col min="8" max="8" width="11.109375" customWidth="1"/>
  </cols>
  <sheetData>
    <row r="1" spans="1:8" ht="52.2">
      <c r="A1" s="19" t="s">
        <v>20</v>
      </c>
      <c r="B1" s="19" t="s">
        <v>1</v>
      </c>
      <c r="C1" s="19" t="s">
        <v>2</v>
      </c>
      <c r="D1" s="19" t="s">
        <v>21</v>
      </c>
      <c r="E1" s="39" t="s">
        <v>124</v>
      </c>
      <c r="F1" s="39" t="s">
        <v>127</v>
      </c>
      <c r="G1" s="39" t="s">
        <v>125</v>
      </c>
      <c r="H1" s="39" t="s">
        <v>126</v>
      </c>
    </row>
    <row r="2" spans="1:8">
      <c r="A2" s="1" t="s">
        <v>23</v>
      </c>
      <c r="B2" s="1">
        <v>-1</v>
      </c>
      <c r="C2" s="2">
        <v>0.92290000000000005</v>
      </c>
      <c r="D2" s="2">
        <v>3.6299999999999999E-2</v>
      </c>
      <c r="E2" s="3">
        <v>5.7442000000000002</v>
      </c>
      <c r="F2" s="3">
        <v>5.7442000000000002</v>
      </c>
      <c r="G2" s="1">
        <v>110691.83010000001</v>
      </c>
      <c r="H2" s="1">
        <v>4552.0619999999999</v>
      </c>
    </row>
    <row r="3" spans="1:8">
      <c r="A3" s="1" t="s">
        <v>23</v>
      </c>
      <c r="B3" s="1">
        <v>0</v>
      </c>
      <c r="C3" s="2">
        <v>0.92290000000000005</v>
      </c>
      <c r="D3" s="2">
        <v>3.6299999999999999E-2</v>
      </c>
      <c r="E3" s="3">
        <v>5.7442000000000002</v>
      </c>
      <c r="F3" s="3">
        <v>5.7442000000000002</v>
      </c>
      <c r="G3" s="1">
        <v>110691.83010000001</v>
      </c>
      <c r="H3" s="1">
        <v>4552.0619999999999</v>
      </c>
    </row>
    <row r="4" spans="1:8">
      <c r="A4" s="1" t="s">
        <v>23</v>
      </c>
      <c r="B4" s="1">
        <v>1</v>
      </c>
      <c r="C4" s="2">
        <v>0.92149999999999999</v>
      </c>
      <c r="D4" s="2">
        <v>3.7699999999999997E-2</v>
      </c>
      <c r="E4" s="3">
        <v>5.7442000000000002</v>
      </c>
      <c r="F4" s="3">
        <v>5.7442000000000002</v>
      </c>
      <c r="G4" s="1">
        <v>106357.69929999999</v>
      </c>
      <c r="H4" s="1">
        <v>4373.8262999999997</v>
      </c>
    </row>
    <row r="5" spans="1:8">
      <c r="A5" s="1" t="s">
        <v>23</v>
      </c>
      <c r="B5" s="1">
        <v>2</v>
      </c>
      <c r="C5" s="2">
        <v>0.92600000000000005</v>
      </c>
      <c r="D5" s="2">
        <v>3.6700000000000003E-2</v>
      </c>
      <c r="E5" s="3">
        <v>5.8311999999999999</v>
      </c>
      <c r="F5" s="3">
        <v>5.8311999999999999</v>
      </c>
      <c r="G5" s="1">
        <v>121215.3492</v>
      </c>
      <c r="H5" s="1">
        <v>4984.8284999999996</v>
      </c>
    </row>
    <row r="6" spans="1:8">
      <c r="A6" s="1" t="s">
        <v>23</v>
      </c>
      <c r="B6" s="1">
        <v>3</v>
      </c>
      <c r="C6" s="2">
        <v>0.92449999999999999</v>
      </c>
      <c r="D6" s="2">
        <v>3.6200000000000003E-2</v>
      </c>
      <c r="E6" s="3">
        <v>5.8601999999999999</v>
      </c>
      <c r="F6" s="3">
        <v>5.8601999999999999</v>
      </c>
      <c r="G6" s="1">
        <v>103146.0772</v>
      </c>
      <c r="H6" s="1">
        <v>4241.7524000000003</v>
      </c>
    </row>
    <row r="7" spans="1:8" ht="15" thickBot="1">
      <c r="A7" s="1" t="s">
        <v>23</v>
      </c>
      <c r="B7" s="7">
        <v>4</v>
      </c>
      <c r="C7" s="8">
        <v>0.92530000000000001</v>
      </c>
      <c r="D7" s="8">
        <v>3.5700000000000003E-2</v>
      </c>
      <c r="E7" s="13">
        <v>5.8311999999999999</v>
      </c>
      <c r="F7" s="13">
        <v>5.8311999999999999</v>
      </c>
      <c r="G7" s="7">
        <v>103426.7043</v>
      </c>
      <c r="H7" s="7">
        <v>4253.2929000000004</v>
      </c>
    </row>
    <row r="8" spans="1:8" ht="15.6" thickTop="1" thickBot="1">
      <c r="A8" s="44" t="s">
        <v>22</v>
      </c>
      <c r="B8" s="44">
        <v>5</v>
      </c>
      <c r="C8" s="91">
        <v>0.94059999999999999</v>
      </c>
      <c r="D8" s="91">
        <v>2.9499999999999998E-2</v>
      </c>
      <c r="E8" s="92">
        <v>7.7460000000000004</v>
      </c>
      <c r="F8" s="92">
        <v>7.7460000000000004</v>
      </c>
      <c r="G8" s="93">
        <v>106413.9641</v>
      </c>
      <c r="H8" s="93">
        <v>4567.8980000000001</v>
      </c>
    </row>
    <row r="9" spans="1:8">
      <c r="A9" s="1" t="s">
        <v>26</v>
      </c>
      <c r="B9" s="1">
        <v>-1</v>
      </c>
      <c r="C9" s="2">
        <v>0.84099999999999997</v>
      </c>
      <c r="D9" s="2">
        <v>5.8799999999999998E-2</v>
      </c>
      <c r="E9" s="3">
        <v>5.9183000000000003</v>
      </c>
      <c r="F9" s="3">
        <v>5.9183000000000003</v>
      </c>
      <c r="G9" s="1">
        <v>307931.20569999999</v>
      </c>
      <c r="H9" s="1">
        <v>145393.1825</v>
      </c>
    </row>
    <row r="10" spans="1:8">
      <c r="A10" s="1" t="s">
        <v>26</v>
      </c>
      <c r="B10" s="1">
        <v>0</v>
      </c>
      <c r="C10" s="2">
        <v>0.84099999999999997</v>
      </c>
      <c r="D10" s="2">
        <v>5.8799999999999998E-2</v>
      </c>
      <c r="E10" s="3">
        <v>5.9183000000000003</v>
      </c>
      <c r="F10" s="3">
        <v>5.9183000000000003</v>
      </c>
      <c r="G10" s="1">
        <v>307931.20569999999</v>
      </c>
      <c r="H10" s="1">
        <v>145393.1825</v>
      </c>
    </row>
    <row r="11" spans="1:8">
      <c r="A11" s="1" t="s">
        <v>26</v>
      </c>
      <c r="B11" s="1">
        <v>1</v>
      </c>
      <c r="C11" s="2">
        <v>0.92730000000000001</v>
      </c>
      <c r="D11" s="2">
        <v>5.6399999999999999E-2</v>
      </c>
      <c r="E11" s="3">
        <v>5.9473000000000003</v>
      </c>
      <c r="F11" s="3">
        <v>5.9473000000000003</v>
      </c>
      <c r="G11" s="1">
        <v>303608.88459999999</v>
      </c>
      <c r="H11" s="1">
        <v>143174.5331</v>
      </c>
    </row>
    <row r="12" spans="1:8">
      <c r="A12" s="1" t="s">
        <v>26</v>
      </c>
      <c r="B12" s="1">
        <v>2</v>
      </c>
      <c r="C12" s="2">
        <v>0.97929999999999995</v>
      </c>
      <c r="D12" s="2">
        <v>5.91E-2</v>
      </c>
      <c r="E12" s="3">
        <v>5.9183000000000003</v>
      </c>
      <c r="F12" s="3">
        <v>5.9183000000000003</v>
      </c>
      <c r="G12" s="1">
        <v>313316.13660000003</v>
      </c>
      <c r="H12" s="1">
        <v>146737.64360000001</v>
      </c>
    </row>
    <row r="13" spans="1:8">
      <c r="A13" s="1" t="s">
        <v>24</v>
      </c>
      <c r="B13" s="1">
        <v>3</v>
      </c>
      <c r="C13" s="2">
        <v>0.94630000000000003</v>
      </c>
      <c r="D13" s="2">
        <v>3.7600000000000001E-2</v>
      </c>
      <c r="E13" s="3">
        <v>5.3960999999999997</v>
      </c>
      <c r="F13" s="3">
        <v>5.3960999999999997</v>
      </c>
      <c r="G13" s="1">
        <v>267841.5735</v>
      </c>
      <c r="H13" s="1">
        <v>112671.5499</v>
      </c>
    </row>
    <row r="14" spans="1:8" ht="15" thickBot="1">
      <c r="A14" s="1" t="s">
        <v>24</v>
      </c>
      <c r="B14" s="7">
        <v>4</v>
      </c>
      <c r="C14" s="8">
        <v>0.94579999999999997</v>
      </c>
      <c r="D14" s="8">
        <v>3.1600000000000003E-2</v>
      </c>
      <c r="E14" s="13">
        <v>5.3960999999999997</v>
      </c>
      <c r="F14" s="13">
        <v>5.3960999999999997</v>
      </c>
      <c r="G14" s="7">
        <v>269780.06900000002</v>
      </c>
      <c r="H14" s="7">
        <v>113320.69960000001</v>
      </c>
    </row>
    <row r="15" spans="1:8" ht="15.6" thickTop="1" thickBot="1">
      <c r="A15" s="44" t="s">
        <v>25</v>
      </c>
      <c r="B15" s="44">
        <v>5</v>
      </c>
      <c r="C15" s="91">
        <v>0.96509999999999996</v>
      </c>
      <c r="D15" s="91">
        <v>2.75E-2</v>
      </c>
      <c r="E15" s="92">
        <v>16.449400000000001</v>
      </c>
      <c r="F15" s="92">
        <v>16.449400000000001</v>
      </c>
      <c r="G15" s="93">
        <v>248421.91529999999</v>
      </c>
      <c r="H15" s="93">
        <v>90085.949099999998</v>
      </c>
    </row>
    <row r="16" spans="1:8">
      <c r="A16" s="1" t="s">
        <v>28</v>
      </c>
      <c r="B16" s="1">
        <v>-1</v>
      </c>
      <c r="C16" s="2">
        <v>0.81459999999999999</v>
      </c>
      <c r="D16" s="2">
        <v>1.2E-2</v>
      </c>
      <c r="E16" s="3">
        <v>4.6997999999999998</v>
      </c>
      <c r="F16" s="3">
        <v>4.6997999999999998</v>
      </c>
      <c r="G16" s="1">
        <v>2294.5502999999999</v>
      </c>
      <c r="H16" s="1">
        <v>1591.6188</v>
      </c>
    </row>
    <row r="17" spans="1:8">
      <c r="A17" s="1" t="s">
        <v>28</v>
      </c>
      <c r="B17" s="1">
        <v>0</v>
      </c>
      <c r="C17" s="2">
        <v>0.81459999999999999</v>
      </c>
      <c r="D17" s="2">
        <v>1.2E-2</v>
      </c>
      <c r="E17" s="3">
        <v>4.6997999999999998</v>
      </c>
      <c r="F17" s="3">
        <v>4.6997999999999998</v>
      </c>
      <c r="G17" s="1">
        <v>2294.5502999999999</v>
      </c>
      <c r="H17" s="1">
        <v>1591.6188</v>
      </c>
    </row>
    <row r="18" spans="1:8">
      <c r="A18" s="1" t="s">
        <v>28</v>
      </c>
      <c r="B18" s="1">
        <v>1</v>
      </c>
      <c r="C18" s="2">
        <v>0.93659999999999999</v>
      </c>
      <c r="D18" s="2">
        <v>0</v>
      </c>
      <c r="E18" s="3">
        <v>4.5837000000000003</v>
      </c>
      <c r="F18" s="3">
        <v>4.5837000000000003</v>
      </c>
      <c r="G18" s="1">
        <v>2233.9076</v>
      </c>
      <c r="H18" s="1">
        <v>1543.5337</v>
      </c>
    </row>
    <row r="19" spans="1:8">
      <c r="A19" s="1" t="s">
        <v>28</v>
      </c>
      <c r="B19" s="1">
        <v>2</v>
      </c>
      <c r="C19" s="2">
        <v>0.96930000000000005</v>
      </c>
      <c r="D19" s="2">
        <v>0</v>
      </c>
      <c r="E19" s="3">
        <v>4.8738999999999999</v>
      </c>
      <c r="F19" s="3">
        <v>4.8738999999999999</v>
      </c>
      <c r="G19" s="1">
        <v>2470.4875000000002</v>
      </c>
      <c r="H19" s="1">
        <v>1689.3920000000001</v>
      </c>
    </row>
    <row r="20" spans="1:8">
      <c r="A20" s="1" t="s">
        <v>28</v>
      </c>
      <c r="B20" s="1">
        <v>3</v>
      </c>
      <c r="C20" s="2">
        <v>0.94410000000000005</v>
      </c>
      <c r="D20" s="2">
        <v>0</v>
      </c>
      <c r="E20" s="3">
        <v>4.8738999999999999</v>
      </c>
      <c r="F20" s="3">
        <v>4.8738999999999999</v>
      </c>
      <c r="G20" s="1">
        <v>2269.7469000000001</v>
      </c>
      <c r="H20" s="1">
        <v>1572.3848</v>
      </c>
    </row>
    <row r="21" spans="1:8" ht="15" thickBot="1">
      <c r="A21" s="1" t="s">
        <v>28</v>
      </c>
      <c r="B21" s="7">
        <v>4</v>
      </c>
      <c r="C21" s="8">
        <v>0.94540000000000002</v>
      </c>
      <c r="D21" s="8">
        <v>0</v>
      </c>
      <c r="E21" s="13">
        <v>4.7868000000000004</v>
      </c>
      <c r="F21" s="13">
        <v>4.7868000000000004</v>
      </c>
      <c r="G21" s="7">
        <v>2300.3901999999998</v>
      </c>
      <c r="H21" s="7">
        <v>1586.8103000000001</v>
      </c>
    </row>
    <row r="22" spans="1:8" ht="15.6" thickTop="1" thickBot="1">
      <c r="A22" s="44" t="s">
        <v>27</v>
      </c>
      <c r="B22" s="44">
        <v>5</v>
      </c>
      <c r="C22" s="91">
        <v>1</v>
      </c>
      <c r="D22" s="91">
        <v>0</v>
      </c>
      <c r="E22" s="92">
        <v>1.1604000000000001</v>
      </c>
      <c r="F22" s="92">
        <v>1.1604000000000001</v>
      </c>
      <c r="G22" s="93">
        <v>969.18269999999995</v>
      </c>
      <c r="H22" s="93">
        <v>251.32509999999999</v>
      </c>
    </row>
    <row r="23" spans="1:8">
      <c r="A23" s="1" t="s">
        <v>29</v>
      </c>
      <c r="B23" s="1">
        <v>-1</v>
      </c>
      <c r="C23" s="2">
        <v>0.93679999999999997</v>
      </c>
      <c r="D23" s="2">
        <v>4.8999999999999998E-3</v>
      </c>
      <c r="E23" s="3">
        <v>5.3090000000000002</v>
      </c>
      <c r="F23" s="3">
        <v>5.3090000000000002</v>
      </c>
      <c r="G23" s="1">
        <v>81657.500899999999</v>
      </c>
      <c r="H23" s="1">
        <v>3314.0293999999999</v>
      </c>
    </row>
    <row r="24" spans="1:8">
      <c r="A24" s="1" t="s">
        <v>29</v>
      </c>
      <c r="B24" s="1">
        <v>0</v>
      </c>
      <c r="C24" s="2">
        <v>0.93679999999999997</v>
      </c>
      <c r="D24" s="2">
        <v>4.8999999999999998E-3</v>
      </c>
      <c r="E24" s="3">
        <v>5.3090000000000002</v>
      </c>
      <c r="F24" s="3">
        <v>5.3090000000000002</v>
      </c>
      <c r="G24" s="1">
        <v>81657.500899999999</v>
      </c>
      <c r="H24" s="1">
        <v>3314.0293999999999</v>
      </c>
    </row>
    <row r="25" spans="1:8">
      <c r="A25" s="1" t="s">
        <v>29</v>
      </c>
      <c r="B25" s="1">
        <v>1</v>
      </c>
      <c r="C25" s="2">
        <v>0.93869999999999998</v>
      </c>
      <c r="D25" s="2">
        <v>6.4999999999999997E-3</v>
      </c>
      <c r="E25" s="3">
        <v>5.3670999999999998</v>
      </c>
      <c r="F25" s="3">
        <v>5.3670999999999998</v>
      </c>
      <c r="G25" s="1">
        <v>78548.001099999994</v>
      </c>
      <c r="H25" s="1">
        <v>3215.6151</v>
      </c>
    </row>
    <row r="26" spans="1:8">
      <c r="A26" s="1" t="s">
        <v>29</v>
      </c>
      <c r="B26" s="1">
        <v>2</v>
      </c>
      <c r="C26" s="2">
        <v>0.93469999999999998</v>
      </c>
      <c r="D26" s="2">
        <v>4.5999999999999999E-3</v>
      </c>
      <c r="E26" s="3">
        <v>5.3380000000000001</v>
      </c>
      <c r="F26" s="3">
        <v>5.3380000000000001</v>
      </c>
      <c r="G26" s="1">
        <v>86434.625499999995</v>
      </c>
      <c r="H26" s="1">
        <v>3477.8395</v>
      </c>
    </row>
    <row r="27" spans="1:8">
      <c r="A27" s="1" t="s">
        <v>29</v>
      </c>
      <c r="B27" s="1">
        <v>3</v>
      </c>
      <c r="C27" s="2">
        <v>0.93740000000000001</v>
      </c>
      <c r="D27" s="2">
        <v>5.1999999999999998E-3</v>
      </c>
      <c r="E27" s="3">
        <v>5.5411000000000001</v>
      </c>
      <c r="F27" s="3">
        <v>5.5411000000000001</v>
      </c>
      <c r="G27" s="1">
        <v>76966.400099999999</v>
      </c>
      <c r="H27" s="1">
        <v>3180.9937</v>
      </c>
    </row>
    <row r="28" spans="1:8" ht="15" thickBot="1">
      <c r="A28" s="1" t="s">
        <v>29</v>
      </c>
      <c r="B28" s="7">
        <v>4</v>
      </c>
      <c r="C28" s="8">
        <v>0.93389999999999995</v>
      </c>
      <c r="D28" s="8">
        <v>0</v>
      </c>
      <c r="E28" s="13">
        <v>5.5121000000000002</v>
      </c>
      <c r="F28" s="13">
        <v>5.5121000000000002</v>
      </c>
      <c r="G28" s="7">
        <v>76820.262700000007</v>
      </c>
      <c r="H28" s="7">
        <v>3172.9794999999999</v>
      </c>
    </row>
    <row r="29" spans="1:8" ht="15.6" thickTop="1" thickBot="1">
      <c r="A29" s="44" t="s">
        <v>29</v>
      </c>
      <c r="B29" s="44">
        <v>5</v>
      </c>
      <c r="C29" s="91">
        <v>0.93320000000000003</v>
      </c>
      <c r="D29" s="91">
        <v>5.1000000000000004E-3</v>
      </c>
      <c r="E29" s="92">
        <v>5.3670999999999998</v>
      </c>
      <c r="F29" s="92">
        <v>5.3670999999999998</v>
      </c>
      <c r="G29" s="93">
        <v>78548.001099999994</v>
      </c>
      <c r="H29" s="93">
        <v>3215.6151</v>
      </c>
    </row>
    <row r="30" spans="1:8">
      <c r="A30" s="1" t="s">
        <v>30</v>
      </c>
      <c r="B30" s="1">
        <v>-1</v>
      </c>
      <c r="C30" s="2">
        <v>0.97750000000000004</v>
      </c>
      <c r="D30" s="2">
        <v>1.0200000000000001E-2</v>
      </c>
      <c r="E30" s="3">
        <v>5.3960999999999997</v>
      </c>
      <c r="F30" s="3">
        <v>5.3960999999999997</v>
      </c>
      <c r="G30" s="1">
        <v>409042.23080000002</v>
      </c>
      <c r="H30" s="1">
        <v>35046.069199999998</v>
      </c>
    </row>
    <row r="31" spans="1:8">
      <c r="A31" s="1" t="s">
        <v>30</v>
      </c>
      <c r="B31" s="1">
        <v>0</v>
      </c>
      <c r="C31" s="2">
        <v>0.97750000000000004</v>
      </c>
      <c r="D31" s="2">
        <v>1.0200000000000001E-2</v>
      </c>
      <c r="E31" s="3">
        <v>5.3960999999999997</v>
      </c>
      <c r="F31" s="3">
        <v>5.3960999999999997</v>
      </c>
      <c r="G31" s="1">
        <v>409042.23080000002</v>
      </c>
      <c r="H31" s="1">
        <v>35046.069199999998</v>
      </c>
    </row>
    <row r="32" spans="1:8">
      <c r="A32" s="1" t="s">
        <v>30</v>
      </c>
      <c r="B32" s="1">
        <v>1</v>
      </c>
      <c r="C32" s="2">
        <v>0.9778</v>
      </c>
      <c r="D32" s="2">
        <v>1.15E-2</v>
      </c>
      <c r="E32" s="3">
        <v>5.4250999999999996</v>
      </c>
      <c r="F32" s="3">
        <v>5.4250999999999996</v>
      </c>
      <c r="G32" s="1">
        <v>396835.48920000001</v>
      </c>
      <c r="H32" s="1">
        <v>34024.2595</v>
      </c>
    </row>
    <row r="33" spans="1:8">
      <c r="A33" s="1" t="s">
        <v>30</v>
      </c>
      <c r="B33" s="1">
        <v>2</v>
      </c>
      <c r="C33" s="2">
        <v>0.9788</v>
      </c>
      <c r="D33" s="2">
        <v>1.0500000000000001E-2</v>
      </c>
      <c r="E33" s="3">
        <v>5.3090000000000002</v>
      </c>
      <c r="F33" s="3">
        <v>5.3090000000000002</v>
      </c>
      <c r="G33" s="1">
        <v>433451.70699999999</v>
      </c>
      <c r="H33" s="1">
        <v>37085.681499999999</v>
      </c>
    </row>
    <row r="34" spans="1:8">
      <c r="A34" s="1" t="s">
        <v>30</v>
      </c>
      <c r="B34" s="1">
        <v>3</v>
      </c>
      <c r="C34" s="2">
        <v>0.98</v>
      </c>
      <c r="D34" s="2">
        <v>1.09E-2</v>
      </c>
      <c r="E34" s="3">
        <v>5.4541000000000004</v>
      </c>
      <c r="F34" s="3">
        <v>5.4541000000000004</v>
      </c>
      <c r="G34" s="1">
        <v>382339.23210000002</v>
      </c>
      <c r="H34" s="1">
        <v>32810.109199999999</v>
      </c>
    </row>
    <row r="35" spans="1:8" ht="15" thickBot="1">
      <c r="A35" s="1" t="s">
        <v>30</v>
      </c>
      <c r="B35" s="7">
        <v>4</v>
      </c>
      <c r="C35" s="8">
        <v>0.94979999999999998</v>
      </c>
      <c r="D35" s="8">
        <v>2.46E-2</v>
      </c>
      <c r="E35" s="13">
        <v>5.5701000000000001</v>
      </c>
      <c r="F35" s="13">
        <v>5.5701000000000001</v>
      </c>
      <c r="G35" s="7">
        <v>384569.86050000001</v>
      </c>
      <c r="H35" s="7">
        <v>33339.046000000002</v>
      </c>
    </row>
    <row r="36" spans="1:8" ht="15.6" thickTop="1" thickBot="1">
      <c r="A36" s="44" t="s">
        <v>31</v>
      </c>
      <c r="B36" s="44">
        <v>5</v>
      </c>
      <c r="C36" s="91">
        <v>0.97319999999999995</v>
      </c>
      <c r="D36" s="91">
        <v>7.9000000000000008E-3</v>
      </c>
      <c r="E36" s="92">
        <v>6.9047000000000001</v>
      </c>
      <c r="F36" s="92">
        <v>6.9047000000000001</v>
      </c>
      <c r="G36" s="93">
        <v>391622.18800000002</v>
      </c>
      <c r="H36" s="93">
        <v>25212.6535</v>
      </c>
    </row>
  </sheetData>
  <phoneticPr fontId="3" type="noConversion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27" sqref="P27"/>
    </sheetView>
  </sheetViews>
  <sheetFormatPr defaultRowHeight="14.4"/>
  <cols>
    <col min="1" max="1" width="24.21875" bestFit="1" customWidth="1"/>
    <col min="3" max="3" width="5.5546875" customWidth="1"/>
    <col min="5" max="5" width="10.77734375" customWidth="1"/>
    <col min="6" max="7" width="11" customWidth="1"/>
    <col min="8" max="8" width="10.6640625" customWidth="1"/>
    <col min="9" max="9" width="13.21875" customWidth="1"/>
    <col min="11" max="11" width="11.33203125" customWidth="1"/>
  </cols>
  <sheetData>
    <row r="1" spans="1:11" ht="52.2">
      <c r="A1" s="19" t="s">
        <v>20</v>
      </c>
      <c r="B1" s="19" t="s">
        <v>32</v>
      </c>
      <c r="C1" s="19" t="s">
        <v>1</v>
      </c>
      <c r="D1" s="19" t="s">
        <v>3</v>
      </c>
      <c r="E1" s="39" t="s">
        <v>127</v>
      </c>
      <c r="F1" s="19" t="s">
        <v>5</v>
      </c>
      <c r="G1" s="19" t="s">
        <v>6</v>
      </c>
      <c r="H1" s="39" t="s">
        <v>128</v>
      </c>
      <c r="I1" s="26" t="s">
        <v>129</v>
      </c>
      <c r="J1" s="19" t="s">
        <v>7</v>
      </c>
      <c r="K1" s="19" t="s">
        <v>8</v>
      </c>
    </row>
    <row r="2" spans="1:11">
      <c r="A2" s="1" t="s">
        <v>23</v>
      </c>
      <c r="B2" s="1" t="s">
        <v>15</v>
      </c>
      <c r="C2" s="1">
        <v>-1</v>
      </c>
      <c r="D2" s="2">
        <v>3.6299999999999999E-2</v>
      </c>
      <c r="E2" s="3">
        <v>5.7442000000000002</v>
      </c>
      <c r="F2" s="1">
        <v>110691.83010000001</v>
      </c>
      <c r="G2" s="1">
        <v>4552.0619999999999</v>
      </c>
      <c r="H2" s="1">
        <v>132257.22270000001</v>
      </c>
      <c r="I2" s="1">
        <v>3559348</v>
      </c>
      <c r="J2" s="4">
        <v>3.1E-2</v>
      </c>
      <c r="K2" s="1">
        <v>619636.36360000004</v>
      </c>
    </row>
    <row r="3" spans="1:11">
      <c r="A3" s="1" t="s">
        <v>23</v>
      </c>
      <c r="B3" s="1" t="s">
        <v>15</v>
      </c>
      <c r="C3" s="1">
        <v>0</v>
      </c>
      <c r="D3" s="2">
        <v>3.6299999999999999E-2</v>
      </c>
      <c r="E3" s="3">
        <v>5.7442000000000002</v>
      </c>
      <c r="F3" s="1">
        <v>110691.83010000001</v>
      </c>
      <c r="G3" s="1">
        <v>4552.0619999999999</v>
      </c>
      <c r="H3" s="1">
        <v>132257.22270000001</v>
      </c>
      <c r="I3" s="1">
        <v>3559348</v>
      </c>
      <c r="J3" s="4">
        <v>3.1E-2</v>
      </c>
      <c r="K3" s="1">
        <v>619636.36360000004</v>
      </c>
    </row>
    <row r="4" spans="1:11">
      <c r="A4" s="1" t="s">
        <v>23</v>
      </c>
      <c r="B4" s="1" t="s">
        <v>15</v>
      </c>
      <c r="C4" s="1">
        <v>1</v>
      </c>
      <c r="D4" s="2">
        <v>3.7699999999999997E-2</v>
      </c>
      <c r="E4" s="3">
        <v>5.7442000000000002</v>
      </c>
      <c r="F4" s="1">
        <v>106357.69929999999</v>
      </c>
      <c r="G4" s="1">
        <v>4373.8262999999997</v>
      </c>
      <c r="H4" s="1">
        <v>126781.13250000001</v>
      </c>
      <c r="I4" s="1">
        <v>3419982</v>
      </c>
      <c r="J4" s="4">
        <v>3.1E-2</v>
      </c>
      <c r="K4" s="1">
        <v>595374.54539999994</v>
      </c>
    </row>
    <row r="5" spans="1:11">
      <c r="A5" s="1" t="s">
        <v>23</v>
      </c>
      <c r="B5" s="1" t="s">
        <v>15</v>
      </c>
      <c r="C5" s="1">
        <v>2</v>
      </c>
      <c r="D5" s="2">
        <v>3.6700000000000003E-2</v>
      </c>
      <c r="E5" s="3">
        <v>5.8311999999999999</v>
      </c>
      <c r="F5" s="1">
        <v>121215.3492</v>
      </c>
      <c r="G5" s="1">
        <v>4984.8284999999996</v>
      </c>
      <c r="H5" s="1">
        <v>144167.16800000001</v>
      </c>
      <c r="I5" s="1">
        <v>3897737</v>
      </c>
      <c r="J5" s="4">
        <v>3.1E-2</v>
      </c>
      <c r="K5" s="1">
        <v>668417.91040000005</v>
      </c>
    </row>
    <row r="6" spans="1:11">
      <c r="A6" s="1" t="s">
        <v>23</v>
      </c>
      <c r="B6" s="1" t="s">
        <v>15</v>
      </c>
      <c r="C6" s="1">
        <v>3</v>
      </c>
      <c r="D6" s="2">
        <v>3.6200000000000003E-2</v>
      </c>
      <c r="E6" s="3">
        <v>5.8601999999999999</v>
      </c>
      <c r="F6" s="1">
        <v>103146.0772</v>
      </c>
      <c r="G6" s="1">
        <v>4241.7524000000003</v>
      </c>
      <c r="H6" s="1">
        <v>123044.32150000001</v>
      </c>
      <c r="I6" s="1">
        <v>3316711</v>
      </c>
      <c r="J6" s="4">
        <v>3.1E-2</v>
      </c>
      <c r="K6" s="1">
        <v>565962.77220000001</v>
      </c>
    </row>
    <row r="7" spans="1:11" ht="15" thickBot="1">
      <c r="A7" s="1" t="s">
        <v>23</v>
      </c>
      <c r="B7" s="1" t="s">
        <v>15</v>
      </c>
      <c r="C7" s="7">
        <v>4</v>
      </c>
      <c r="D7" s="8">
        <v>3.5700000000000003E-2</v>
      </c>
      <c r="E7" s="13">
        <v>5.8311999999999999</v>
      </c>
      <c r="F7" s="7">
        <v>103426.7043</v>
      </c>
      <c r="G7" s="7">
        <v>4253.2929000000004</v>
      </c>
      <c r="H7" s="7">
        <v>123431.9114</v>
      </c>
      <c r="I7" s="7">
        <v>3325735</v>
      </c>
      <c r="J7" s="89">
        <v>3.1E-2</v>
      </c>
      <c r="K7" s="7">
        <v>570325.97010000004</v>
      </c>
    </row>
    <row r="8" spans="1:11" ht="15.6" thickTop="1" thickBot="1">
      <c r="A8" s="44" t="s">
        <v>22</v>
      </c>
      <c r="B8" s="44" t="s">
        <v>15</v>
      </c>
      <c r="C8" s="44">
        <v>5</v>
      </c>
      <c r="D8" s="91">
        <v>2.9499999999999998E-2</v>
      </c>
      <c r="E8" s="92">
        <v>7.7460000000000004</v>
      </c>
      <c r="F8" s="93">
        <v>106413.9641</v>
      </c>
      <c r="G8" s="93">
        <v>4567.8980000000001</v>
      </c>
      <c r="H8" s="93">
        <v>125153.0428</v>
      </c>
      <c r="I8" s="93">
        <v>3351302</v>
      </c>
      <c r="J8" s="94">
        <v>3.1699999999999999E-2</v>
      </c>
      <c r="K8" s="93">
        <v>432647.19099999999</v>
      </c>
    </row>
    <row r="9" spans="1:11">
      <c r="A9" s="1" t="s">
        <v>26</v>
      </c>
      <c r="B9" s="1" t="s">
        <v>16</v>
      </c>
      <c r="C9" s="1">
        <v>-1</v>
      </c>
      <c r="D9" s="2">
        <v>5.8799999999999998E-2</v>
      </c>
      <c r="E9" s="3">
        <v>5.9183000000000003</v>
      </c>
      <c r="F9" s="1">
        <v>307931.20569999999</v>
      </c>
      <c r="G9" s="1">
        <v>145393.1825</v>
      </c>
      <c r="H9" s="1">
        <v>204296.6023</v>
      </c>
      <c r="I9" s="1">
        <v>5631948</v>
      </c>
      <c r="J9" s="4">
        <v>5.4600000000000003E-2</v>
      </c>
      <c r="K9" s="1">
        <v>951612.35290000006</v>
      </c>
    </row>
    <row r="10" spans="1:11">
      <c r="A10" s="1" t="s">
        <v>26</v>
      </c>
      <c r="B10" s="1" t="s">
        <v>16</v>
      </c>
      <c r="C10" s="1">
        <v>0</v>
      </c>
      <c r="D10" s="2">
        <v>5.8799999999999998E-2</v>
      </c>
      <c r="E10" s="3">
        <v>5.9183000000000003</v>
      </c>
      <c r="F10" s="1">
        <v>307931.20569999999</v>
      </c>
      <c r="G10" s="1">
        <v>145393.1825</v>
      </c>
      <c r="H10" s="1">
        <v>204296.6023</v>
      </c>
      <c r="I10" s="1">
        <v>5631948</v>
      </c>
      <c r="J10" s="4">
        <v>5.4600000000000003E-2</v>
      </c>
      <c r="K10" s="1">
        <v>951612.35290000006</v>
      </c>
    </row>
    <row r="11" spans="1:11">
      <c r="A11" s="1" t="s">
        <v>26</v>
      </c>
      <c r="B11" s="1" t="s">
        <v>16</v>
      </c>
      <c r="C11" s="1">
        <v>1</v>
      </c>
      <c r="D11" s="2">
        <v>5.6399999999999999E-2</v>
      </c>
      <c r="E11" s="3">
        <v>5.9473000000000003</v>
      </c>
      <c r="F11" s="1">
        <v>303608.88459999999</v>
      </c>
      <c r="G11" s="1">
        <v>143174.5331</v>
      </c>
      <c r="H11" s="1">
        <v>201370.44630000001</v>
      </c>
      <c r="I11" s="1">
        <v>5541774</v>
      </c>
      <c r="J11" s="4">
        <v>5.4699999999999999E-2</v>
      </c>
      <c r="K11" s="1">
        <v>931808.19510000001</v>
      </c>
    </row>
    <row r="12" spans="1:11">
      <c r="A12" s="1" t="s">
        <v>26</v>
      </c>
      <c r="B12" s="1" t="s">
        <v>16</v>
      </c>
      <c r="C12" s="1">
        <v>2</v>
      </c>
      <c r="D12" s="2">
        <v>5.91E-2</v>
      </c>
      <c r="E12" s="3">
        <v>5.9183000000000003</v>
      </c>
      <c r="F12" s="1">
        <v>313316.13660000003</v>
      </c>
      <c r="G12" s="1">
        <v>146737.64360000001</v>
      </c>
      <c r="H12" s="1">
        <v>206829.79579999999</v>
      </c>
      <c r="I12" s="1">
        <v>5683333</v>
      </c>
      <c r="J12" s="4">
        <v>5.5100000000000003E-2</v>
      </c>
      <c r="K12" s="1">
        <v>960294.7058</v>
      </c>
    </row>
    <row r="13" spans="1:11">
      <c r="A13" s="1" t="s">
        <v>24</v>
      </c>
      <c r="B13" s="1" t="s">
        <v>16</v>
      </c>
      <c r="C13" s="1">
        <v>3</v>
      </c>
      <c r="D13" s="2">
        <v>3.7600000000000001E-2</v>
      </c>
      <c r="E13" s="3">
        <v>5.3960999999999997</v>
      </c>
      <c r="F13" s="1">
        <v>267841.5735</v>
      </c>
      <c r="G13" s="1">
        <v>112671.5499</v>
      </c>
      <c r="H13" s="1">
        <v>195273.1722</v>
      </c>
      <c r="I13" s="1">
        <v>5235156</v>
      </c>
      <c r="J13" s="4">
        <v>5.11E-2</v>
      </c>
      <c r="K13" s="1">
        <v>970170.96770000004</v>
      </c>
    </row>
    <row r="14" spans="1:11" ht="15" thickBot="1">
      <c r="A14" s="1" t="s">
        <v>24</v>
      </c>
      <c r="B14" s="1" t="s">
        <v>16</v>
      </c>
      <c r="C14" s="7">
        <v>4</v>
      </c>
      <c r="D14" s="8">
        <v>3.1600000000000003E-2</v>
      </c>
      <c r="E14" s="13">
        <v>5.3960999999999997</v>
      </c>
      <c r="F14" s="7">
        <v>269780.06900000002</v>
      </c>
      <c r="G14" s="7">
        <v>113320.69960000001</v>
      </c>
      <c r="H14" s="7">
        <v>196537.08989999999</v>
      </c>
      <c r="I14" s="7">
        <v>5267992</v>
      </c>
      <c r="J14" s="89">
        <v>5.1200000000000002E-2</v>
      </c>
      <c r="K14" s="7">
        <v>976256.12899999996</v>
      </c>
    </row>
    <row r="15" spans="1:11" ht="15.6" thickTop="1" thickBot="1">
      <c r="A15" s="44" t="s">
        <v>25</v>
      </c>
      <c r="B15" s="44" t="s">
        <v>16</v>
      </c>
      <c r="C15" s="44">
        <v>5</v>
      </c>
      <c r="D15" s="91">
        <v>2.75E-2</v>
      </c>
      <c r="E15" s="92">
        <v>16.449400000000001</v>
      </c>
      <c r="F15" s="93">
        <v>248421.91529999999</v>
      </c>
      <c r="G15" s="93">
        <v>90085.949099999998</v>
      </c>
      <c r="H15" s="93">
        <v>193920.3916</v>
      </c>
      <c r="I15" s="93">
        <v>5176408</v>
      </c>
      <c r="J15" s="94">
        <v>4.7899999999999998E-2</v>
      </c>
      <c r="K15" s="93">
        <v>314685.71419999999</v>
      </c>
    </row>
    <row r="16" spans="1:11">
      <c r="A16" s="1" t="s">
        <v>28</v>
      </c>
      <c r="B16" s="1" t="s">
        <v>19</v>
      </c>
      <c r="C16" s="1">
        <v>-1</v>
      </c>
      <c r="D16" s="2">
        <v>1.2E-2</v>
      </c>
      <c r="E16" s="3">
        <v>4.6997999999999998</v>
      </c>
      <c r="F16" s="1">
        <v>2294.5502999999999</v>
      </c>
      <c r="G16" s="1">
        <v>1591.6188</v>
      </c>
      <c r="H16" s="1">
        <v>183.9967</v>
      </c>
      <c r="I16" s="1">
        <v>4852</v>
      </c>
      <c r="J16" s="4">
        <v>0.4728</v>
      </c>
      <c r="K16" s="1">
        <v>1032.4074000000001</v>
      </c>
    </row>
    <row r="17" spans="1:11">
      <c r="A17" s="1" t="s">
        <v>28</v>
      </c>
      <c r="B17" s="1" t="s">
        <v>19</v>
      </c>
      <c r="C17" s="1">
        <v>0</v>
      </c>
      <c r="D17" s="2">
        <v>1.2E-2</v>
      </c>
      <c r="E17" s="3">
        <v>4.6997999999999998</v>
      </c>
      <c r="F17" s="1">
        <v>2294.5502999999999</v>
      </c>
      <c r="G17" s="1">
        <v>1591.6188</v>
      </c>
      <c r="H17" s="1">
        <v>183.9967</v>
      </c>
      <c r="I17" s="1">
        <v>4852</v>
      </c>
      <c r="J17" s="4">
        <v>0.4728</v>
      </c>
      <c r="K17" s="1">
        <v>1032.4074000000001</v>
      </c>
    </row>
    <row r="18" spans="1:11">
      <c r="A18" s="1" t="s">
        <v>28</v>
      </c>
      <c r="B18" s="1" t="s">
        <v>19</v>
      </c>
      <c r="C18" s="1">
        <v>1</v>
      </c>
      <c r="D18" s="2">
        <v>0</v>
      </c>
      <c r="E18" s="3">
        <v>4.5837000000000003</v>
      </c>
      <c r="F18" s="1">
        <v>2233.9076</v>
      </c>
      <c r="G18" s="1">
        <v>1543.5337</v>
      </c>
      <c r="H18" s="1">
        <v>181.13730000000001</v>
      </c>
      <c r="I18" s="1">
        <v>4693</v>
      </c>
      <c r="J18" s="4">
        <v>0.47599999999999998</v>
      </c>
      <c r="K18" s="1">
        <v>1023.7341</v>
      </c>
    </row>
    <row r="19" spans="1:11">
      <c r="A19" s="1" t="s">
        <v>28</v>
      </c>
      <c r="B19" s="1" t="s">
        <v>19</v>
      </c>
      <c r="C19" s="1">
        <v>2</v>
      </c>
      <c r="D19" s="2">
        <v>0</v>
      </c>
      <c r="E19" s="3">
        <v>4.8738999999999999</v>
      </c>
      <c r="F19" s="1">
        <v>2470.4875000000002</v>
      </c>
      <c r="G19" s="1">
        <v>1689.3920000000001</v>
      </c>
      <c r="H19" s="1">
        <v>199.2304</v>
      </c>
      <c r="I19" s="1">
        <v>5208</v>
      </c>
      <c r="J19" s="4">
        <v>0.47439999999999999</v>
      </c>
      <c r="K19" s="1">
        <v>1068.4522999999999</v>
      </c>
    </row>
    <row r="20" spans="1:11">
      <c r="A20" s="1" t="s">
        <v>28</v>
      </c>
      <c r="B20" s="1" t="s">
        <v>19</v>
      </c>
      <c r="C20" s="1">
        <v>3</v>
      </c>
      <c r="D20" s="2">
        <v>0</v>
      </c>
      <c r="E20" s="3">
        <v>4.8738999999999999</v>
      </c>
      <c r="F20" s="1">
        <v>2269.7469000000001</v>
      </c>
      <c r="G20" s="1">
        <v>1572.3848</v>
      </c>
      <c r="H20" s="1">
        <v>179.40450000000001</v>
      </c>
      <c r="I20" s="1">
        <v>4678</v>
      </c>
      <c r="J20" s="4">
        <v>0.48509999999999998</v>
      </c>
      <c r="K20" s="1">
        <v>959.82140000000004</v>
      </c>
    </row>
    <row r="21" spans="1:11" ht="15" thickBot="1">
      <c r="A21" s="1" t="s">
        <v>28</v>
      </c>
      <c r="B21" s="1" t="s">
        <v>19</v>
      </c>
      <c r="C21" s="7">
        <v>4</v>
      </c>
      <c r="D21" s="8">
        <v>0</v>
      </c>
      <c r="E21" s="13">
        <v>4.7868000000000004</v>
      </c>
      <c r="F21" s="7">
        <v>2300.3901999999998</v>
      </c>
      <c r="G21" s="7">
        <v>1586.8103000000001</v>
      </c>
      <c r="H21" s="7">
        <v>183.8048</v>
      </c>
      <c r="I21" s="7">
        <v>4787</v>
      </c>
      <c r="J21" s="89">
        <v>0.48049999999999998</v>
      </c>
      <c r="K21" s="7">
        <v>1000</v>
      </c>
    </row>
    <row r="22" spans="1:11" ht="15.6" thickTop="1" thickBot="1">
      <c r="A22" s="44" t="s">
        <v>27</v>
      </c>
      <c r="B22" s="44" t="s">
        <v>19</v>
      </c>
      <c r="C22" s="44">
        <v>5</v>
      </c>
      <c r="D22" s="91">
        <v>0</v>
      </c>
      <c r="E22" s="92">
        <v>1.1604000000000001</v>
      </c>
      <c r="F22" s="93">
        <v>969.18269999999995</v>
      </c>
      <c r="G22" s="93">
        <v>251.32509999999999</v>
      </c>
      <c r="H22" s="93">
        <v>178.30369999999999</v>
      </c>
      <c r="I22" s="93">
        <v>4642</v>
      </c>
      <c r="J22" s="94">
        <v>0.2087</v>
      </c>
      <c r="K22" s="93">
        <v>4000</v>
      </c>
    </row>
    <row r="23" spans="1:11">
      <c r="A23" s="1" t="s">
        <v>29</v>
      </c>
      <c r="B23" s="1" t="s">
        <v>18</v>
      </c>
      <c r="C23" s="1">
        <v>-1</v>
      </c>
      <c r="D23" s="2">
        <v>4.8999999999999998E-3</v>
      </c>
      <c r="E23" s="3">
        <v>5.3090000000000002</v>
      </c>
      <c r="F23" s="1">
        <v>81657.500899999999</v>
      </c>
      <c r="G23" s="1">
        <v>3314.0293999999999</v>
      </c>
      <c r="H23" s="1">
        <v>3164.9045000000001</v>
      </c>
      <c r="I23" s="1">
        <v>82276</v>
      </c>
      <c r="J23" s="4">
        <v>0.99239999999999995</v>
      </c>
      <c r="K23" s="1">
        <v>15497.2677</v>
      </c>
    </row>
    <row r="24" spans="1:11">
      <c r="A24" s="1" t="s">
        <v>29</v>
      </c>
      <c r="B24" s="1" t="s">
        <v>18</v>
      </c>
      <c r="C24" s="1">
        <v>0</v>
      </c>
      <c r="D24" s="2">
        <v>4.8999999999999998E-3</v>
      </c>
      <c r="E24" s="3">
        <v>5.3090000000000002</v>
      </c>
      <c r="F24" s="1">
        <v>81657.500899999999</v>
      </c>
      <c r="G24" s="1">
        <v>3314.0293999999999</v>
      </c>
      <c r="H24" s="1">
        <v>3164.9045000000001</v>
      </c>
      <c r="I24" s="1">
        <v>82276</v>
      </c>
      <c r="J24" s="4">
        <v>0.99239999999999995</v>
      </c>
      <c r="K24" s="1">
        <v>15497.2677</v>
      </c>
    </row>
    <row r="25" spans="1:11">
      <c r="A25" s="1" t="s">
        <v>29</v>
      </c>
      <c r="B25" s="1" t="s">
        <v>18</v>
      </c>
      <c r="C25" s="1">
        <v>1</v>
      </c>
      <c r="D25" s="2">
        <v>6.4999999999999997E-3</v>
      </c>
      <c r="E25" s="3">
        <v>5.3670999999999998</v>
      </c>
      <c r="F25" s="1">
        <v>78548.001099999994</v>
      </c>
      <c r="G25" s="1">
        <v>3215.6151</v>
      </c>
      <c r="H25" s="1">
        <v>3041.5785999999998</v>
      </c>
      <c r="I25" s="1">
        <v>79114</v>
      </c>
      <c r="J25" s="4">
        <v>0.99280000000000002</v>
      </c>
      <c r="K25" s="1">
        <v>14740.540499999999</v>
      </c>
    </row>
    <row r="26" spans="1:11">
      <c r="A26" s="1" t="s">
        <v>29</v>
      </c>
      <c r="B26" s="1" t="s">
        <v>18</v>
      </c>
      <c r="C26" s="1">
        <v>2</v>
      </c>
      <c r="D26" s="2">
        <v>4.5999999999999999E-3</v>
      </c>
      <c r="E26" s="3">
        <v>5.3380000000000001</v>
      </c>
      <c r="F26" s="1">
        <v>86434.625499999995</v>
      </c>
      <c r="G26" s="1">
        <v>3477.8395</v>
      </c>
      <c r="H26" s="1">
        <v>3352.6905999999999</v>
      </c>
      <c r="I26" s="1">
        <v>87121</v>
      </c>
      <c r="J26" s="4">
        <v>0.99209999999999998</v>
      </c>
      <c r="K26" s="1">
        <v>16320.652099999999</v>
      </c>
    </row>
    <row r="27" spans="1:11">
      <c r="A27" s="1" t="s">
        <v>29</v>
      </c>
      <c r="B27" s="1" t="s">
        <v>18</v>
      </c>
      <c r="C27" s="1">
        <v>3</v>
      </c>
      <c r="D27" s="2">
        <v>5.1999999999999998E-3</v>
      </c>
      <c r="E27" s="3">
        <v>5.5411000000000001</v>
      </c>
      <c r="F27" s="1">
        <v>76966.400099999999</v>
      </c>
      <c r="G27" s="1">
        <v>3180.9937</v>
      </c>
      <c r="H27" s="1">
        <v>2967.1525000000001</v>
      </c>
      <c r="I27" s="1">
        <v>77489</v>
      </c>
      <c r="J27" s="4">
        <v>0.99319999999999997</v>
      </c>
      <c r="K27" s="1">
        <v>13984.293100000001</v>
      </c>
    </row>
    <row r="28" spans="1:11" ht="15" thickBot="1">
      <c r="A28" s="1" t="s">
        <v>29</v>
      </c>
      <c r="B28" s="1" t="s">
        <v>18</v>
      </c>
      <c r="C28" s="7">
        <v>4</v>
      </c>
      <c r="D28" s="8">
        <v>0</v>
      </c>
      <c r="E28" s="13">
        <v>5.5121000000000002</v>
      </c>
      <c r="F28" s="7">
        <v>76820.262700000007</v>
      </c>
      <c r="G28" s="7">
        <v>3172.9794999999999</v>
      </c>
      <c r="H28" s="7">
        <v>2983.5540000000001</v>
      </c>
      <c r="I28" s="7">
        <v>77344</v>
      </c>
      <c r="J28" s="89">
        <v>0.99319999999999997</v>
      </c>
      <c r="K28" s="7">
        <v>14031.5789</v>
      </c>
    </row>
    <row r="29" spans="1:11" ht="15.6" thickTop="1" thickBot="1">
      <c r="A29" s="44" t="s">
        <v>29</v>
      </c>
      <c r="B29" s="44" t="s">
        <v>18</v>
      </c>
      <c r="C29" s="44">
        <v>5</v>
      </c>
      <c r="D29" s="91">
        <v>5.1000000000000004E-3</v>
      </c>
      <c r="E29" s="92">
        <v>5.3670999999999998</v>
      </c>
      <c r="F29" s="93">
        <v>78548.001099999994</v>
      </c>
      <c r="G29" s="93">
        <v>3215.6151</v>
      </c>
      <c r="H29" s="93">
        <v>3035.1554999999998</v>
      </c>
      <c r="I29" s="93">
        <v>79114</v>
      </c>
      <c r="J29" s="94">
        <v>0.99280000000000002</v>
      </c>
      <c r="K29" s="93">
        <v>14740.540499999999</v>
      </c>
    </row>
    <row r="30" spans="1:11">
      <c r="A30" s="1" t="s">
        <v>30</v>
      </c>
      <c r="B30" s="1" t="s">
        <v>17</v>
      </c>
      <c r="C30" s="1">
        <v>-1</v>
      </c>
      <c r="D30" s="2">
        <v>1.0200000000000001E-2</v>
      </c>
      <c r="E30" s="3">
        <v>5.3960999999999997</v>
      </c>
      <c r="F30" s="1">
        <v>409042.23080000002</v>
      </c>
      <c r="G30" s="1">
        <v>35046.069199999998</v>
      </c>
      <c r="H30" s="1">
        <v>35360.3393</v>
      </c>
      <c r="I30" s="1">
        <v>931265</v>
      </c>
      <c r="J30" s="4">
        <v>0.43919999999999998</v>
      </c>
      <c r="K30" s="1">
        <v>172580.64509999999</v>
      </c>
    </row>
    <row r="31" spans="1:11">
      <c r="A31" s="1" t="s">
        <v>30</v>
      </c>
      <c r="B31" s="1" t="s">
        <v>17</v>
      </c>
      <c r="C31" s="1">
        <v>0</v>
      </c>
      <c r="D31" s="2">
        <v>1.0200000000000001E-2</v>
      </c>
      <c r="E31" s="3">
        <v>5.3960999999999997</v>
      </c>
      <c r="F31" s="1">
        <v>409042.23080000002</v>
      </c>
      <c r="G31" s="1">
        <v>35046.069199999998</v>
      </c>
      <c r="H31" s="1">
        <v>35360.3393</v>
      </c>
      <c r="I31" s="1">
        <v>931265</v>
      </c>
      <c r="J31" s="4">
        <v>0.43919999999999998</v>
      </c>
      <c r="K31" s="1">
        <v>172580.64509999999</v>
      </c>
    </row>
    <row r="32" spans="1:11">
      <c r="A32" s="1" t="s">
        <v>30</v>
      </c>
      <c r="B32" s="1" t="s">
        <v>17</v>
      </c>
      <c r="C32" s="1">
        <v>1</v>
      </c>
      <c r="D32" s="2">
        <v>1.15E-2</v>
      </c>
      <c r="E32" s="3">
        <v>5.4250999999999996</v>
      </c>
      <c r="F32" s="1">
        <v>396835.48920000001</v>
      </c>
      <c r="G32" s="1">
        <v>34024.2595</v>
      </c>
      <c r="H32" s="1">
        <v>34215.737200000003</v>
      </c>
      <c r="I32" s="1">
        <v>903414</v>
      </c>
      <c r="J32" s="4">
        <v>0.43919999999999998</v>
      </c>
      <c r="K32" s="1">
        <v>166524.06409999999</v>
      </c>
    </row>
    <row r="33" spans="1:11">
      <c r="A33" s="1" t="s">
        <v>30</v>
      </c>
      <c r="B33" s="1" t="s">
        <v>17</v>
      </c>
      <c r="C33" s="1">
        <v>2</v>
      </c>
      <c r="D33" s="2">
        <v>1.0500000000000001E-2</v>
      </c>
      <c r="E33" s="3">
        <v>5.3090000000000002</v>
      </c>
      <c r="F33" s="1">
        <v>433451.70699999999</v>
      </c>
      <c r="G33" s="1">
        <v>37085.681499999999</v>
      </c>
      <c r="H33" s="1">
        <v>37691.3001</v>
      </c>
      <c r="I33" s="1">
        <v>986967</v>
      </c>
      <c r="J33" s="4">
        <v>0.43909999999999999</v>
      </c>
      <c r="K33" s="1">
        <v>185901.63930000001</v>
      </c>
    </row>
    <row r="34" spans="1:11">
      <c r="A34" s="1" t="s">
        <v>30</v>
      </c>
      <c r="B34" s="1" t="s">
        <v>17</v>
      </c>
      <c r="C34" s="1">
        <v>3</v>
      </c>
      <c r="D34" s="2">
        <v>1.09E-2</v>
      </c>
      <c r="E34" s="3">
        <v>5.4541000000000004</v>
      </c>
      <c r="F34" s="1">
        <v>382339.23210000002</v>
      </c>
      <c r="G34" s="1">
        <v>32810.109199999999</v>
      </c>
      <c r="H34" s="1">
        <v>33178.697500000002</v>
      </c>
      <c r="I34" s="1">
        <v>870341</v>
      </c>
      <c r="J34" s="4">
        <v>0.43919999999999998</v>
      </c>
      <c r="K34" s="1">
        <v>159574.46799999999</v>
      </c>
    </row>
    <row r="35" spans="1:11" ht="15" thickBot="1">
      <c r="A35" s="1" t="s">
        <v>30</v>
      </c>
      <c r="B35" s="1" t="s">
        <v>17</v>
      </c>
      <c r="C35" s="7">
        <v>4</v>
      </c>
      <c r="D35" s="8">
        <v>2.46E-2</v>
      </c>
      <c r="E35" s="13">
        <v>5.5701000000000001</v>
      </c>
      <c r="F35" s="7">
        <v>384569.86050000001</v>
      </c>
      <c r="G35" s="7">
        <v>33339.046000000002</v>
      </c>
      <c r="H35" s="7">
        <v>33311.248699999996</v>
      </c>
      <c r="I35" s="7">
        <v>884267</v>
      </c>
      <c r="J35" s="89">
        <v>0.43490000000000001</v>
      </c>
      <c r="K35" s="7">
        <v>158750</v>
      </c>
    </row>
    <row r="36" spans="1:11" ht="15.6" thickTop="1" thickBot="1">
      <c r="A36" s="44" t="s">
        <v>31</v>
      </c>
      <c r="B36" s="44" t="s">
        <v>17</v>
      </c>
      <c r="C36" s="44">
        <v>5</v>
      </c>
      <c r="D36" s="91">
        <v>7.9000000000000008E-3</v>
      </c>
      <c r="E36" s="92">
        <v>6.9047000000000001</v>
      </c>
      <c r="F36" s="93">
        <v>391622.18800000002</v>
      </c>
      <c r="G36" s="93">
        <v>25212.6535</v>
      </c>
      <c r="H36" s="93">
        <v>33452.372799999997</v>
      </c>
      <c r="I36" s="93">
        <v>878175</v>
      </c>
      <c r="J36" s="94">
        <v>0.44590000000000002</v>
      </c>
      <c r="K36" s="93">
        <v>127184.87390000001</v>
      </c>
    </row>
  </sheetData>
  <phoneticPr fontId="3" type="noConversion"/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1"/>
  <sheetViews>
    <sheetView workbookViewId="0">
      <selection activeCell="I12" sqref="I12"/>
    </sheetView>
  </sheetViews>
  <sheetFormatPr defaultRowHeight="14.4"/>
  <cols>
    <col min="1" max="1" width="15.44140625" bestFit="1" customWidth="1"/>
    <col min="2" max="2" width="4.5546875" customWidth="1"/>
    <col min="3" max="5" width="10.5546875" customWidth="1"/>
    <col min="6" max="6" width="11.44140625" customWidth="1"/>
    <col min="7" max="7" width="10.5546875" customWidth="1"/>
    <col min="13" max="13" width="11.33203125" customWidth="1"/>
    <col min="14" max="14" width="11.44140625" customWidth="1"/>
    <col min="15" max="15" width="6.88671875" customWidth="1"/>
  </cols>
  <sheetData>
    <row r="1" spans="1:16" ht="43.2">
      <c r="A1" s="19" t="s">
        <v>33</v>
      </c>
      <c r="B1" s="19" t="s">
        <v>1</v>
      </c>
      <c r="C1" s="20" t="s">
        <v>34</v>
      </c>
      <c r="D1" s="71" t="s">
        <v>118</v>
      </c>
      <c r="E1" s="72" t="s">
        <v>35</v>
      </c>
      <c r="F1" s="72" t="s">
        <v>36</v>
      </c>
      <c r="G1" s="73" t="s">
        <v>119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79" t="s">
        <v>42</v>
      </c>
      <c r="N1" s="84" t="s">
        <v>120</v>
      </c>
      <c r="O1" s="19" t="s">
        <v>44</v>
      </c>
      <c r="P1" s="19" t="s">
        <v>45</v>
      </c>
    </row>
    <row r="2" spans="1:16">
      <c r="A2" s="1" t="s">
        <v>47</v>
      </c>
      <c r="B2" s="1">
        <v>-1</v>
      </c>
      <c r="C2" s="74">
        <v>62.589599999999997</v>
      </c>
      <c r="D2" s="75">
        <v>12.1012</v>
      </c>
      <c r="E2" s="53">
        <v>10.8484</v>
      </c>
      <c r="F2" s="75">
        <v>3.9363000000000001</v>
      </c>
      <c r="G2" s="76">
        <v>9.3927999999999994</v>
      </c>
      <c r="H2" s="2">
        <v>0.7823</v>
      </c>
      <c r="I2" s="2">
        <v>0.1512</v>
      </c>
      <c r="J2" s="2">
        <v>0.1356</v>
      </c>
      <c r="K2" s="2">
        <v>4.9200000000000001E-2</v>
      </c>
      <c r="L2" s="2">
        <v>0.1174</v>
      </c>
      <c r="M2" s="80">
        <v>8434.9009000000005</v>
      </c>
      <c r="N2" s="81">
        <v>0.78720000000000001</v>
      </c>
      <c r="O2" s="3">
        <v>0</v>
      </c>
      <c r="P2" s="2">
        <v>0</v>
      </c>
    </row>
    <row r="3" spans="1:16">
      <c r="A3" s="1" t="s">
        <v>47</v>
      </c>
      <c r="B3" s="1">
        <v>0</v>
      </c>
      <c r="C3" s="74">
        <v>62.589599999999997</v>
      </c>
      <c r="D3" s="75">
        <v>12.1012</v>
      </c>
      <c r="E3" s="53">
        <v>10.8484</v>
      </c>
      <c r="F3" s="75">
        <v>3.9363000000000001</v>
      </c>
      <c r="G3" s="76">
        <v>9.3927999999999994</v>
      </c>
      <c r="H3" s="2">
        <v>0.7823</v>
      </c>
      <c r="I3" s="2">
        <v>0.1512</v>
      </c>
      <c r="J3" s="2">
        <v>0.1356</v>
      </c>
      <c r="K3" s="2">
        <v>4.9200000000000001E-2</v>
      </c>
      <c r="L3" s="2">
        <v>0.1174</v>
      </c>
      <c r="M3" s="80">
        <v>8434.9009000000005</v>
      </c>
      <c r="N3" s="81">
        <v>0.78720000000000001</v>
      </c>
      <c r="O3" s="3">
        <v>0</v>
      </c>
      <c r="P3" s="2">
        <v>0</v>
      </c>
    </row>
    <row r="4" spans="1:16">
      <c r="A4" s="1" t="s">
        <v>47</v>
      </c>
      <c r="B4" s="1">
        <v>1</v>
      </c>
      <c r="C4" s="74">
        <v>60.464100000000002</v>
      </c>
      <c r="D4" s="75">
        <v>12.322699999999999</v>
      </c>
      <c r="E4" s="53">
        <v>10.5124</v>
      </c>
      <c r="F4" s="75">
        <v>36.813200000000002</v>
      </c>
      <c r="G4" s="76">
        <v>8.0999999999999996E-3</v>
      </c>
      <c r="H4" s="2">
        <v>0.50380000000000003</v>
      </c>
      <c r="I4" s="2">
        <v>0.1026</v>
      </c>
      <c r="J4" s="2">
        <v>8.7599999999999997E-2</v>
      </c>
      <c r="K4" s="2">
        <v>0.30669999999999997</v>
      </c>
      <c r="L4" s="2">
        <v>0</v>
      </c>
      <c r="M4" s="80">
        <v>8549.1831999999995</v>
      </c>
      <c r="N4" s="81">
        <v>0.91490000000000005</v>
      </c>
      <c r="O4" s="3">
        <v>0</v>
      </c>
      <c r="P4" s="2">
        <v>0</v>
      </c>
    </row>
    <row r="5" spans="1:16">
      <c r="A5" s="1" t="s">
        <v>47</v>
      </c>
      <c r="B5" s="1">
        <v>2</v>
      </c>
      <c r="C5" s="74">
        <v>66.683700000000002</v>
      </c>
      <c r="D5" s="75">
        <v>10.7722</v>
      </c>
      <c r="E5" s="53">
        <v>11.477499999999999</v>
      </c>
      <c r="F5" s="75">
        <v>2.6518999999999999</v>
      </c>
      <c r="G5" s="76">
        <v>11.4693</v>
      </c>
      <c r="H5" s="2">
        <v>0.83350000000000002</v>
      </c>
      <c r="I5" s="2">
        <v>0.1346</v>
      </c>
      <c r="J5" s="2">
        <v>0.1434</v>
      </c>
      <c r="K5" s="2">
        <v>3.3099999999999997E-2</v>
      </c>
      <c r="L5" s="2">
        <v>0.14330000000000001</v>
      </c>
      <c r="M5" s="80">
        <v>11780.170700000001</v>
      </c>
      <c r="N5" s="81">
        <v>0.79490000000000005</v>
      </c>
      <c r="O5" s="3">
        <v>0</v>
      </c>
      <c r="P5" s="2">
        <v>0</v>
      </c>
    </row>
    <row r="6" spans="1:16">
      <c r="A6" s="1" t="s">
        <v>47</v>
      </c>
      <c r="B6" s="1">
        <v>3</v>
      </c>
      <c r="C6" s="74">
        <v>58.570999999999998</v>
      </c>
      <c r="D6" s="75">
        <v>15.6211</v>
      </c>
      <c r="E6" s="53">
        <v>7.1540999999999997</v>
      </c>
      <c r="F6" s="75">
        <v>38.746099999999998</v>
      </c>
      <c r="G6" s="76">
        <v>0</v>
      </c>
      <c r="H6" s="2">
        <v>0.48799999999999999</v>
      </c>
      <c r="I6" s="2">
        <v>0.13009999999999999</v>
      </c>
      <c r="J6" s="2">
        <v>5.96E-2</v>
      </c>
      <c r="K6" s="2">
        <v>0.32279999999999998</v>
      </c>
      <c r="L6" s="2">
        <v>0</v>
      </c>
      <c r="M6" s="80">
        <v>16796.485000000001</v>
      </c>
      <c r="N6" s="81">
        <v>0.90849999999999997</v>
      </c>
      <c r="O6" s="3">
        <v>0</v>
      </c>
      <c r="P6" s="2">
        <v>0</v>
      </c>
    </row>
    <row r="7" spans="1:16" ht="15" thickBot="1">
      <c r="A7" s="7" t="s">
        <v>47</v>
      </c>
      <c r="B7" s="7">
        <v>4</v>
      </c>
      <c r="C7" s="77">
        <v>53.470700000000001</v>
      </c>
      <c r="D7" s="13">
        <v>15.716799999999999</v>
      </c>
      <c r="E7" s="7">
        <v>4.2915000000000001</v>
      </c>
      <c r="F7" s="13">
        <v>8.2156000000000002</v>
      </c>
      <c r="G7" s="78">
        <v>1.6114999999999999</v>
      </c>
      <c r="H7" s="8">
        <v>0.66830000000000001</v>
      </c>
      <c r="I7" s="8">
        <v>0.19639999999999999</v>
      </c>
      <c r="J7" s="8">
        <v>5.3600000000000002E-2</v>
      </c>
      <c r="K7" s="8">
        <v>0.1026</v>
      </c>
      <c r="L7" s="8">
        <v>2.01E-2</v>
      </c>
      <c r="M7" s="82">
        <v>17616.2948</v>
      </c>
      <c r="N7" s="83">
        <v>0.88219999999999998</v>
      </c>
      <c r="O7" s="13">
        <v>0</v>
      </c>
      <c r="P7" s="8">
        <v>0</v>
      </c>
    </row>
    <row r="8" spans="1:16" ht="15" thickTop="1">
      <c r="A8" s="1" t="s">
        <v>46</v>
      </c>
      <c r="B8" s="1">
        <v>5</v>
      </c>
      <c r="C8" s="85">
        <v>53.819699999999997</v>
      </c>
      <c r="D8" s="109">
        <v>11.1357</v>
      </c>
      <c r="E8" s="55">
        <v>3.2578</v>
      </c>
      <c r="F8" s="108">
        <v>12.635400000000001</v>
      </c>
      <c r="G8" s="86">
        <v>0.78790000000000004</v>
      </c>
      <c r="H8" s="17">
        <v>0.67269999999999996</v>
      </c>
      <c r="I8" s="17">
        <v>0.1391</v>
      </c>
      <c r="J8" s="17">
        <v>4.07E-2</v>
      </c>
      <c r="K8" s="17">
        <v>0.15790000000000001</v>
      </c>
      <c r="L8" s="17">
        <v>9.7999999999999997E-3</v>
      </c>
      <c r="M8" s="111">
        <v>10499.431200000001</v>
      </c>
      <c r="N8" s="87">
        <v>0.93720000000000003</v>
      </c>
      <c r="O8" s="3">
        <v>0</v>
      </c>
      <c r="P8" s="2">
        <v>0</v>
      </c>
    </row>
    <row r="12" spans="1:16" ht="28.8">
      <c r="A12" s="19" t="s">
        <v>48</v>
      </c>
      <c r="B12" s="19" t="s">
        <v>1</v>
      </c>
      <c r="C12" s="19" t="s">
        <v>49</v>
      </c>
      <c r="D12" s="19" t="s">
        <v>50</v>
      </c>
    </row>
    <row r="13" spans="1:16">
      <c r="A13" s="1" t="s">
        <v>52</v>
      </c>
      <c r="B13" s="1">
        <v>-1</v>
      </c>
      <c r="C13" s="2">
        <v>0.14480000000000001</v>
      </c>
      <c r="D13" s="1">
        <v>11021.9944</v>
      </c>
    </row>
    <row r="14" spans="1:16">
      <c r="A14" s="1" t="s">
        <v>52</v>
      </c>
      <c r="B14" s="1">
        <v>0</v>
      </c>
      <c r="C14" s="2">
        <v>0.14480000000000001</v>
      </c>
      <c r="D14" s="1">
        <v>11021.9944</v>
      </c>
    </row>
    <row r="15" spans="1:16">
      <c r="A15" s="1" t="s">
        <v>52</v>
      </c>
      <c r="B15" s="1">
        <v>1</v>
      </c>
      <c r="C15" s="2">
        <v>0.1492</v>
      </c>
      <c r="D15" s="1">
        <v>10980.8722</v>
      </c>
    </row>
    <row r="16" spans="1:16">
      <c r="A16" s="1" t="s">
        <v>52</v>
      </c>
      <c r="B16" s="1">
        <v>2</v>
      </c>
      <c r="C16" s="2">
        <v>0.1648</v>
      </c>
      <c r="D16" s="1">
        <v>10939.3246</v>
      </c>
    </row>
    <row r="17" spans="1:4">
      <c r="A17" s="1" t="s">
        <v>52</v>
      </c>
      <c r="B17" s="1">
        <v>3</v>
      </c>
      <c r="C17" s="2">
        <v>0.24249999999999999</v>
      </c>
      <c r="D17" s="1">
        <v>10287.9211</v>
      </c>
    </row>
    <row r="18" spans="1:4" ht="15" thickBot="1">
      <c r="A18" s="7" t="s">
        <v>52</v>
      </c>
      <c r="B18" s="7">
        <v>4</v>
      </c>
      <c r="C18" s="8">
        <v>0.24229999999999999</v>
      </c>
      <c r="D18" s="7">
        <v>10274.1978</v>
      </c>
    </row>
    <row r="19" spans="1:4" ht="15" thickTop="1">
      <c r="A19" s="1" t="s">
        <v>52</v>
      </c>
      <c r="B19" s="9">
        <v>5</v>
      </c>
      <c r="C19" s="110">
        <v>0.17899999999999999</v>
      </c>
      <c r="D19" s="11">
        <v>10744.3766</v>
      </c>
    </row>
    <row r="20" spans="1:4">
      <c r="A20" s="1" t="s">
        <v>53</v>
      </c>
      <c r="B20" s="9">
        <v>5</v>
      </c>
      <c r="C20" s="17">
        <v>0</v>
      </c>
      <c r="D20" s="9">
        <v>0</v>
      </c>
    </row>
    <row r="21" spans="1:4">
      <c r="A21" s="1" t="s">
        <v>51</v>
      </c>
      <c r="B21" s="9">
        <v>5</v>
      </c>
      <c r="C21" s="17">
        <v>0</v>
      </c>
      <c r="D21" s="9">
        <v>0</v>
      </c>
    </row>
  </sheetData>
  <phoneticPr fontId="3" type="noConversion"/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7"/>
  <sheetViews>
    <sheetView tabSelected="1" workbookViewId="0">
      <selection activeCell="E22" sqref="E22"/>
    </sheetView>
  </sheetViews>
  <sheetFormatPr defaultRowHeight="14.4"/>
  <cols>
    <col min="1" max="1" width="16.21875" bestFit="1" customWidth="1"/>
    <col min="2" max="2" width="4.77734375" style="25" customWidth="1"/>
    <col min="4" max="6" width="11.44140625" customWidth="1"/>
    <col min="9" max="9" width="9.77734375" customWidth="1"/>
    <col min="10" max="10" width="10.33203125" customWidth="1"/>
    <col min="12" max="12" width="9.33203125" customWidth="1"/>
    <col min="13" max="13" width="10.6640625" customWidth="1"/>
    <col min="14" max="14" width="11.6640625" customWidth="1"/>
  </cols>
  <sheetData>
    <row r="1" spans="1:16" ht="43.2">
      <c r="A1" s="19" t="s">
        <v>54</v>
      </c>
      <c r="B1" s="19" t="s">
        <v>1</v>
      </c>
      <c r="C1" s="19" t="s">
        <v>55</v>
      </c>
      <c r="D1" s="19" t="s">
        <v>56</v>
      </c>
      <c r="E1" s="61" t="s">
        <v>57</v>
      </c>
      <c r="F1" s="19" t="s">
        <v>58</v>
      </c>
      <c r="G1" s="19" t="s">
        <v>59</v>
      </c>
      <c r="H1" s="19" t="s">
        <v>60</v>
      </c>
      <c r="I1" s="19" t="s">
        <v>61</v>
      </c>
      <c r="J1" s="19" t="s">
        <v>62</v>
      </c>
      <c r="K1" s="19" t="s">
        <v>63</v>
      </c>
      <c r="L1" s="19" t="s">
        <v>64</v>
      </c>
      <c r="M1" s="19" t="s">
        <v>65</v>
      </c>
      <c r="N1" s="19" t="s">
        <v>66</v>
      </c>
      <c r="O1" s="40" t="s">
        <v>112</v>
      </c>
      <c r="P1" s="40" t="s">
        <v>117</v>
      </c>
    </row>
    <row r="2" spans="1:16">
      <c r="A2" s="1" t="s">
        <v>67</v>
      </c>
      <c r="B2" s="48">
        <v>-1</v>
      </c>
      <c r="C2" s="5">
        <v>0.90396075532513498</v>
      </c>
      <c r="D2" s="2">
        <v>0.94810000000000005</v>
      </c>
      <c r="E2" s="2">
        <v>0.91169999999999995</v>
      </c>
      <c r="F2" s="2">
        <v>0.85499999999999998</v>
      </c>
      <c r="G2" s="1">
        <v>44744.7765</v>
      </c>
      <c r="H2" s="1">
        <v>18510.197199999999</v>
      </c>
      <c r="I2" s="62">
        <v>7.6634000000000002</v>
      </c>
      <c r="J2" s="62">
        <v>7.0151000000000003</v>
      </c>
      <c r="K2" s="62">
        <v>168.73009999999999</v>
      </c>
      <c r="L2" s="3">
        <v>14.694900000000001</v>
      </c>
      <c r="M2" s="2">
        <v>0.85929999999999995</v>
      </c>
      <c r="N2" s="2">
        <v>0.90980000000000005</v>
      </c>
      <c r="O2" s="6">
        <v>1.1568000000000001</v>
      </c>
      <c r="P2" s="67">
        <v>94367.525099999999</v>
      </c>
    </row>
    <row r="3" spans="1:16">
      <c r="A3" s="1" t="s">
        <v>67</v>
      </c>
      <c r="B3" s="48">
        <v>0</v>
      </c>
      <c r="C3" s="5">
        <v>0.90396075532513498</v>
      </c>
      <c r="D3" s="2">
        <v>0.94810000000000005</v>
      </c>
      <c r="E3" s="2">
        <v>0.91169999999999995</v>
      </c>
      <c r="F3" s="2">
        <v>0.85499999999999998</v>
      </c>
      <c r="G3" s="1">
        <v>44744.7765</v>
      </c>
      <c r="H3" s="1">
        <v>18510.197199999999</v>
      </c>
      <c r="I3" s="62">
        <v>7.6634000000000002</v>
      </c>
      <c r="J3" s="62">
        <v>7.0151000000000003</v>
      </c>
      <c r="K3" s="62">
        <v>168.73009999999999</v>
      </c>
      <c r="L3" s="3">
        <v>14.694900000000001</v>
      </c>
      <c r="M3" s="2">
        <v>0.85929999999999995</v>
      </c>
      <c r="N3" s="2">
        <v>0.90980000000000005</v>
      </c>
      <c r="O3" s="6">
        <v>1.1568000000000001</v>
      </c>
      <c r="P3" s="67">
        <v>94367.525099999999</v>
      </c>
    </row>
    <row r="4" spans="1:16">
      <c r="A4" s="1" t="s">
        <v>67</v>
      </c>
      <c r="B4" s="48">
        <v>1</v>
      </c>
      <c r="C4" s="5">
        <v>0.95123561584647398</v>
      </c>
      <c r="D4" s="2">
        <v>0.98319999999999996</v>
      </c>
      <c r="E4" s="2">
        <v>0.9758</v>
      </c>
      <c r="F4" s="2">
        <v>0.95960000000000001</v>
      </c>
      <c r="G4" s="1">
        <v>47084.8151</v>
      </c>
      <c r="H4" s="1">
        <v>20790.603500000001</v>
      </c>
      <c r="I4" s="62">
        <v>7.6634000000000002</v>
      </c>
      <c r="J4" s="62">
        <v>7.0151000000000003</v>
      </c>
      <c r="K4" s="62">
        <v>168.73009999999999</v>
      </c>
      <c r="L4" s="3">
        <v>17.3401</v>
      </c>
      <c r="M4" s="2">
        <v>0.83169999999999999</v>
      </c>
      <c r="N4" s="2">
        <v>0.93640000000000001</v>
      </c>
      <c r="O4" s="6">
        <v>1.0899000000000001</v>
      </c>
      <c r="P4" s="67">
        <v>94367.525099999999</v>
      </c>
    </row>
    <row r="5" spans="1:16">
      <c r="A5" s="1" t="s">
        <v>67</v>
      </c>
      <c r="B5" s="48">
        <v>2</v>
      </c>
      <c r="C5" s="5">
        <v>0.80308352634161795</v>
      </c>
      <c r="D5" s="2">
        <v>0.90229999999999999</v>
      </c>
      <c r="E5" s="2">
        <v>0.88649999999999995</v>
      </c>
      <c r="F5" s="2">
        <v>0.81459999999999999</v>
      </c>
      <c r="G5" s="1">
        <v>39751.496599999999</v>
      </c>
      <c r="H5" s="1">
        <v>11877.9954</v>
      </c>
      <c r="I5" s="62">
        <v>7.6634000000000002</v>
      </c>
      <c r="J5" s="62">
        <v>7.0151000000000003</v>
      </c>
      <c r="K5" s="62">
        <v>168.73009999999999</v>
      </c>
      <c r="L5" s="3">
        <v>10.746700000000001</v>
      </c>
      <c r="M5" s="2">
        <v>0.89570000000000005</v>
      </c>
      <c r="N5" s="2">
        <v>0.88109999999999999</v>
      </c>
      <c r="O5" s="6">
        <v>1.3089999999999999</v>
      </c>
      <c r="P5" s="67">
        <v>94367.525099999999</v>
      </c>
    </row>
    <row r="6" spans="1:16">
      <c r="A6" s="1" t="s">
        <v>67</v>
      </c>
      <c r="B6" s="48">
        <v>3</v>
      </c>
      <c r="C6" s="5">
        <v>0.98080119307189595</v>
      </c>
      <c r="D6" s="2">
        <v>0.97199999999999998</v>
      </c>
      <c r="E6" s="2">
        <v>0.95950000000000002</v>
      </c>
      <c r="F6" s="2">
        <v>0.93189999999999995</v>
      </c>
      <c r="G6" s="1">
        <v>48548.2693</v>
      </c>
      <c r="H6" s="1">
        <v>22736.845000000001</v>
      </c>
      <c r="I6" s="62">
        <v>7.6634000000000002</v>
      </c>
      <c r="J6" s="62">
        <v>7.0151000000000003</v>
      </c>
      <c r="K6" s="62">
        <v>168.73009999999999</v>
      </c>
      <c r="L6" s="3">
        <v>13.6539</v>
      </c>
      <c r="M6" s="2">
        <v>0.87009999999999998</v>
      </c>
      <c r="N6" s="2">
        <v>0.93330000000000002</v>
      </c>
      <c r="O6" s="6">
        <v>1.0379</v>
      </c>
      <c r="P6" s="67">
        <v>94367.525099999999</v>
      </c>
    </row>
    <row r="7" spans="1:16">
      <c r="A7" s="1" t="s">
        <v>67</v>
      </c>
      <c r="B7" s="48">
        <v>4</v>
      </c>
      <c r="C7" s="5">
        <v>0.94102862231033602</v>
      </c>
      <c r="D7" s="2">
        <v>0.95450000000000002</v>
      </c>
      <c r="E7" s="2">
        <v>0.93</v>
      </c>
      <c r="F7" s="2">
        <v>0.88270000000000004</v>
      </c>
      <c r="G7" s="1">
        <v>46579.583400000003</v>
      </c>
      <c r="H7" s="1">
        <v>22452.450700000001</v>
      </c>
      <c r="I7" s="62">
        <v>7.6634000000000002</v>
      </c>
      <c r="J7" s="62">
        <v>7.0151000000000003</v>
      </c>
      <c r="K7" s="62">
        <v>168.73009999999999</v>
      </c>
      <c r="L7" s="3">
        <v>12.5863</v>
      </c>
      <c r="M7" s="2">
        <v>0.88029999999999997</v>
      </c>
      <c r="N7" s="2">
        <v>0.92700000000000005</v>
      </c>
      <c r="O7" s="6">
        <v>1.0528</v>
      </c>
      <c r="P7" s="67">
        <v>94367.525099999999</v>
      </c>
    </row>
    <row r="8" spans="1:16" ht="15" thickBot="1">
      <c r="A8" s="7" t="s">
        <v>67</v>
      </c>
      <c r="B8" s="49">
        <v>5</v>
      </c>
      <c r="C8" s="50">
        <v>1.0067266461814399</v>
      </c>
      <c r="D8" s="15">
        <v>0.97</v>
      </c>
      <c r="E8" s="23">
        <v>0.95750000000000002</v>
      </c>
      <c r="F8" s="15">
        <v>0.92749999999999999</v>
      </c>
      <c r="G8" s="14">
        <v>49831.8986</v>
      </c>
      <c r="H8" s="14">
        <v>24762.2497</v>
      </c>
      <c r="I8" s="66">
        <v>7.6231999999999998</v>
      </c>
      <c r="J8" s="16">
        <v>7.0151000000000003</v>
      </c>
      <c r="K8" s="66">
        <v>167.1234</v>
      </c>
      <c r="L8" s="16">
        <v>12.8032</v>
      </c>
      <c r="M8" s="99">
        <v>0.87290000000000001</v>
      </c>
      <c r="N8" s="23">
        <v>0.93369999999999997</v>
      </c>
      <c r="O8" s="97">
        <v>1.0154000000000001</v>
      </c>
      <c r="P8" s="52">
        <v>93543.746899999998</v>
      </c>
    </row>
    <row r="9" spans="1:16" ht="15" thickTop="1">
      <c r="A9" s="1" t="s">
        <v>68</v>
      </c>
      <c r="B9" s="48">
        <v>-1</v>
      </c>
      <c r="C9" s="5">
        <v>0.92643473370170903</v>
      </c>
      <c r="D9" s="2">
        <v>0.94379999999999997</v>
      </c>
      <c r="E9" s="2">
        <v>0.92049999999999998</v>
      </c>
      <c r="F9" s="2">
        <v>0.86850000000000005</v>
      </c>
      <c r="G9" s="1">
        <v>23451.6237</v>
      </c>
      <c r="H9" s="1">
        <v>10083.6278</v>
      </c>
      <c r="I9" s="62">
        <v>5.1951999999999998</v>
      </c>
      <c r="J9" s="62">
        <v>6.9214000000000002</v>
      </c>
      <c r="K9" s="62">
        <v>88.607399999999998</v>
      </c>
      <c r="L9" s="3">
        <v>15.051399999999999</v>
      </c>
      <c r="M9" s="2">
        <v>0.85329999999999995</v>
      </c>
      <c r="N9" s="2">
        <v>0.91020000000000001</v>
      </c>
      <c r="O9" s="6">
        <v>1.1125</v>
      </c>
      <c r="P9" s="67">
        <v>52623.309500000003</v>
      </c>
    </row>
    <row r="10" spans="1:16">
      <c r="A10" s="1" t="s">
        <v>68</v>
      </c>
      <c r="B10" s="48">
        <v>0</v>
      </c>
      <c r="C10" s="5">
        <v>0.92643473370170903</v>
      </c>
      <c r="D10" s="2">
        <v>0.94379999999999997</v>
      </c>
      <c r="E10" s="2">
        <v>0.92049999999999998</v>
      </c>
      <c r="F10" s="2">
        <v>0.86850000000000005</v>
      </c>
      <c r="G10" s="1">
        <v>23451.6237</v>
      </c>
      <c r="H10" s="1">
        <v>10083.6278</v>
      </c>
      <c r="I10" s="62">
        <v>5.1951999999999998</v>
      </c>
      <c r="J10" s="62">
        <v>6.9214000000000002</v>
      </c>
      <c r="K10" s="62">
        <v>88.607399999999998</v>
      </c>
      <c r="L10" s="3">
        <v>15.051399999999999</v>
      </c>
      <c r="M10" s="2">
        <v>0.85329999999999995</v>
      </c>
      <c r="N10" s="2">
        <v>0.91020000000000001</v>
      </c>
      <c r="O10" s="6">
        <v>1.1125</v>
      </c>
      <c r="P10" s="67">
        <v>52623.309500000003</v>
      </c>
    </row>
    <row r="11" spans="1:16">
      <c r="A11" s="1" t="s">
        <v>68</v>
      </c>
      <c r="B11" s="48">
        <v>1</v>
      </c>
      <c r="C11" s="5">
        <v>0.92784685261916999</v>
      </c>
      <c r="D11" s="2">
        <v>0.9869</v>
      </c>
      <c r="E11" s="2">
        <v>0.98060000000000003</v>
      </c>
      <c r="F11" s="2">
        <v>0.96730000000000005</v>
      </c>
      <c r="G11" s="1">
        <v>23487.3698</v>
      </c>
      <c r="H11" s="1">
        <v>10102.500899999999</v>
      </c>
      <c r="I11" s="62">
        <v>5.1951999999999998</v>
      </c>
      <c r="J11" s="62">
        <v>6.9214000000000002</v>
      </c>
      <c r="K11" s="62">
        <v>88.607399999999998</v>
      </c>
      <c r="L11" s="3">
        <v>18.454799999999999</v>
      </c>
      <c r="M11" s="2">
        <v>0.8206</v>
      </c>
      <c r="N11" s="2">
        <v>0.92910000000000004</v>
      </c>
      <c r="O11" s="6">
        <v>1.0427999999999999</v>
      </c>
      <c r="P11" s="67">
        <v>52623.309500000003</v>
      </c>
    </row>
    <row r="12" spans="1:16">
      <c r="A12" s="1" t="s">
        <v>68</v>
      </c>
      <c r="B12" s="48">
        <v>2</v>
      </c>
      <c r="C12" s="5">
        <v>0.91739601813374805</v>
      </c>
      <c r="D12" s="2">
        <v>0.92069999999999996</v>
      </c>
      <c r="E12" s="2">
        <v>0.90310000000000001</v>
      </c>
      <c r="F12" s="2">
        <v>0.84160000000000001</v>
      </c>
      <c r="G12" s="1">
        <v>23222.819</v>
      </c>
      <c r="H12" s="1">
        <v>8946.2939999999999</v>
      </c>
      <c r="I12" s="62">
        <v>5.1951999999999998</v>
      </c>
      <c r="J12" s="62">
        <v>6.9214000000000002</v>
      </c>
      <c r="K12" s="62">
        <v>88.607399999999998</v>
      </c>
      <c r="L12" s="3">
        <v>11.4267</v>
      </c>
      <c r="M12" s="2">
        <v>0.88880000000000003</v>
      </c>
      <c r="N12" s="2">
        <v>0.89070000000000005</v>
      </c>
      <c r="O12" s="6">
        <v>1.2728999999999999</v>
      </c>
      <c r="P12" s="67">
        <v>52623.309500000003</v>
      </c>
    </row>
    <row r="13" spans="1:16">
      <c r="A13" s="1" t="s">
        <v>68</v>
      </c>
      <c r="B13" s="48">
        <v>3</v>
      </c>
      <c r="C13" s="5">
        <v>0.93721512529663997</v>
      </c>
      <c r="D13" s="2">
        <v>0.97040000000000004</v>
      </c>
      <c r="E13" s="2">
        <v>0.95660000000000001</v>
      </c>
      <c r="F13" s="2">
        <v>0.92720000000000002</v>
      </c>
      <c r="G13" s="1">
        <v>23724.516800000001</v>
      </c>
      <c r="H13" s="1">
        <v>10549.445299999999</v>
      </c>
      <c r="I13" s="62">
        <v>5.1951999999999998</v>
      </c>
      <c r="J13" s="62">
        <v>6.9214000000000002</v>
      </c>
      <c r="K13" s="62">
        <v>88.607399999999998</v>
      </c>
      <c r="L13" s="3">
        <v>14.183199999999999</v>
      </c>
      <c r="M13" s="2">
        <v>0.8649</v>
      </c>
      <c r="N13" s="2">
        <v>0.92620000000000002</v>
      </c>
      <c r="O13" s="6">
        <v>0.99519999999999997</v>
      </c>
      <c r="P13" s="67">
        <v>52623.309500000003</v>
      </c>
    </row>
    <row r="14" spans="1:16">
      <c r="A14" s="53" t="s">
        <v>68</v>
      </c>
      <c r="B14" s="54">
        <v>4</v>
      </c>
      <c r="C14" s="56">
        <v>0.92055320446969002</v>
      </c>
      <c r="D14" s="57">
        <v>0.95450000000000002</v>
      </c>
      <c r="E14" s="57">
        <v>0.93340000000000001</v>
      </c>
      <c r="F14" s="57">
        <v>0.88949999999999996</v>
      </c>
      <c r="G14" s="58">
        <v>23302.739600000001</v>
      </c>
      <c r="H14" s="58">
        <v>11023.7549</v>
      </c>
      <c r="I14" s="63">
        <v>5.1951999999999998</v>
      </c>
      <c r="J14" s="63">
        <v>6.9214000000000002</v>
      </c>
      <c r="K14" s="63">
        <v>88.607399999999998</v>
      </c>
      <c r="L14" s="59">
        <v>13.340400000000001</v>
      </c>
      <c r="M14" s="57">
        <v>0.87380000000000002</v>
      </c>
      <c r="N14" s="57">
        <v>0.91890000000000005</v>
      </c>
      <c r="O14" s="60">
        <v>1.0096000000000001</v>
      </c>
      <c r="P14" s="68">
        <v>52623.309500000003</v>
      </c>
    </row>
    <row r="15" spans="1:16" ht="15" thickBot="1">
      <c r="A15" s="7" t="s">
        <v>68</v>
      </c>
      <c r="B15" s="49">
        <v>5</v>
      </c>
      <c r="C15" s="50">
        <v>0.96238007962063998</v>
      </c>
      <c r="D15" s="15">
        <v>0.97230000000000005</v>
      </c>
      <c r="E15" s="23">
        <v>0.96499999999999997</v>
      </c>
      <c r="F15" s="15">
        <v>0.94069999999999998</v>
      </c>
      <c r="G15" s="14">
        <v>24361.538499999999</v>
      </c>
      <c r="H15" s="14">
        <v>11474.909900000001</v>
      </c>
      <c r="I15" s="64">
        <v>5.1951999999999998</v>
      </c>
      <c r="J15" s="64">
        <v>6.9214000000000002</v>
      </c>
      <c r="K15" s="64">
        <v>88.607399999999998</v>
      </c>
      <c r="L15" s="16">
        <v>12.8589</v>
      </c>
      <c r="M15" s="99">
        <v>0.86960000000000004</v>
      </c>
      <c r="N15" s="23">
        <v>0.92769999999999997</v>
      </c>
      <c r="O15" s="97">
        <v>0.98399999999999999</v>
      </c>
      <c r="P15" s="69">
        <v>52623.309500000003</v>
      </c>
    </row>
    <row r="16" spans="1:16" ht="15" thickTop="1">
      <c r="A16" s="1" t="s">
        <v>69</v>
      </c>
      <c r="B16" s="48">
        <v>-1</v>
      </c>
      <c r="C16" s="5">
        <v>1.0013149287346601</v>
      </c>
      <c r="D16" s="2">
        <v>0.96740000000000004</v>
      </c>
      <c r="E16" s="2">
        <v>0.93179999999999996</v>
      </c>
      <c r="F16" s="2">
        <v>0.91169999999999995</v>
      </c>
      <c r="G16" s="1">
        <v>26451.6021</v>
      </c>
      <c r="H16" s="1">
        <v>12088.532999999999</v>
      </c>
      <c r="I16" s="62">
        <v>4.1239999999999997</v>
      </c>
      <c r="J16" s="62">
        <v>3.8807999999999998</v>
      </c>
      <c r="K16" s="62">
        <v>77.192499999999995</v>
      </c>
      <c r="L16" s="3">
        <v>14.3452</v>
      </c>
      <c r="M16" s="2">
        <v>0.86580000000000001</v>
      </c>
      <c r="N16" s="2">
        <v>0.97030000000000005</v>
      </c>
      <c r="O16" s="6">
        <v>1.5591999999999999</v>
      </c>
      <c r="P16" s="67">
        <v>45123.577299999997</v>
      </c>
    </row>
    <row r="17" spans="1:16">
      <c r="A17" s="1" t="s">
        <v>69</v>
      </c>
      <c r="B17" s="48">
        <v>0</v>
      </c>
      <c r="C17" s="5">
        <v>1.0013149287346601</v>
      </c>
      <c r="D17" s="2">
        <v>0.96740000000000004</v>
      </c>
      <c r="E17" s="2">
        <v>0.93179999999999996</v>
      </c>
      <c r="F17" s="2">
        <v>0.91169999999999995</v>
      </c>
      <c r="G17" s="1">
        <v>26451.6021</v>
      </c>
      <c r="H17" s="1">
        <v>12088.532999999999</v>
      </c>
      <c r="I17" s="62">
        <v>4.1239999999999997</v>
      </c>
      <c r="J17" s="62">
        <v>3.8807999999999998</v>
      </c>
      <c r="K17" s="62">
        <v>77.192499999999995</v>
      </c>
      <c r="L17" s="3">
        <v>14.3452</v>
      </c>
      <c r="M17" s="2">
        <v>0.86580000000000001</v>
      </c>
      <c r="N17" s="2">
        <v>0.97030000000000005</v>
      </c>
      <c r="O17" s="6">
        <v>1.5591999999999999</v>
      </c>
      <c r="P17" s="67">
        <v>45123.577299999997</v>
      </c>
    </row>
    <row r="18" spans="1:16">
      <c r="A18" s="1" t="s">
        <v>69</v>
      </c>
      <c r="B18" s="48">
        <v>1</v>
      </c>
      <c r="C18" s="5">
        <v>1.02488261708113</v>
      </c>
      <c r="D18" s="2">
        <v>0.99129999999999996</v>
      </c>
      <c r="E18" s="2">
        <v>0.98099999999999998</v>
      </c>
      <c r="F18" s="2">
        <v>0.97509999999999997</v>
      </c>
      <c r="G18" s="1">
        <v>27074.186600000001</v>
      </c>
      <c r="H18" s="1">
        <v>12567.696400000001</v>
      </c>
      <c r="I18" s="62">
        <v>4.1239999999999997</v>
      </c>
      <c r="J18" s="62">
        <v>3.8807999999999998</v>
      </c>
      <c r="K18" s="62">
        <v>77.192499999999995</v>
      </c>
      <c r="L18" s="3">
        <v>15.8751</v>
      </c>
      <c r="M18" s="2">
        <v>0.8488</v>
      </c>
      <c r="N18" s="2">
        <v>0.98460000000000003</v>
      </c>
      <c r="O18" s="6">
        <v>1.5268999999999999</v>
      </c>
      <c r="P18" s="67">
        <v>45123.577299999997</v>
      </c>
    </row>
    <row r="19" spans="1:16">
      <c r="A19" s="1" t="s">
        <v>69</v>
      </c>
      <c r="B19" s="48">
        <v>2</v>
      </c>
      <c r="C19" s="5">
        <v>0.86207424325944604</v>
      </c>
      <c r="D19" s="2">
        <v>0.90459999999999996</v>
      </c>
      <c r="E19" s="2">
        <v>0.86570000000000003</v>
      </c>
      <c r="F19" s="2">
        <v>0.82809999999999995</v>
      </c>
      <c r="G19" s="1">
        <v>22773.299599999998</v>
      </c>
      <c r="H19" s="1">
        <v>8096.2281999999996</v>
      </c>
      <c r="I19" s="62">
        <v>4.1239999999999997</v>
      </c>
      <c r="J19" s="62">
        <v>3.8807999999999998</v>
      </c>
      <c r="K19" s="62">
        <v>77.192499999999995</v>
      </c>
      <c r="L19" s="3">
        <v>9.8323999999999998</v>
      </c>
      <c r="M19" s="2">
        <v>0.90490000000000004</v>
      </c>
      <c r="N19" s="2">
        <v>0.91920000000000002</v>
      </c>
      <c r="O19" s="6">
        <v>1.6136999999999999</v>
      </c>
      <c r="P19" s="67">
        <v>45123.577299999997</v>
      </c>
    </row>
    <row r="20" spans="1:16">
      <c r="A20" s="1" t="s">
        <v>69</v>
      </c>
      <c r="B20" s="48">
        <v>3</v>
      </c>
      <c r="C20" s="5">
        <v>1.0236815052539201</v>
      </c>
      <c r="D20" s="2">
        <v>0.97889999999999999</v>
      </c>
      <c r="E20" s="2">
        <v>0.96140000000000003</v>
      </c>
      <c r="F20" s="2">
        <v>0.94979999999999998</v>
      </c>
      <c r="G20" s="1">
        <v>27042.456999999999</v>
      </c>
      <c r="H20" s="1">
        <v>13086.285099999999</v>
      </c>
      <c r="I20" s="62">
        <v>4.1239999999999997</v>
      </c>
      <c r="J20" s="62">
        <v>3.8807999999999998</v>
      </c>
      <c r="K20" s="62">
        <v>77.192499999999995</v>
      </c>
      <c r="L20" s="3">
        <v>13.1982</v>
      </c>
      <c r="M20" s="2">
        <v>0.87480000000000002</v>
      </c>
      <c r="N20" s="2">
        <v>0.98209999999999997</v>
      </c>
      <c r="O20" s="6">
        <v>1.423</v>
      </c>
      <c r="P20" s="67">
        <v>45123.577299999997</v>
      </c>
    </row>
    <row r="21" spans="1:16">
      <c r="A21" s="1" t="s">
        <v>69</v>
      </c>
      <c r="B21" s="48">
        <v>4</v>
      </c>
      <c r="C21" s="5">
        <v>1.0049576913754401</v>
      </c>
      <c r="D21" s="2">
        <v>0.96479999999999999</v>
      </c>
      <c r="E21" s="2">
        <v>0.93069999999999997</v>
      </c>
      <c r="F21" s="2">
        <v>0.90990000000000004</v>
      </c>
      <c r="G21" s="1">
        <v>26547.8325</v>
      </c>
      <c r="H21" s="1">
        <v>13214.8863</v>
      </c>
      <c r="I21" s="62">
        <v>4.1239999999999997</v>
      </c>
      <c r="J21" s="62">
        <v>3.8807999999999998</v>
      </c>
      <c r="K21" s="62">
        <v>77.192499999999995</v>
      </c>
      <c r="L21" s="3">
        <v>11.9444</v>
      </c>
      <c r="M21" s="2">
        <v>0.88780000000000003</v>
      </c>
      <c r="N21" s="2">
        <v>0.96870000000000001</v>
      </c>
      <c r="O21" s="6">
        <v>1.4428000000000001</v>
      </c>
      <c r="P21" s="67">
        <v>45123.577299999997</v>
      </c>
    </row>
    <row r="22" spans="1:16">
      <c r="A22" s="1" t="s">
        <v>69</v>
      </c>
      <c r="B22" s="48">
        <v>5</v>
      </c>
      <c r="C22" s="51">
        <v>1.0227085117791299</v>
      </c>
      <c r="D22" s="17">
        <v>0.97529999999999994</v>
      </c>
      <c r="E22" s="27">
        <v>0.95679999999999998</v>
      </c>
      <c r="F22" s="17">
        <v>0.94450000000000001</v>
      </c>
      <c r="G22" s="9">
        <v>27016.753499999999</v>
      </c>
      <c r="H22" s="9">
        <v>14185.9262</v>
      </c>
      <c r="I22" s="65">
        <v>4.1239999999999997</v>
      </c>
      <c r="J22" s="65">
        <v>3.8807999999999998</v>
      </c>
      <c r="K22" s="65">
        <v>77.192499999999995</v>
      </c>
      <c r="L22" s="18">
        <v>12.349600000000001</v>
      </c>
      <c r="M22" s="88">
        <v>0.87560000000000004</v>
      </c>
      <c r="N22" s="27">
        <v>0.98170000000000002</v>
      </c>
      <c r="O22" s="98">
        <v>1.2642</v>
      </c>
      <c r="P22" s="70">
        <v>45123.577299999997</v>
      </c>
    </row>
    <row r="24" spans="1:16" ht="14.4" customHeight="1">
      <c r="B24" s="112" t="s">
        <v>130</v>
      </c>
      <c r="C24" s="112"/>
      <c r="D24" s="112"/>
    </row>
    <row r="25" spans="1:16">
      <c r="B25" s="95" t="s">
        <v>131</v>
      </c>
      <c r="C25" s="96">
        <v>1.004</v>
      </c>
      <c r="D25" s="96">
        <v>95</v>
      </c>
    </row>
    <row r="26" spans="1:16">
      <c r="B26" s="95" t="s">
        <v>132</v>
      </c>
      <c r="C26" s="96">
        <v>0.95899999999999996</v>
      </c>
      <c r="D26" s="96">
        <v>95</v>
      </c>
    </row>
    <row r="27" spans="1:16">
      <c r="B27" s="95" t="s">
        <v>133</v>
      </c>
      <c r="C27" s="96">
        <v>1.022</v>
      </c>
      <c r="D27" s="96">
        <v>95</v>
      </c>
    </row>
  </sheetData>
  <mergeCells count="1">
    <mergeCell ref="B24:D24"/>
  </mergeCells>
  <phoneticPr fontId="3" type="noConversion"/>
  <pageMargins left="0.75" right="0.75" top="0.75" bottom="0.5" header="0.5" footer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R114"/>
  <sheetViews>
    <sheetView workbookViewId="0">
      <pane xSplit="3" ySplit="1" topLeftCell="D29" activePane="bottomRight" state="frozen"/>
      <selection pane="topRight" activeCell="D1" sqref="D1"/>
      <selection pane="bottomLeft" activeCell="A2" sqref="A2"/>
      <selection pane="bottomRight" activeCell="K92" sqref="K92"/>
    </sheetView>
  </sheetViews>
  <sheetFormatPr defaultRowHeight="14.4"/>
  <cols>
    <col min="1" max="1" width="16.21875" bestFit="1" customWidth="1"/>
    <col min="2" max="2" width="28" bestFit="1" customWidth="1"/>
    <col min="3" max="3" width="3.6640625" customWidth="1"/>
    <col min="9" max="9" width="10.6640625" customWidth="1"/>
    <col min="10" max="11" width="11.21875" customWidth="1"/>
    <col min="12" max="12" width="9.88671875" customWidth="1"/>
    <col min="15" max="15" width="18.109375" customWidth="1"/>
    <col min="17" max="17" width="10.88671875" customWidth="1"/>
  </cols>
  <sheetData>
    <row r="1" spans="1:18" ht="52.2" customHeight="1">
      <c r="A1" s="19" t="s">
        <v>54</v>
      </c>
      <c r="B1" s="19" t="s">
        <v>70</v>
      </c>
      <c r="C1" s="19" t="s">
        <v>1</v>
      </c>
      <c r="D1" s="19" t="s">
        <v>71</v>
      </c>
      <c r="E1" s="19" t="s">
        <v>72</v>
      </c>
      <c r="F1" s="19" t="s">
        <v>73</v>
      </c>
      <c r="G1" s="19" t="s">
        <v>60</v>
      </c>
      <c r="H1" s="19" t="s">
        <v>74</v>
      </c>
      <c r="I1" s="19" t="s">
        <v>65</v>
      </c>
      <c r="J1" s="19" t="s">
        <v>56</v>
      </c>
      <c r="K1" s="19" t="s">
        <v>57</v>
      </c>
      <c r="L1" s="19" t="s">
        <v>75</v>
      </c>
      <c r="M1" s="19" t="s">
        <v>66</v>
      </c>
      <c r="N1" s="40" t="s">
        <v>112</v>
      </c>
      <c r="O1" s="39" t="s">
        <v>116</v>
      </c>
      <c r="Q1" s="114" t="s">
        <v>134</v>
      </c>
      <c r="R1" s="114" t="s">
        <v>135</v>
      </c>
    </row>
    <row r="2" spans="1:18" hidden="1">
      <c r="A2" s="1" t="s">
        <v>67</v>
      </c>
      <c r="B2" s="1" t="s">
        <v>76</v>
      </c>
      <c r="C2" s="1">
        <v>-1</v>
      </c>
      <c r="D2" s="1">
        <v>42637.491600000001</v>
      </c>
      <c r="E2" s="1">
        <v>17344.178599999999</v>
      </c>
      <c r="F2" s="6">
        <v>0.4067823398</v>
      </c>
      <c r="G2" s="1">
        <v>7454.9844000000003</v>
      </c>
      <c r="H2" s="4">
        <v>0.17484575560000001</v>
      </c>
      <c r="I2" s="2">
        <v>0.8528</v>
      </c>
      <c r="J2" s="2">
        <v>0.9375</v>
      </c>
      <c r="K2" s="2">
        <v>0.91900000000000004</v>
      </c>
      <c r="L2" s="2">
        <v>3.3300000000000003E-2</v>
      </c>
      <c r="M2" s="2">
        <v>0.87060000000000004</v>
      </c>
      <c r="N2" s="6">
        <v>1.0446</v>
      </c>
      <c r="O2" s="2">
        <v>0</v>
      </c>
    </row>
    <row r="3" spans="1:18" hidden="1">
      <c r="A3" s="1" t="s">
        <v>67</v>
      </c>
      <c r="B3" s="1" t="s">
        <v>76</v>
      </c>
      <c r="C3" s="1">
        <v>0</v>
      </c>
      <c r="D3" s="1">
        <v>42637.491600000001</v>
      </c>
      <c r="E3" s="1">
        <v>17344.178599999999</v>
      </c>
      <c r="F3" s="6">
        <v>0.4067823398</v>
      </c>
      <c r="G3" s="1">
        <v>7454.9844000000003</v>
      </c>
      <c r="H3" s="4">
        <v>0.17484575560000001</v>
      </c>
      <c r="I3" s="2">
        <v>0.8528</v>
      </c>
      <c r="J3" s="2">
        <v>0.9375</v>
      </c>
      <c r="K3" s="2">
        <v>0.91900000000000004</v>
      </c>
      <c r="L3" s="2">
        <v>3.3300000000000003E-2</v>
      </c>
      <c r="M3" s="2">
        <v>0.87060000000000004</v>
      </c>
      <c r="N3" s="6">
        <v>1.0446</v>
      </c>
      <c r="O3" s="2">
        <v>0</v>
      </c>
    </row>
    <row r="4" spans="1:18" hidden="1">
      <c r="A4" s="1" t="s">
        <v>67</v>
      </c>
      <c r="B4" s="1" t="s">
        <v>76</v>
      </c>
      <c r="C4" s="1">
        <v>1</v>
      </c>
      <c r="D4" s="1">
        <v>42637.491600000001</v>
      </c>
      <c r="E4" s="1">
        <v>18251.235199999999</v>
      </c>
      <c r="F4" s="6">
        <v>0.42805602710000001</v>
      </c>
      <c r="G4" s="1">
        <v>8351.6330999999991</v>
      </c>
      <c r="H4" s="4">
        <v>0.19587533939999999</v>
      </c>
      <c r="I4" s="2">
        <v>0.82789999999999997</v>
      </c>
      <c r="J4" s="2">
        <v>0.98829999999999996</v>
      </c>
      <c r="K4" s="2">
        <v>0.98660000000000003</v>
      </c>
      <c r="L4" s="2">
        <v>3.3300000000000003E-2</v>
      </c>
      <c r="M4" s="2">
        <v>0.9</v>
      </c>
      <c r="N4" s="6">
        <v>0.97199999999999998</v>
      </c>
      <c r="O4" s="2">
        <v>0</v>
      </c>
    </row>
    <row r="5" spans="1:18" hidden="1">
      <c r="A5" s="1" t="s">
        <v>67</v>
      </c>
      <c r="B5" s="1" t="s">
        <v>76</v>
      </c>
      <c r="C5" s="1">
        <v>2</v>
      </c>
      <c r="D5" s="1">
        <v>42637.491600000001</v>
      </c>
      <c r="E5" s="1">
        <v>15408.6602</v>
      </c>
      <c r="F5" s="6">
        <v>0.36138758679999999</v>
      </c>
      <c r="G5" s="1">
        <v>4736.6121000000003</v>
      </c>
      <c r="H5" s="4">
        <v>0.1110903104</v>
      </c>
      <c r="I5" s="2">
        <v>0.88770000000000004</v>
      </c>
      <c r="J5" s="2">
        <v>0.88690000000000002</v>
      </c>
      <c r="K5" s="2">
        <v>0.87549999999999994</v>
      </c>
      <c r="L5" s="2">
        <v>3.3300000000000003E-2</v>
      </c>
      <c r="M5" s="2">
        <v>0.82950000000000002</v>
      </c>
      <c r="N5" s="6">
        <v>1.2154</v>
      </c>
      <c r="O5" s="2">
        <v>0</v>
      </c>
    </row>
    <row r="6" spans="1:18" hidden="1">
      <c r="A6" s="1" t="s">
        <v>67</v>
      </c>
      <c r="B6" s="1" t="s">
        <v>76</v>
      </c>
      <c r="C6" s="1">
        <v>3</v>
      </c>
      <c r="D6" s="1">
        <v>42637.491600000001</v>
      </c>
      <c r="E6" s="1">
        <v>18818.506099999999</v>
      </c>
      <c r="F6" s="6">
        <v>0.44136053679999998</v>
      </c>
      <c r="G6" s="1">
        <v>9203.2026000000005</v>
      </c>
      <c r="H6" s="4">
        <v>0.21584765550000001</v>
      </c>
      <c r="I6" s="2">
        <v>0.85850000000000004</v>
      </c>
      <c r="J6" s="2">
        <v>0.98009999999999997</v>
      </c>
      <c r="K6" s="2">
        <v>0.97850000000000004</v>
      </c>
      <c r="L6" s="2">
        <v>3.3300000000000003E-2</v>
      </c>
      <c r="M6" s="2">
        <v>0.9</v>
      </c>
      <c r="N6" s="6">
        <v>0.9083</v>
      </c>
      <c r="O6" s="2">
        <v>0</v>
      </c>
    </row>
    <row r="7" spans="1:18" hidden="1">
      <c r="A7" s="1" t="s">
        <v>67</v>
      </c>
      <c r="B7" s="1" t="s">
        <v>76</v>
      </c>
      <c r="C7" s="1">
        <v>4</v>
      </c>
      <c r="D7" s="1">
        <v>42637.491600000001</v>
      </c>
      <c r="E7" s="1">
        <v>18055.395</v>
      </c>
      <c r="F7" s="6">
        <v>0.42346287999999999</v>
      </c>
      <c r="G7" s="1">
        <v>9176.4923999999992</v>
      </c>
      <c r="H7" s="4">
        <v>0.21522120789999999</v>
      </c>
      <c r="I7" s="2">
        <v>0.87090000000000001</v>
      </c>
      <c r="J7" s="2">
        <v>0.9627</v>
      </c>
      <c r="K7" s="2">
        <v>0.95450000000000002</v>
      </c>
      <c r="L7" s="2">
        <v>3.3300000000000003E-2</v>
      </c>
      <c r="M7" s="2">
        <v>0.9</v>
      </c>
      <c r="N7" s="6">
        <v>0.91969999999999996</v>
      </c>
      <c r="O7" s="2">
        <v>0</v>
      </c>
    </row>
    <row r="8" spans="1:18">
      <c r="A8" s="1" t="s">
        <v>67</v>
      </c>
      <c r="B8" s="1" t="s">
        <v>76</v>
      </c>
      <c r="C8" s="1">
        <v>5</v>
      </c>
      <c r="D8" s="1">
        <v>42638.027199999997</v>
      </c>
      <c r="E8" s="1">
        <v>19316.177100000001</v>
      </c>
      <c r="F8" s="6">
        <v>0.45302699070000002</v>
      </c>
      <c r="G8" s="1">
        <v>9711.9493999999995</v>
      </c>
      <c r="H8" s="4">
        <v>0.22777670659999999</v>
      </c>
      <c r="I8" s="2">
        <v>0.88219999999999998</v>
      </c>
      <c r="J8" s="2">
        <v>0.96009999999999995</v>
      </c>
      <c r="K8" s="2">
        <v>0.95779999999999998</v>
      </c>
      <c r="L8" s="2">
        <v>3.3300000000000003E-2</v>
      </c>
      <c r="M8" s="17">
        <v>0.9</v>
      </c>
      <c r="N8" s="6">
        <v>0.91700000000000004</v>
      </c>
      <c r="O8" s="2">
        <v>0</v>
      </c>
      <c r="Q8">
        <f>D8*(1-L8)</f>
        <v>41218.180894239995</v>
      </c>
      <c r="R8">
        <f>Q8*(1+2*L8)</f>
        <v>43963.31174179638</v>
      </c>
    </row>
    <row r="9" spans="1:18" hidden="1">
      <c r="A9" s="1" t="s">
        <v>67</v>
      </c>
      <c r="B9" s="1" t="s">
        <v>77</v>
      </c>
      <c r="C9" s="1">
        <v>-1</v>
      </c>
      <c r="D9" s="1">
        <v>7181.7897000000003</v>
      </c>
      <c r="E9" s="1">
        <v>3570.6307999999999</v>
      </c>
      <c r="F9" s="6">
        <v>0.49717841540000002</v>
      </c>
      <c r="G9" s="1">
        <v>1711.8708999999999</v>
      </c>
      <c r="H9" s="4">
        <v>0.23836271710000001</v>
      </c>
      <c r="I9" s="2">
        <v>0.87729999999999997</v>
      </c>
      <c r="J9" s="2">
        <v>0.83899999999999997</v>
      </c>
      <c r="K9" s="2">
        <v>0.78690000000000004</v>
      </c>
      <c r="L9" s="2">
        <v>3.7199999999999997E-2</v>
      </c>
      <c r="M9" s="2">
        <v>0.80030000000000001</v>
      </c>
      <c r="N9" s="6">
        <v>1.1993</v>
      </c>
      <c r="O9" s="2">
        <v>0</v>
      </c>
    </row>
    <row r="10" spans="1:18" hidden="1">
      <c r="A10" s="1" t="s">
        <v>67</v>
      </c>
      <c r="B10" s="1" t="s">
        <v>77</v>
      </c>
      <c r="C10" s="1">
        <v>0</v>
      </c>
      <c r="D10" s="1">
        <v>7181.7897000000003</v>
      </c>
      <c r="E10" s="1">
        <v>3570.6307999999999</v>
      </c>
      <c r="F10" s="6">
        <v>0.49717841540000002</v>
      </c>
      <c r="G10" s="1">
        <v>1711.8708999999999</v>
      </c>
      <c r="H10" s="4">
        <v>0.23836271710000001</v>
      </c>
      <c r="I10" s="2">
        <v>0.87729999999999997</v>
      </c>
      <c r="J10" s="2">
        <v>0.83899999999999997</v>
      </c>
      <c r="K10" s="2">
        <v>0.78690000000000004</v>
      </c>
      <c r="L10" s="2">
        <v>3.7199999999999997E-2</v>
      </c>
      <c r="M10" s="2">
        <v>0.80030000000000001</v>
      </c>
      <c r="N10" s="6">
        <v>1.1993</v>
      </c>
      <c r="O10" s="2">
        <v>0</v>
      </c>
    </row>
    <row r="11" spans="1:18" hidden="1">
      <c r="A11" s="1" t="s">
        <v>67</v>
      </c>
      <c r="B11" s="1" t="s">
        <v>77</v>
      </c>
      <c r="C11" s="1">
        <v>1</v>
      </c>
      <c r="D11" s="1">
        <v>7181.7897000000003</v>
      </c>
      <c r="E11" s="1">
        <v>3757.3658</v>
      </c>
      <c r="F11" s="6">
        <v>0.52317958870000003</v>
      </c>
      <c r="G11" s="1">
        <v>1860.8594000000001</v>
      </c>
      <c r="H11" s="4">
        <v>0.25910803180000003</v>
      </c>
      <c r="I11" s="2">
        <v>0.85099999999999998</v>
      </c>
      <c r="J11" s="2">
        <v>0.9738</v>
      </c>
      <c r="K11" s="2">
        <v>0.95660000000000001</v>
      </c>
      <c r="L11" s="2">
        <v>3.7199999999999997E-2</v>
      </c>
      <c r="M11" s="2">
        <v>0.97499999999999998</v>
      </c>
      <c r="N11" s="6">
        <v>1.1513</v>
      </c>
      <c r="O11" s="2">
        <v>0</v>
      </c>
    </row>
    <row r="12" spans="1:18" hidden="1">
      <c r="A12" s="1" t="s">
        <v>67</v>
      </c>
      <c r="B12" s="1" t="s">
        <v>77</v>
      </c>
      <c r="C12" s="1">
        <v>2</v>
      </c>
      <c r="D12" s="1">
        <v>7181.7897000000003</v>
      </c>
      <c r="E12" s="1">
        <v>3172.1673000000001</v>
      </c>
      <c r="F12" s="6">
        <v>0.44169593940000001</v>
      </c>
      <c r="G12" s="1">
        <v>1190.9686999999999</v>
      </c>
      <c r="H12" s="4">
        <v>0.1658317446</v>
      </c>
      <c r="I12" s="2">
        <v>0.90110000000000001</v>
      </c>
      <c r="J12" s="2">
        <v>0.88049999999999995</v>
      </c>
      <c r="K12" s="2">
        <v>0.84940000000000004</v>
      </c>
      <c r="L12" s="2">
        <v>3.7199999999999997E-2</v>
      </c>
      <c r="M12" s="2">
        <v>0.87180000000000002</v>
      </c>
      <c r="N12" s="6">
        <v>1.3882000000000001</v>
      </c>
      <c r="O12" s="2">
        <v>0</v>
      </c>
    </row>
    <row r="13" spans="1:18" hidden="1">
      <c r="A13" s="1" t="s">
        <v>67</v>
      </c>
      <c r="B13" s="1" t="s">
        <v>77</v>
      </c>
      <c r="C13" s="1">
        <v>3</v>
      </c>
      <c r="D13" s="1">
        <v>7181.7897000000003</v>
      </c>
      <c r="E13" s="1">
        <v>3874.1493</v>
      </c>
      <c r="F13" s="6">
        <v>0.53944065610000003</v>
      </c>
      <c r="G13" s="1">
        <v>1767.7554</v>
      </c>
      <c r="H13" s="4">
        <v>0.24614414270000001</v>
      </c>
      <c r="I13" s="2">
        <v>0.89029999999999998</v>
      </c>
      <c r="J13" s="2">
        <v>0.92110000000000003</v>
      </c>
      <c r="K13" s="2">
        <v>0.90559999999999996</v>
      </c>
      <c r="L13" s="2">
        <v>3.7199999999999997E-2</v>
      </c>
      <c r="M13" s="2">
        <v>0.9294</v>
      </c>
      <c r="N13" s="6">
        <v>1.2868999999999999</v>
      </c>
      <c r="O13" s="2">
        <v>0</v>
      </c>
    </row>
    <row r="14" spans="1:18" hidden="1">
      <c r="A14" s="1" t="s">
        <v>67</v>
      </c>
      <c r="B14" s="1" t="s">
        <v>77</v>
      </c>
      <c r="C14" s="1">
        <v>4</v>
      </c>
      <c r="D14" s="1">
        <v>7181.7897000000003</v>
      </c>
      <c r="E14" s="1">
        <v>3717.0482999999999</v>
      </c>
      <c r="F14" s="6">
        <v>0.51756574219999996</v>
      </c>
      <c r="G14" s="1">
        <v>1760.7616</v>
      </c>
      <c r="H14" s="4">
        <v>0.24517031680000001</v>
      </c>
      <c r="I14" s="2">
        <v>0.89839999999999998</v>
      </c>
      <c r="J14" s="2">
        <v>0.87570000000000003</v>
      </c>
      <c r="K14" s="2">
        <v>0.83799999999999997</v>
      </c>
      <c r="L14" s="2">
        <v>3.7199999999999997E-2</v>
      </c>
      <c r="M14" s="100">
        <v>0.86919999999999997</v>
      </c>
      <c r="N14" s="6">
        <v>1.3429</v>
      </c>
      <c r="O14" s="2">
        <v>0</v>
      </c>
    </row>
    <row r="15" spans="1:18">
      <c r="A15" s="1" t="s">
        <v>67</v>
      </c>
      <c r="B15" s="1" t="s">
        <v>77</v>
      </c>
      <c r="C15" s="1">
        <v>5</v>
      </c>
      <c r="D15" s="1">
        <v>7181.6558000000005</v>
      </c>
      <c r="E15" s="1">
        <v>3976.4803000000002</v>
      </c>
      <c r="F15" s="6">
        <v>0.55369965529999998</v>
      </c>
      <c r="G15" s="1">
        <v>2106.4312</v>
      </c>
      <c r="H15" s="4">
        <v>0.29330718449999998</v>
      </c>
      <c r="I15" s="2">
        <v>0.89559999999999995</v>
      </c>
      <c r="J15" s="2">
        <v>0.9304</v>
      </c>
      <c r="K15" s="2">
        <v>0.90300000000000002</v>
      </c>
      <c r="L15" s="2">
        <v>3.7199999999999997E-2</v>
      </c>
      <c r="M15" s="28">
        <v>0.92679999999999996</v>
      </c>
      <c r="N15" s="6">
        <v>1.1509</v>
      </c>
      <c r="O15" s="2">
        <v>0</v>
      </c>
      <c r="Q15">
        <f>D15*(1-L15)</f>
        <v>6914.4982042400006</v>
      </c>
      <c r="R15">
        <f>Q15*(1+2*L15)</f>
        <v>7428.9368706354571</v>
      </c>
    </row>
    <row r="16" spans="1:18" hidden="1">
      <c r="A16" s="1" t="s">
        <v>67</v>
      </c>
      <c r="B16" s="1" t="s">
        <v>78</v>
      </c>
      <c r="C16" s="1">
        <v>-1</v>
      </c>
      <c r="D16" s="1">
        <v>26777.460299999999</v>
      </c>
      <c r="E16" s="1">
        <v>11618.7711</v>
      </c>
      <c r="F16" s="6">
        <v>0.43390116249999999</v>
      </c>
      <c r="G16" s="1">
        <v>4475.3315000000002</v>
      </c>
      <c r="H16" s="4">
        <v>0.16713054520000001</v>
      </c>
      <c r="I16" s="2">
        <v>0.85460000000000003</v>
      </c>
      <c r="J16" s="2">
        <v>0.97140000000000004</v>
      </c>
      <c r="K16" s="2">
        <v>0.96509999999999996</v>
      </c>
      <c r="L16" s="2">
        <v>3.4700000000000002E-2</v>
      </c>
      <c r="M16" s="2">
        <v>0.97499999999999998</v>
      </c>
      <c r="N16" s="6">
        <v>1.0720000000000001</v>
      </c>
      <c r="O16" s="2">
        <v>0</v>
      </c>
    </row>
    <row r="17" spans="1:18" hidden="1">
      <c r="A17" s="1" t="s">
        <v>67</v>
      </c>
      <c r="B17" s="1" t="s">
        <v>78</v>
      </c>
      <c r="C17" s="1">
        <v>0</v>
      </c>
      <c r="D17" s="1">
        <v>26777.460299999999</v>
      </c>
      <c r="E17" s="1">
        <v>11618.7711</v>
      </c>
      <c r="F17" s="6">
        <v>0.43390116249999999</v>
      </c>
      <c r="G17" s="1">
        <v>4475.3315000000002</v>
      </c>
      <c r="H17" s="4">
        <v>0.16713054520000001</v>
      </c>
      <c r="I17" s="2">
        <v>0.85460000000000003</v>
      </c>
      <c r="J17" s="2">
        <v>0.97140000000000004</v>
      </c>
      <c r="K17" s="2">
        <v>0.96509999999999996</v>
      </c>
      <c r="L17" s="2">
        <v>3.4700000000000002E-2</v>
      </c>
      <c r="M17" s="2">
        <v>0.97499999999999998</v>
      </c>
      <c r="N17" s="6">
        <v>1.0720000000000001</v>
      </c>
      <c r="O17" s="2">
        <v>0</v>
      </c>
    </row>
    <row r="18" spans="1:18" hidden="1">
      <c r="A18" s="1" t="s">
        <v>67</v>
      </c>
      <c r="B18" s="1" t="s">
        <v>78</v>
      </c>
      <c r="C18" s="1">
        <v>1</v>
      </c>
      <c r="D18" s="1">
        <v>26777.460299999999</v>
      </c>
      <c r="E18" s="1">
        <v>12226.4035</v>
      </c>
      <c r="F18" s="6">
        <v>0.4565930956</v>
      </c>
      <c r="G18" s="1">
        <v>5144.9700999999995</v>
      </c>
      <c r="H18" s="4">
        <v>0.19213809270000001</v>
      </c>
      <c r="I18" s="2">
        <v>0.8266</v>
      </c>
      <c r="J18" s="2">
        <v>0.98609999999999998</v>
      </c>
      <c r="K18" s="2">
        <v>0.98350000000000004</v>
      </c>
      <c r="L18" s="2">
        <v>3.4700000000000002E-2</v>
      </c>
      <c r="M18" s="2">
        <v>0.91400000000000003</v>
      </c>
      <c r="N18" s="6">
        <v>0.98709999999999998</v>
      </c>
      <c r="O18" s="2">
        <v>0</v>
      </c>
    </row>
    <row r="19" spans="1:18" hidden="1">
      <c r="A19" s="1" t="s">
        <v>67</v>
      </c>
      <c r="B19" s="1" t="s">
        <v>78</v>
      </c>
      <c r="C19" s="1">
        <v>2</v>
      </c>
      <c r="D19" s="1">
        <v>26777.460299999999</v>
      </c>
      <c r="E19" s="1">
        <v>10322.177900000001</v>
      </c>
      <c r="F19" s="6">
        <v>0.38548009259999999</v>
      </c>
      <c r="G19" s="1">
        <v>2605.8906999999999</v>
      </c>
      <c r="H19" s="4">
        <v>9.7316576900000007E-2</v>
      </c>
      <c r="I19" s="2">
        <v>0.88980000000000004</v>
      </c>
      <c r="J19" s="2">
        <v>0.94020000000000004</v>
      </c>
      <c r="K19" s="2">
        <v>0.93679999999999997</v>
      </c>
      <c r="L19" s="2">
        <v>3.4700000000000002E-2</v>
      </c>
      <c r="M19" s="2">
        <v>0.90139999999999998</v>
      </c>
      <c r="N19" s="6">
        <v>1.2465999999999999</v>
      </c>
      <c r="O19" s="2">
        <v>0</v>
      </c>
    </row>
    <row r="20" spans="1:18" hidden="1">
      <c r="A20" s="1" t="s">
        <v>67</v>
      </c>
      <c r="B20" s="1" t="s">
        <v>78</v>
      </c>
      <c r="C20" s="1">
        <v>3</v>
      </c>
      <c r="D20" s="1">
        <v>26777.460299999999</v>
      </c>
      <c r="E20" s="1">
        <v>12606.415199999999</v>
      </c>
      <c r="F20" s="6">
        <v>0.47078457260000001</v>
      </c>
      <c r="G20" s="1">
        <v>5652.3720000000003</v>
      </c>
      <c r="H20" s="4">
        <v>0.21108693379999999</v>
      </c>
      <c r="I20" s="2">
        <v>0.86050000000000004</v>
      </c>
      <c r="J20" s="2">
        <v>0.97770000000000001</v>
      </c>
      <c r="K20" s="2">
        <v>0.97370000000000001</v>
      </c>
      <c r="L20" s="2">
        <v>3.4700000000000002E-2</v>
      </c>
      <c r="M20" s="2">
        <v>0.91400000000000003</v>
      </c>
      <c r="N20" s="6">
        <v>0.93630000000000002</v>
      </c>
      <c r="O20" s="2">
        <v>0</v>
      </c>
    </row>
    <row r="21" spans="1:18" hidden="1">
      <c r="A21" s="1" t="s">
        <v>67</v>
      </c>
      <c r="B21" s="1" t="s">
        <v>78</v>
      </c>
      <c r="C21" s="1">
        <v>4</v>
      </c>
      <c r="D21" s="1">
        <v>26777.460299999999</v>
      </c>
      <c r="E21" s="1">
        <v>12095.2111</v>
      </c>
      <c r="F21" s="6">
        <v>0.45169373870000001</v>
      </c>
      <c r="G21" s="1">
        <v>5620.3141999999998</v>
      </c>
      <c r="H21" s="4">
        <v>0.2098897404</v>
      </c>
      <c r="I21" s="2">
        <v>0.87190000000000001</v>
      </c>
      <c r="J21" s="2">
        <v>0.96760000000000002</v>
      </c>
      <c r="K21" s="2">
        <v>0.95979999999999999</v>
      </c>
      <c r="L21" s="2">
        <v>3.4700000000000002E-2</v>
      </c>
      <c r="M21" s="2">
        <v>0.91400000000000003</v>
      </c>
      <c r="N21" s="6">
        <v>0.94230000000000003</v>
      </c>
      <c r="O21" s="2">
        <v>0</v>
      </c>
    </row>
    <row r="22" spans="1:18">
      <c r="A22" s="1" t="s">
        <v>67</v>
      </c>
      <c r="B22" s="1" t="s">
        <v>78</v>
      </c>
      <c r="C22" s="1">
        <v>5</v>
      </c>
      <c r="D22" s="1">
        <v>26777.7281</v>
      </c>
      <c r="E22" s="1">
        <v>12939.7691</v>
      </c>
      <c r="F22" s="6">
        <v>0.48322879010000003</v>
      </c>
      <c r="G22" s="1">
        <v>5904.5088999999998</v>
      </c>
      <c r="H22" s="4">
        <v>0.22050074350000001</v>
      </c>
      <c r="I22" s="2">
        <v>0.86040000000000005</v>
      </c>
      <c r="J22" s="2">
        <v>0.98150000000000004</v>
      </c>
      <c r="K22" s="2">
        <v>0.97170000000000001</v>
      </c>
      <c r="L22" s="2">
        <v>3.4700000000000002E-2</v>
      </c>
      <c r="M22" s="17">
        <v>0.91400000000000003</v>
      </c>
      <c r="N22" s="6">
        <v>0.98140000000000005</v>
      </c>
      <c r="O22" s="2">
        <v>0</v>
      </c>
      <c r="Q22">
        <f>D22*(1-L22)</f>
        <v>25848.540934930003</v>
      </c>
      <c r="R22">
        <f>Q22*(1+2*L22)</f>
        <v>27642.429675814143</v>
      </c>
    </row>
    <row r="23" spans="1:18" hidden="1">
      <c r="A23" s="1" t="s">
        <v>67</v>
      </c>
      <c r="B23" s="1" t="s">
        <v>79</v>
      </c>
      <c r="C23" s="1">
        <v>-1</v>
      </c>
      <c r="D23" s="1">
        <v>35873.063999999998</v>
      </c>
      <c r="E23" s="1">
        <v>7134.1252000000004</v>
      </c>
      <c r="F23" s="6">
        <v>0.1988713661</v>
      </c>
      <c r="G23" s="1">
        <v>2681.3980999999999</v>
      </c>
      <c r="H23" s="4">
        <v>7.4746837999999996E-2</v>
      </c>
      <c r="I23" s="2">
        <v>0.84589999999999999</v>
      </c>
      <c r="J23" s="2">
        <v>0.97450000000000003</v>
      </c>
      <c r="K23" s="2">
        <v>0.96930000000000005</v>
      </c>
      <c r="L23" s="2">
        <v>3.3099999999999997E-2</v>
      </c>
      <c r="M23" s="2">
        <v>0.91400000000000003</v>
      </c>
      <c r="N23" s="6">
        <v>1.4982</v>
      </c>
      <c r="O23" s="2">
        <v>0</v>
      </c>
    </row>
    <row r="24" spans="1:18" hidden="1">
      <c r="A24" s="1" t="s">
        <v>67</v>
      </c>
      <c r="B24" s="1" t="s">
        <v>79</v>
      </c>
      <c r="C24" s="1">
        <v>0</v>
      </c>
      <c r="D24" s="1">
        <v>35873.063999999998</v>
      </c>
      <c r="E24" s="1">
        <v>7134.1252000000004</v>
      </c>
      <c r="F24" s="6">
        <v>0.1988713661</v>
      </c>
      <c r="G24" s="1">
        <v>2681.3980999999999</v>
      </c>
      <c r="H24" s="4">
        <v>7.4746837999999996E-2</v>
      </c>
      <c r="I24" s="2">
        <v>0.84589999999999999</v>
      </c>
      <c r="J24" s="2">
        <v>0.97450000000000003</v>
      </c>
      <c r="K24" s="2">
        <v>0.96930000000000005</v>
      </c>
      <c r="L24" s="2">
        <v>3.3099999999999997E-2</v>
      </c>
      <c r="M24" s="2">
        <v>0.91400000000000003</v>
      </c>
      <c r="N24" s="6">
        <v>1.4982</v>
      </c>
      <c r="O24" s="2">
        <v>0</v>
      </c>
    </row>
    <row r="25" spans="1:18" hidden="1">
      <c r="A25" s="1" t="s">
        <v>67</v>
      </c>
      <c r="B25" s="1" t="s">
        <v>79</v>
      </c>
      <c r="C25" s="1">
        <v>1</v>
      </c>
      <c r="D25" s="1">
        <v>35873.063999999998</v>
      </c>
      <c r="E25" s="1">
        <v>7507.2218999999996</v>
      </c>
      <c r="F25" s="6">
        <v>0.20927183539999999</v>
      </c>
      <c r="G25" s="1">
        <v>3025.9567000000002</v>
      </c>
      <c r="H25" s="4">
        <v>8.4351778799999999E-2</v>
      </c>
      <c r="I25" s="2">
        <v>0.81759999999999999</v>
      </c>
      <c r="J25" s="2">
        <v>0.98380000000000001</v>
      </c>
      <c r="K25" s="2">
        <v>0.98350000000000004</v>
      </c>
      <c r="L25" s="2">
        <v>3.3099999999999997E-2</v>
      </c>
      <c r="M25" s="2">
        <v>0.96609999999999996</v>
      </c>
      <c r="N25" s="6">
        <v>1.4590000000000001</v>
      </c>
      <c r="O25" s="2">
        <v>0</v>
      </c>
    </row>
    <row r="26" spans="1:18" hidden="1">
      <c r="A26" s="1" t="s">
        <v>67</v>
      </c>
      <c r="B26" s="1" t="s">
        <v>79</v>
      </c>
      <c r="C26" s="1">
        <v>2</v>
      </c>
      <c r="D26" s="1">
        <v>35873.063999999998</v>
      </c>
      <c r="E26" s="1">
        <v>6337.9946</v>
      </c>
      <c r="F26" s="6">
        <v>0.1766783757</v>
      </c>
      <c r="G26" s="1">
        <v>1796.6576</v>
      </c>
      <c r="H26" s="4">
        <v>5.0083752600000003E-2</v>
      </c>
      <c r="I26" s="2">
        <v>0.89290000000000003</v>
      </c>
      <c r="J26" s="2">
        <v>0.91700000000000004</v>
      </c>
      <c r="K26" s="2">
        <v>0.91900000000000004</v>
      </c>
      <c r="L26" s="2">
        <v>3.3099999999999997E-2</v>
      </c>
      <c r="M26" s="2">
        <v>0.93459999999999999</v>
      </c>
      <c r="N26" s="6">
        <v>1.5335000000000001</v>
      </c>
      <c r="O26" s="2">
        <v>0</v>
      </c>
    </row>
    <row r="27" spans="1:18" hidden="1">
      <c r="A27" s="1" t="s">
        <v>67</v>
      </c>
      <c r="B27" s="1" t="s">
        <v>79</v>
      </c>
      <c r="C27" s="1">
        <v>3</v>
      </c>
      <c r="D27" s="1">
        <v>35873.063999999998</v>
      </c>
      <c r="E27" s="1">
        <v>7740.5555999999997</v>
      </c>
      <c r="F27" s="6">
        <v>0.2157762624</v>
      </c>
      <c r="G27" s="1">
        <v>3567.5201999999999</v>
      </c>
      <c r="H27" s="4">
        <v>9.9448439999999999E-2</v>
      </c>
      <c r="I27" s="2">
        <v>0.85589999999999999</v>
      </c>
      <c r="J27" s="2">
        <v>0.9748</v>
      </c>
      <c r="K27" s="2">
        <v>0.97370000000000001</v>
      </c>
      <c r="L27" s="2">
        <v>3.3099999999999997E-2</v>
      </c>
      <c r="M27" s="2">
        <v>0.96609999999999996</v>
      </c>
      <c r="N27" s="6">
        <v>1.2783</v>
      </c>
      <c r="O27" s="2">
        <v>0</v>
      </c>
    </row>
    <row r="28" spans="1:18" hidden="1">
      <c r="A28" s="1" t="s">
        <v>67</v>
      </c>
      <c r="B28" s="1" t="s">
        <v>79</v>
      </c>
      <c r="C28" s="1">
        <v>4</v>
      </c>
      <c r="D28" s="1">
        <v>35873.063999999998</v>
      </c>
      <c r="E28" s="1">
        <v>7426.6675999999998</v>
      </c>
      <c r="F28" s="6">
        <v>0.20702629689999999</v>
      </c>
      <c r="G28" s="1">
        <v>3442.1669000000002</v>
      </c>
      <c r="H28" s="4">
        <v>9.5954083199999998E-2</v>
      </c>
      <c r="I28" s="2">
        <v>0.86480000000000001</v>
      </c>
      <c r="J28" s="2">
        <v>0.96499999999999997</v>
      </c>
      <c r="K28" s="2">
        <v>0.96709999999999996</v>
      </c>
      <c r="L28" s="2">
        <v>3.3099999999999997E-2</v>
      </c>
      <c r="M28" s="2">
        <v>0.96609999999999996</v>
      </c>
      <c r="N28" s="6">
        <v>1.2830999999999999</v>
      </c>
      <c r="O28" s="2">
        <v>0</v>
      </c>
    </row>
    <row r="29" spans="1:18">
      <c r="A29" s="1" t="s">
        <v>67</v>
      </c>
      <c r="B29" s="1" t="s">
        <v>79</v>
      </c>
      <c r="C29" s="1">
        <v>5</v>
      </c>
      <c r="D29" s="1">
        <v>35873.063999999998</v>
      </c>
      <c r="E29" s="1">
        <v>7945.1611999999996</v>
      </c>
      <c r="F29" s="6">
        <v>0.22147986210000001</v>
      </c>
      <c r="G29" s="1">
        <v>4016.4220999999998</v>
      </c>
      <c r="H29" s="4">
        <v>0.1119620591</v>
      </c>
      <c r="I29" s="2">
        <v>0.86909999999999998</v>
      </c>
      <c r="J29" s="2">
        <v>0.98070000000000002</v>
      </c>
      <c r="K29" s="2">
        <v>0.9748</v>
      </c>
      <c r="L29" s="2">
        <v>3.3099999999999997E-2</v>
      </c>
      <c r="M29" s="17">
        <v>0.96609999999999996</v>
      </c>
      <c r="N29" s="6">
        <v>1.1794</v>
      </c>
      <c r="O29" s="2">
        <v>0</v>
      </c>
      <c r="Q29">
        <f>D29*(1-L29)</f>
        <v>34685.665581599998</v>
      </c>
      <c r="R29">
        <f>Q29*(1+2*L29)</f>
        <v>36981.856643101921</v>
      </c>
    </row>
    <row r="30" spans="1:18" hidden="1">
      <c r="A30" s="1" t="s">
        <v>67</v>
      </c>
      <c r="B30" s="1" t="s">
        <v>80</v>
      </c>
      <c r="C30" s="1">
        <v>-1</v>
      </c>
      <c r="D30" s="1">
        <v>5411.9705000000004</v>
      </c>
      <c r="E30" s="1">
        <v>1565.5068000000001</v>
      </c>
      <c r="F30" s="6">
        <v>0.28926744170000002</v>
      </c>
      <c r="G30" s="1">
        <v>807.83730000000003</v>
      </c>
      <c r="H30" s="4">
        <v>0.1492686245</v>
      </c>
      <c r="I30" s="2">
        <v>0.87350000000000005</v>
      </c>
      <c r="J30" s="2">
        <v>0.81850000000000001</v>
      </c>
      <c r="K30" s="2">
        <v>0.80549999999999999</v>
      </c>
      <c r="L30" s="2">
        <v>3.4000000000000002E-2</v>
      </c>
      <c r="M30" s="2">
        <v>0.82669999999999999</v>
      </c>
      <c r="N30" s="6">
        <v>1.8277000000000001</v>
      </c>
      <c r="O30" s="2">
        <v>0</v>
      </c>
    </row>
    <row r="31" spans="1:18" hidden="1">
      <c r="A31" s="1" t="s">
        <v>67</v>
      </c>
      <c r="B31" s="1" t="s">
        <v>80</v>
      </c>
      <c r="C31" s="1">
        <v>0</v>
      </c>
      <c r="D31" s="1">
        <v>5411.9705000000004</v>
      </c>
      <c r="E31" s="1">
        <v>1565.5068000000001</v>
      </c>
      <c r="F31" s="6">
        <v>0.28926744170000002</v>
      </c>
      <c r="G31" s="1">
        <v>807.83730000000003</v>
      </c>
      <c r="H31" s="4">
        <v>0.1492686245</v>
      </c>
      <c r="I31" s="2">
        <v>0.87350000000000005</v>
      </c>
      <c r="J31" s="2">
        <v>0.81850000000000001</v>
      </c>
      <c r="K31" s="2">
        <v>0.80549999999999999</v>
      </c>
      <c r="L31" s="2">
        <v>3.4000000000000002E-2</v>
      </c>
      <c r="M31" s="2">
        <v>0.82669999999999999</v>
      </c>
      <c r="N31" s="6">
        <v>1.8277000000000001</v>
      </c>
      <c r="O31" s="2">
        <v>0</v>
      </c>
    </row>
    <row r="32" spans="1:18" hidden="1">
      <c r="A32" s="1" t="s">
        <v>67</v>
      </c>
      <c r="B32" s="1" t="s">
        <v>80</v>
      </c>
      <c r="C32" s="1">
        <v>1</v>
      </c>
      <c r="D32" s="1">
        <v>5411.9705000000004</v>
      </c>
      <c r="E32" s="1">
        <v>1647.3788999999999</v>
      </c>
      <c r="F32" s="6">
        <v>0.30439539700000001</v>
      </c>
      <c r="G32" s="1">
        <v>862.5018</v>
      </c>
      <c r="H32" s="4">
        <v>0.15936928580000001</v>
      </c>
      <c r="I32" s="2">
        <v>0.83899999999999997</v>
      </c>
      <c r="J32" s="2">
        <v>0.93830000000000002</v>
      </c>
      <c r="K32" s="2">
        <v>0.94530000000000003</v>
      </c>
      <c r="L32" s="2">
        <v>3.4000000000000002E-2</v>
      </c>
      <c r="M32" s="2">
        <v>0.97499999999999998</v>
      </c>
      <c r="N32" s="6">
        <v>1.853</v>
      </c>
      <c r="O32" s="2">
        <v>0</v>
      </c>
    </row>
    <row r="33" spans="1:18" hidden="1">
      <c r="A33" s="1" t="s">
        <v>67</v>
      </c>
      <c r="B33" s="1" t="s">
        <v>80</v>
      </c>
      <c r="C33" s="1">
        <v>2</v>
      </c>
      <c r="D33" s="1">
        <v>5411.9705000000004</v>
      </c>
      <c r="E33" s="1">
        <v>1390.8045999999999</v>
      </c>
      <c r="F33" s="6">
        <v>0.25698672839999998</v>
      </c>
      <c r="G33" s="1">
        <v>580.28309999999999</v>
      </c>
      <c r="H33" s="4">
        <v>0.1072221515</v>
      </c>
      <c r="I33" s="2">
        <v>0.89949999999999997</v>
      </c>
      <c r="J33" s="2">
        <v>0.86319999999999997</v>
      </c>
      <c r="K33" s="2">
        <v>0.84489999999999998</v>
      </c>
      <c r="L33" s="2">
        <v>3.4000000000000002E-2</v>
      </c>
      <c r="M33" s="2">
        <v>0.86719999999999997</v>
      </c>
      <c r="N33" s="6">
        <v>2.0731000000000002</v>
      </c>
      <c r="O33" s="2">
        <v>0</v>
      </c>
    </row>
    <row r="34" spans="1:18" hidden="1">
      <c r="A34" s="1" t="s">
        <v>67</v>
      </c>
      <c r="B34" s="1" t="s">
        <v>80</v>
      </c>
      <c r="C34" s="1">
        <v>3</v>
      </c>
      <c r="D34" s="1">
        <v>5411.9705000000004</v>
      </c>
      <c r="E34" s="1">
        <v>1698.5814</v>
      </c>
      <c r="F34" s="6">
        <v>0.31385638170000002</v>
      </c>
      <c r="G34" s="1">
        <v>935.17340000000002</v>
      </c>
      <c r="H34" s="4">
        <v>0.1727972146</v>
      </c>
      <c r="I34" s="2">
        <v>0.87029999999999996</v>
      </c>
      <c r="J34" s="2">
        <v>0.93479999999999996</v>
      </c>
      <c r="K34" s="2">
        <v>0.93510000000000004</v>
      </c>
      <c r="L34" s="2">
        <v>3.4000000000000002E-2</v>
      </c>
      <c r="M34" s="2">
        <v>0.95979999999999999</v>
      </c>
      <c r="N34" s="6">
        <v>1.7972999999999999</v>
      </c>
      <c r="O34" s="2">
        <v>0</v>
      </c>
    </row>
    <row r="35" spans="1:18" hidden="1">
      <c r="A35" s="1" t="s">
        <v>67</v>
      </c>
      <c r="B35" s="1" t="s">
        <v>80</v>
      </c>
      <c r="C35" s="1">
        <v>4</v>
      </c>
      <c r="D35" s="1">
        <v>5411.9705000000004</v>
      </c>
      <c r="E35" s="1">
        <v>1629.7021</v>
      </c>
      <c r="F35" s="6">
        <v>0.30112915909999999</v>
      </c>
      <c r="G35" s="1">
        <v>899.04190000000006</v>
      </c>
      <c r="H35" s="4">
        <v>0.16612099790000001</v>
      </c>
      <c r="I35" s="2">
        <v>0.87949999999999995</v>
      </c>
      <c r="J35" s="2">
        <v>0.87639999999999996</v>
      </c>
      <c r="K35" s="2">
        <v>0.87029999999999996</v>
      </c>
      <c r="L35" s="2">
        <v>3.4000000000000002E-2</v>
      </c>
      <c r="M35" s="101">
        <v>0.90280000000000005</v>
      </c>
      <c r="N35" s="6">
        <v>1.8816999999999999</v>
      </c>
      <c r="O35" s="2">
        <v>0</v>
      </c>
    </row>
    <row r="36" spans="1:18">
      <c r="A36" s="1" t="s">
        <v>67</v>
      </c>
      <c r="B36" s="1" t="s">
        <v>80</v>
      </c>
      <c r="C36" s="1">
        <v>5</v>
      </c>
      <c r="D36" s="1">
        <v>5411.6490999999996</v>
      </c>
      <c r="E36" s="1">
        <v>1743.3764000000001</v>
      </c>
      <c r="F36" s="6">
        <v>0.3221525267</v>
      </c>
      <c r="G36" s="1">
        <v>1044.1606999999999</v>
      </c>
      <c r="H36" s="4">
        <v>0.19294686659999999</v>
      </c>
      <c r="I36" s="2">
        <v>0.86860000000000004</v>
      </c>
      <c r="J36" s="2">
        <v>0.95199999999999996</v>
      </c>
      <c r="K36" s="2">
        <v>0.94910000000000005</v>
      </c>
      <c r="L36" s="2">
        <v>3.4000000000000002E-2</v>
      </c>
      <c r="M36" s="28">
        <v>0.97409999999999997</v>
      </c>
      <c r="N36" s="6">
        <v>1.6309</v>
      </c>
      <c r="O36" s="2">
        <v>0</v>
      </c>
      <c r="Q36">
        <f>D36*(1-L36)</f>
        <v>5227.6530305999995</v>
      </c>
      <c r="R36">
        <f>Q36*(1+2*L36)</f>
        <v>5583.1334366807996</v>
      </c>
    </row>
    <row r="37" spans="1:18" hidden="1">
      <c r="A37" s="1" t="s">
        <v>67</v>
      </c>
      <c r="B37" s="1" t="s">
        <v>81</v>
      </c>
      <c r="C37" s="1">
        <v>-1</v>
      </c>
      <c r="D37" s="1">
        <v>15538.5672</v>
      </c>
      <c r="E37" s="1">
        <v>3511.5637000000002</v>
      </c>
      <c r="F37" s="6">
        <v>0.22599018879999999</v>
      </c>
      <c r="G37" s="1">
        <v>1378.7747999999999</v>
      </c>
      <c r="H37" s="4">
        <v>8.8732428000000002E-2</v>
      </c>
      <c r="I37" s="2">
        <v>0.85160000000000002</v>
      </c>
      <c r="J37" s="2">
        <v>0.97109999999999996</v>
      </c>
      <c r="K37" s="2">
        <v>0.95799999999999996</v>
      </c>
      <c r="L37" s="2">
        <v>3.4700000000000002E-2</v>
      </c>
      <c r="M37" s="2">
        <v>0.97499999999999998</v>
      </c>
      <c r="N37" s="6">
        <v>1.5834999999999999</v>
      </c>
      <c r="O37" s="2">
        <v>0</v>
      </c>
    </row>
    <row r="38" spans="1:18" hidden="1">
      <c r="A38" s="1" t="s">
        <v>67</v>
      </c>
      <c r="B38" s="1" t="s">
        <v>81</v>
      </c>
      <c r="C38" s="1">
        <v>0</v>
      </c>
      <c r="D38" s="1">
        <v>15538.5672</v>
      </c>
      <c r="E38" s="1">
        <v>3511.5637000000002</v>
      </c>
      <c r="F38" s="6">
        <v>0.22599018879999999</v>
      </c>
      <c r="G38" s="1">
        <v>1378.7747999999999</v>
      </c>
      <c r="H38" s="4">
        <v>8.8732428000000002E-2</v>
      </c>
      <c r="I38" s="2">
        <v>0.85160000000000002</v>
      </c>
      <c r="J38" s="2">
        <v>0.97109999999999996</v>
      </c>
      <c r="K38" s="2">
        <v>0.95799999999999996</v>
      </c>
      <c r="L38" s="2">
        <v>3.4700000000000002E-2</v>
      </c>
      <c r="M38" s="2">
        <v>0.97499999999999998</v>
      </c>
      <c r="N38" s="6">
        <v>1.5834999999999999</v>
      </c>
      <c r="O38" s="2">
        <v>0</v>
      </c>
    </row>
    <row r="39" spans="1:18" hidden="1">
      <c r="A39" s="1" t="s">
        <v>67</v>
      </c>
      <c r="B39" s="1" t="s">
        <v>81</v>
      </c>
      <c r="C39" s="1">
        <v>1</v>
      </c>
      <c r="D39" s="1">
        <v>15538.5672</v>
      </c>
      <c r="E39" s="1">
        <v>3695.2096000000001</v>
      </c>
      <c r="F39" s="6">
        <v>0.23780890390000001</v>
      </c>
      <c r="G39" s="1">
        <v>1544.6821</v>
      </c>
      <c r="H39" s="4">
        <v>9.9409559800000005E-2</v>
      </c>
      <c r="I39" s="2">
        <v>0.82809999999999995</v>
      </c>
      <c r="J39" s="2">
        <v>0.98280000000000001</v>
      </c>
      <c r="K39" s="2">
        <v>0.98089999999999999</v>
      </c>
      <c r="L39" s="2">
        <v>3.4700000000000002E-2</v>
      </c>
      <c r="M39" s="2">
        <v>0.97499999999999998</v>
      </c>
      <c r="N39" s="6">
        <v>1.5475000000000001</v>
      </c>
      <c r="O39" s="2">
        <v>0</v>
      </c>
    </row>
    <row r="40" spans="1:18" hidden="1">
      <c r="A40" s="1" t="s">
        <v>67</v>
      </c>
      <c r="B40" s="1" t="s">
        <v>81</v>
      </c>
      <c r="C40" s="1">
        <v>2</v>
      </c>
      <c r="D40" s="1">
        <v>15538.5672</v>
      </c>
      <c r="E40" s="1">
        <v>3119.6918000000001</v>
      </c>
      <c r="F40" s="6">
        <v>0.2007708815</v>
      </c>
      <c r="G40" s="1">
        <v>967.5829</v>
      </c>
      <c r="H40" s="4">
        <v>6.22697662E-2</v>
      </c>
      <c r="I40" s="2">
        <v>0.90310000000000001</v>
      </c>
      <c r="J40" s="2">
        <v>0.86929999999999996</v>
      </c>
      <c r="K40" s="2">
        <v>0.85109999999999997</v>
      </c>
      <c r="L40" s="2">
        <v>3.4700000000000002E-2</v>
      </c>
      <c r="M40" s="2">
        <v>0.87350000000000005</v>
      </c>
      <c r="N40" s="6">
        <v>1.6167</v>
      </c>
      <c r="O40" s="2">
        <v>0</v>
      </c>
    </row>
    <row r="41" spans="1:18" hidden="1">
      <c r="A41" s="1" t="s">
        <v>67</v>
      </c>
      <c r="B41" s="1" t="s">
        <v>81</v>
      </c>
      <c r="C41" s="1">
        <v>3</v>
      </c>
      <c r="D41" s="1">
        <v>15538.5672</v>
      </c>
      <c r="E41" s="1">
        <v>3810.0612999999998</v>
      </c>
      <c r="F41" s="6">
        <v>0.2452002982</v>
      </c>
      <c r="G41" s="1">
        <v>1610.8212000000001</v>
      </c>
      <c r="H41" s="4">
        <v>0.10366600820000001</v>
      </c>
      <c r="I41" s="2">
        <v>0.88529999999999998</v>
      </c>
      <c r="J41" s="2">
        <v>0.96970000000000001</v>
      </c>
      <c r="K41" s="2">
        <v>0.95799999999999996</v>
      </c>
      <c r="L41" s="2">
        <v>3.4700000000000002E-2</v>
      </c>
      <c r="M41" s="2">
        <v>0.97499999999999998</v>
      </c>
      <c r="N41" s="6">
        <v>1.6047</v>
      </c>
      <c r="O41" s="2">
        <v>0</v>
      </c>
    </row>
    <row r="42" spans="1:18" hidden="1">
      <c r="A42" s="1" t="s">
        <v>67</v>
      </c>
      <c r="B42" s="1" t="s">
        <v>81</v>
      </c>
      <c r="C42" s="1">
        <v>4</v>
      </c>
      <c r="D42" s="1">
        <v>15538.5672</v>
      </c>
      <c r="E42" s="1">
        <v>3655.5590999999999</v>
      </c>
      <c r="F42" s="6">
        <v>0.23525715550000001</v>
      </c>
      <c r="G42" s="1">
        <v>1553.6733999999999</v>
      </c>
      <c r="H42" s="4">
        <v>9.9988207199999998E-2</v>
      </c>
      <c r="I42" s="2">
        <v>0.89659999999999995</v>
      </c>
      <c r="J42" s="2">
        <v>0.94920000000000004</v>
      </c>
      <c r="K42" s="2">
        <v>0.93379999999999996</v>
      </c>
      <c r="L42" s="2">
        <v>3.4700000000000002E-2</v>
      </c>
      <c r="M42" s="101">
        <v>0.96860000000000002</v>
      </c>
      <c r="N42" s="6">
        <v>1.6368</v>
      </c>
      <c r="O42" s="2">
        <v>0</v>
      </c>
    </row>
    <row r="43" spans="1:18" ht="15" thickBot="1">
      <c r="A43" s="44" t="s">
        <v>67</v>
      </c>
      <c r="B43" s="44" t="s">
        <v>81</v>
      </c>
      <c r="C43" s="44">
        <v>5</v>
      </c>
      <c r="D43" s="44">
        <v>15539.2099</v>
      </c>
      <c r="E43" s="44">
        <v>3910.9340999999999</v>
      </c>
      <c r="F43" s="45">
        <v>0.25168166149999999</v>
      </c>
      <c r="G43" s="44">
        <v>1978.7772</v>
      </c>
      <c r="H43" s="46">
        <v>0.12734091780000001</v>
      </c>
      <c r="I43" s="47">
        <v>0.86119999999999997</v>
      </c>
      <c r="J43" s="47">
        <v>0.97709999999999997</v>
      </c>
      <c r="K43" s="47">
        <v>0.97199999999999998</v>
      </c>
      <c r="L43" s="47">
        <v>3.4700000000000002E-2</v>
      </c>
      <c r="M43" s="102">
        <v>0.97499999999999998</v>
      </c>
      <c r="N43" s="45">
        <v>1.3099000000000001</v>
      </c>
      <c r="O43" s="47">
        <v>0</v>
      </c>
      <c r="Q43">
        <f>D43*(1-L43)</f>
        <v>14999.999316470001</v>
      </c>
      <c r="R43">
        <f>Q43*(1+2*L43)</f>
        <v>16040.999269033018</v>
      </c>
    </row>
    <row r="44" spans="1:18" hidden="1">
      <c r="A44" s="1" t="s">
        <v>68</v>
      </c>
      <c r="B44" s="1" t="s">
        <v>76</v>
      </c>
      <c r="C44" s="1">
        <v>-1</v>
      </c>
      <c r="D44" s="1">
        <v>24756.393599999999</v>
      </c>
      <c r="E44" s="1">
        <v>10320.8323</v>
      </c>
      <c r="F44" s="6">
        <v>0.41689563010000003</v>
      </c>
      <c r="G44" s="1">
        <v>4578.9188999999997</v>
      </c>
      <c r="H44" s="4">
        <v>0.18495904590000001</v>
      </c>
      <c r="I44" s="2">
        <v>0.85119999999999996</v>
      </c>
      <c r="J44" s="2">
        <v>0.92720000000000002</v>
      </c>
      <c r="K44" s="2">
        <v>0.92349999999999999</v>
      </c>
      <c r="L44" s="2">
        <v>2.9399999999999999E-2</v>
      </c>
      <c r="M44" s="2">
        <v>0.87490000000000001</v>
      </c>
      <c r="N44" s="6">
        <v>1.0336000000000001</v>
      </c>
      <c r="O44" s="2">
        <v>0</v>
      </c>
    </row>
    <row r="45" spans="1:18" hidden="1">
      <c r="A45" s="1" t="s">
        <v>68</v>
      </c>
      <c r="B45" s="1" t="s">
        <v>76</v>
      </c>
      <c r="C45" s="1">
        <v>0</v>
      </c>
      <c r="D45" s="1">
        <v>24756.393599999999</v>
      </c>
      <c r="E45" s="1">
        <v>10320.8323</v>
      </c>
      <c r="F45" s="6">
        <v>0.41689563010000003</v>
      </c>
      <c r="G45" s="1">
        <v>4578.9188999999997</v>
      </c>
      <c r="H45" s="4">
        <v>0.18495904590000001</v>
      </c>
      <c r="I45" s="2">
        <v>0.85119999999999996</v>
      </c>
      <c r="J45" s="2">
        <v>0.92720000000000002</v>
      </c>
      <c r="K45" s="2">
        <v>0.92349999999999999</v>
      </c>
      <c r="L45" s="2">
        <v>2.9399999999999999E-2</v>
      </c>
      <c r="M45" s="2">
        <v>0.87490000000000001</v>
      </c>
      <c r="N45" s="6">
        <v>1.0336000000000001</v>
      </c>
      <c r="O45" s="2">
        <v>0</v>
      </c>
    </row>
    <row r="46" spans="1:18" hidden="1">
      <c r="A46" s="1" t="s">
        <v>68</v>
      </c>
      <c r="B46" s="1" t="s">
        <v>76</v>
      </c>
      <c r="C46" s="1">
        <v>1</v>
      </c>
      <c r="D46" s="1">
        <v>24756.393599999999</v>
      </c>
      <c r="E46" s="1">
        <v>10336.5638</v>
      </c>
      <c r="F46" s="6">
        <v>0.41753108360000002</v>
      </c>
      <c r="G46" s="1">
        <v>4588.6072999999997</v>
      </c>
      <c r="H46" s="4">
        <v>0.18535039589999999</v>
      </c>
      <c r="I46" s="2">
        <v>0.81630000000000003</v>
      </c>
      <c r="J46" s="2">
        <v>0.9889</v>
      </c>
      <c r="K46" s="2">
        <v>0.98629999999999995</v>
      </c>
      <c r="L46" s="2">
        <v>2.9399999999999999E-2</v>
      </c>
      <c r="M46" s="2">
        <v>0.9</v>
      </c>
      <c r="N46" s="6">
        <v>0.96099999999999997</v>
      </c>
      <c r="O46" s="2">
        <v>0</v>
      </c>
    </row>
    <row r="47" spans="1:18" hidden="1">
      <c r="A47" s="1" t="s">
        <v>68</v>
      </c>
      <c r="B47" s="1" t="s">
        <v>76</v>
      </c>
      <c r="C47" s="1">
        <v>2</v>
      </c>
      <c r="D47" s="1">
        <v>24756.393599999999</v>
      </c>
      <c r="E47" s="1">
        <v>10220.1376</v>
      </c>
      <c r="F47" s="6">
        <v>0.41282820809999998</v>
      </c>
      <c r="G47" s="1">
        <v>4023.6797000000001</v>
      </c>
      <c r="H47" s="4">
        <v>0.16253093169999999</v>
      </c>
      <c r="I47" s="2">
        <v>0.88449999999999995</v>
      </c>
      <c r="J47" s="2">
        <v>0.90590000000000004</v>
      </c>
      <c r="K47" s="2">
        <v>0.89500000000000002</v>
      </c>
      <c r="L47" s="2">
        <v>2.9399999999999999E-2</v>
      </c>
      <c r="M47" s="2">
        <v>0.84789999999999999</v>
      </c>
      <c r="N47" s="6">
        <v>1.2044999999999999</v>
      </c>
      <c r="O47" s="2">
        <v>0</v>
      </c>
    </row>
    <row r="48" spans="1:18" hidden="1">
      <c r="A48" s="1" t="s">
        <v>68</v>
      </c>
      <c r="B48" s="1" t="s">
        <v>76</v>
      </c>
      <c r="C48" s="1">
        <v>3</v>
      </c>
      <c r="D48" s="1">
        <v>24756.393599999999</v>
      </c>
      <c r="E48" s="1">
        <v>10440.929899999999</v>
      </c>
      <c r="F48" s="6">
        <v>0.4217468063</v>
      </c>
      <c r="G48" s="1">
        <v>4858.0442000000003</v>
      </c>
      <c r="H48" s="4">
        <v>0.196233925</v>
      </c>
      <c r="I48" s="2">
        <v>0.85440000000000005</v>
      </c>
      <c r="J48" s="2">
        <v>0.97840000000000005</v>
      </c>
      <c r="K48" s="2">
        <v>0.97209999999999996</v>
      </c>
      <c r="L48" s="2">
        <v>2.9399999999999999E-2</v>
      </c>
      <c r="M48" s="2">
        <v>0.9</v>
      </c>
      <c r="N48" s="6">
        <v>0.89739999999999998</v>
      </c>
      <c r="O48" s="2">
        <v>0</v>
      </c>
    </row>
    <row r="49" spans="1:18" hidden="1">
      <c r="A49" s="1" t="s">
        <v>68</v>
      </c>
      <c r="B49" s="1" t="s">
        <v>76</v>
      </c>
      <c r="C49" s="1">
        <v>4</v>
      </c>
      <c r="D49" s="1">
        <v>24756.393599999999</v>
      </c>
      <c r="E49" s="1">
        <v>10255.309800000001</v>
      </c>
      <c r="F49" s="6">
        <v>0.41424894200000001</v>
      </c>
      <c r="G49" s="1">
        <v>5099.9970000000003</v>
      </c>
      <c r="H49" s="4">
        <v>0.2060072698</v>
      </c>
      <c r="I49" s="2">
        <v>0.86399999999999999</v>
      </c>
      <c r="J49" s="2">
        <v>0.96509999999999996</v>
      </c>
      <c r="K49" s="2">
        <v>0.95779999999999998</v>
      </c>
      <c r="L49" s="2">
        <v>2.9399999999999999E-2</v>
      </c>
      <c r="M49" s="2">
        <v>0.9</v>
      </c>
      <c r="N49" s="6">
        <v>0.90869999999999995</v>
      </c>
      <c r="O49" s="2">
        <v>0</v>
      </c>
    </row>
    <row r="50" spans="1:18">
      <c r="A50" s="1" t="s">
        <v>68</v>
      </c>
      <c r="B50" s="1" t="s">
        <v>76</v>
      </c>
      <c r="C50" s="1">
        <v>5</v>
      </c>
      <c r="D50" s="1">
        <v>24756.393599999999</v>
      </c>
      <c r="E50" s="1">
        <v>10721.277</v>
      </c>
      <c r="F50" s="6">
        <v>0.4330710358</v>
      </c>
      <c r="G50" s="1">
        <v>5144.8923000000004</v>
      </c>
      <c r="H50" s="4">
        <v>0.20782075159999999</v>
      </c>
      <c r="I50" s="2">
        <v>0.88229999999999997</v>
      </c>
      <c r="J50" s="2">
        <v>0.96740000000000004</v>
      </c>
      <c r="K50" s="2">
        <v>0.96040000000000003</v>
      </c>
      <c r="L50" s="2">
        <v>2.9399999999999999E-2</v>
      </c>
      <c r="M50" s="17">
        <v>0.9</v>
      </c>
      <c r="N50" s="6">
        <v>0.90600000000000003</v>
      </c>
      <c r="O50" s="2">
        <v>0</v>
      </c>
      <c r="Q50">
        <f>D50*(1-L50)</f>
        <v>24028.55562816</v>
      </c>
      <c r="R50">
        <f>Q50*(1+2*L50)</f>
        <v>25441.434699095807</v>
      </c>
    </row>
    <row r="51" spans="1:18" hidden="1">
      <c r="A51" s="1" t="s">
        <v>68</v>
      </c>
      <c r="B51" s="1" t="s">
        <v>77</v>
      </c>
      <c r="C51" s="1">
        <v>-1</v>
      </c>
      <c r="D51" s="1">
        <v>4179.1117999999997</v>
      </c>
      <c r="E51" s="1">
        <v>2129.4207999999999</v>
      </c>
      <c r="F51" s="6">
        <v>0.50953910349999998</v>
      </c>
      <c r="G51" s="1">
        <v>1047.8010999999999</v>
      </c>
      <c r="H51" s="4">
        <v>0.25072340520000003</v>
      </c>
      <c r="I51" s="2">
        <v>0.86960000000000004</v>
      </c>
      <c r="J51" s="2">
        <v>0.83730000000000004</v>
      </c>
      <c r="K51" s="2">
        <v>0.81850000000000001</v>
      </c>
      <c r="L51" s="2">
        <v>3.6299999999999999E-2</v>
      </c>
      <c r="M51" s="2">
        <v>0.84</v>
      </c>
      <c r="N51" s="6">
        <v>1.1883999999999999</v>
      </c>
      <c r="O51" s="2">
        <v>0</v>
      </c>
    </row>
    <row r="52" spans="1:18" hidden="1">
      <c r="A52" s="1" t="s">
        <v>68</v>
      </c>
      <c r="B52" s="1" t="s">
        <v>77</v>
      </c>
      <c r="C52" s="1">
        <v>0</v>
      </c>
      <c r="D52" s="1">
        <v>4179.1117999999997</v>
      </c>
      <c r="E52" s="1">
        <v>2129.4207999999999</v>
      </c>
      <c r="F52" s="6">
        <v>0.50953910349999998</v>
      </c>
      <c r="G52" s="1">
        <v>1047.8010999999999</v>
      </c>
      <c r="H52" s="4">
        <v>0.25072340520000003</v>
      </c>
      <c r="I52" s="2">
        <v>0.86960000000000004</v>
      </c>
      <c r="J52" s="2">
        <v>0.83730000000000004</v>
      </c>
      <c r="K52" s="2">
        <v>0.81850000000000001</v>
      </c>
      <c r="L52" s="2">
        <v>3.6299999999999999E-2</v>
      </c>
      <c r="M52" s="2">
        <v>0.84</v>
      </c>
      <c r="N52" s="6">
        <v>1.1883999999999999</v>
      </c>
      <c r="O52" s="2">
        <v>0</v>
      </c>
    </row>
    <row r="53" spans="1:18" hidden="1">
      <c r="A53" s="1" t="s">
        <v>68</v>
      </c>
      <c r="B53" s="1" t="s">
        <v>77</v>
      </c>
      <c r="C53" s="1">
        <v>1</v>
      </c>
      <c r="D53" s="1">
        <v>4179.1117999999997</v>
      </c>
      <c r="E53" s="1">
        <v>2132.6666</v>
      </c>
      <c r="F53" s="6">
        <v>0.51031576889999997</v>
      </c>
      <c r="G53" s="1">
        <v>1029.0820000000001</v>
      </c>
      <c r="H53" s="4">
        <v>0.24624421199999999</v>
      </c>
      <c r="I53" s="2">
        <v>0.83809999999999996</v>
      </c>
      <c r="J53" s="2">
        <v>0.97419999999999995</v>
      </c>
      <c r="K53" s="2">
        <v>0.97160000000000002</v>
      </c>
      <c r="L53" s="2">
        <v>3.6299999999999999E-2</v>
      </c>
      <c r="M53" s="2">
        <v>0.97499999999999998</v>
      </c>
      <c r="N53" s="6">
        <v>1.1404000000000001</v>
      </c>
      <c r="O53" s="2">
        <v>0</v>
      </c>
    </row>
    <row r="54" spans="1:18" hidden="1">
      <c r="A54" s="1" t="s">
        <v>68</v>
      </c>
      <c r="B54" s="1" t="s">
        <v>77</v>
      </c>
      <c r="C54" s="1">
        <v>2</v>
      </c>
      <c r="D54" s="1">
        <v>4179.1117999999997</v>
      </c>
      <c r="E54" s="1">
        <v>2108.6451999999999</v>
      </c>
      <c r="F54" s="6">
        <v>0.50456780990000005</v>
      </c>
      <c r="G54" s="1">
        <v>955.77790000000005</v>
      </c>
      <c r="H54" s="4">
        <v>0.22870361510000001</v>
      </c>
      <c r="I54" s="2">
        <v>0.89239999999999997</v>
      </c>
      <c r="J54" s="2">
        <v>0.89439999999999997</v>
      </c>
      <c r="K54" s="2">
        <v>0.879</v>
      </c>
      <c r="L54" s="2">
        <v>3.6299999999999999E-2</v>
      </c>
      <c r="M54" s="2">
        <v>0.90210000000000001</v>
      </c>
      <c r="N54" s="6">
        <v>1.3772</v>
      </c>
      <c r="O54" s="2">
        <v>0</v>
      </c>
    </row>
    <row r="55" spans="1:18" hidden="1">
      <c r="A55" s="1" t="s">
        <v>68</v>
      </c>
      <c r="B55" s="1" t="s">
        <v>77</v>
      </c>
      <c r="C55" s="1">
        <v>3</v>
      </c>
      <c r="D55" s="1">
        <v>4179.1117999999997</v>
      </c>
      <c r="E55" s="1">
        <v>2154.1997000000001</v>
      </c>
      <c r="F55" s="6">
        <v>0.5154683189</v>
      </c>
      <c r="G55" s="1">
        <v>928.48080000000004</v>
      </c>
      <c r="H55" s="4">
        <v>0.22217180540000001</v>
      </c>
      <c r="I55" s="2">
        <v>0.88600000000000001</v>
      </c>
      <c r="J55" s="2">
        <v>0.93440000000000001</v>
      </c>
      <c r="K55" s="2">
        <v>0.91890000000000005</v>
      </c>
      <c r="L55" s="2">
        <v>3.6299999999999999E-2</v>
      </c>
      <c r="M55" s="2">
        <v>0.94310000000000005</v>
      </c>
      <c r="N55" s="6">
        <v>1.2759</v>
      </c>
      <c r="O55" s="2">
        <v>0</v>
      </c>
    </row>
    <row r="56" spans="1:18" hidden="1">
      <c r="A56" s="1" t="s">
        <v>68</v>
      </c>
      <c r="B56" s="1" t="s">
        <v>77</v>
      </c>
      <c r="C56" s="1">
        <v>4</v>
      </c>
      <c r="D56" s="1">
        <v>4179.1117999999997</v>
      </c>
      <c r="E56" s="1">
        <v>2115.9020999999998</v>
      </c>
      <c r="F56" s="6">
        <v>0.50630426240000004</v>
      </c>
      <c r="G56" s="1">
        <v>977.53110000000004</v>
      </c>
      <c r="H56" s="4">
        <v>0.23390883700000001</v>
      </c>
      <c r="I56" s="2">
        <v>0.89639999999999997</v>
      </c>
      <c r="J56" s="2">
        <v>0.88470000000000004</v>
      </c>
      <c r="K56" s="2">
        <v>0.85970000000000002</v>
      </c>
      <c r="L56" s="2">
        <v>3.6299999999999999E-2</v>
      </c>
      <c r="M56" s="100">
        <v>0.88229999999999997</v>
      </c>
      <c r="N56" s="6">
        <v>1.3319000000000001</v>
      </c>
      <c r="O56" s="2">
        <v>0</v>
      </c>
    </row>
    <row r="57" spans="1:18">
      <c r="A57" s="1" t="s">
        <v>68</v>
      </c>
      <c r="B57" s="1" t="s">
        <v>77</v>
      </c>
      <c r="C57" s="1">
        <v>5</v>
      </c>
      <c r="D57" s="1">
        <v>4179.1117999999997</v>
      </c>
      <c r="E57" s="1">
        <v>2212.0416</v>
      </c>
      <c r="F57" s="6">
        <v>0.52930904369999998</v>
      </c>
      <c r="G57" s="1">
        <v>1123.8324</v>
      </c>
      <c r="H57" s="4">
        <v>0.26891657279999998</v>
      </c>
      <c r="I57" s="2">
        <v>0.89319999999999999</v>
      </c>
      <c r="J57" s="2">
        <v>0.94430000000000003</v>
      </c>
      <c r="K57" s="2">
        <v>0.93049999999999999</v>
      </c>
      <c r="L57" s="2">
        <v>3.6299999999999999E-2</v>
      </c>
      <c r="M57" s="28">
        <v>0.95489999999999997</v>
      </c>
      <c r="N57" s="6">
        <v>1.1398999999999999</v>
      </c>
      <c r="O57" s="2">
        <v>0</v>
      </c>
      <c r="Q57">
        <f>D57*(1-L57)</f>
        <v>4027.4100416599995</v>
      </c>
      <c r="R57">
        <f>Q57*(1+2*L57)</f>
        <v>4319.8000106845157</v>
      </c>
    </row>
    <row r="58" spans="1:18" hidden="1">
      <c r="A58" s="1" t="s">
        <v>68</v>
      </c>
      <c r="B58" s="1" t="s">
        <v>78</v>
      </c>
      <c r="C58" s="1">
        <v>-1</v>
      </c>
      <c r="D58" s="1">
        <v>15384.8248</v>
      </c>
      <c r="E58" s="1">
        <v>6841.4573</v>
      </c>
      <c r="F58" s="6">
        <v>0.44468867210000002</v>
      </c>
      <c r="G58" s="1">
        <v>2737.2381</v>
      </c>
      <c r="H58" s="4">
        <v>0.1779180548</v>
      </c>
      <c r="I58" s="2">
        <v>0.85099999999999998</v>
      </c>
      <c r="J58" s="2">
        <v>0.97829999999999995</v>
      </c>
      <c r="K58" s="2">
        <v>0.9748</v>
      </c>
      <c r="L58" s="2">
        <v>3.32E-2</v>
      </c>
      <c r="M58" s="2">
        <v>0.97499999999999998</v>
      </c>
      <c r="N58" s="6">
        <v>1.0609999999999999</v>
      </c>
      <c r="O58" s="2">
        <v>0</v>
      </c>
    </row>
    <row r="59" spans="1:18" hidden="1">
      <c r="A59" s="1" t="s">
        <v>68</v>
      </c>
      <c r="B59" s="1" t="s">
        <v>78</v>
      </c>
      <c r="C59" s="1">
        <v>0</v>
      </c>
      <c r="D59" s="1">
        <v>15384.8248</v>
      </c>
      <c r="E59" s="1">
        <v>6841.4573</v>
      </c>
      <c r="F59" s="6">
        <v>0.44468867210000002</v>
      </c>
      <c r="G59" s="1">
        <v>2737.2381</v>
      </c>
      <c r="H59" s="4">
        <v>0.1779180548</v>
      </c>
      <c r="I59" s="2">
        <v>0.85099999999999998</v>
      </c>
      <c r="J59" s="2">
        <v>0.97829999999999995</v>
      </c>
      <c r="K59" s="2">
        <v>0.9748</v>
      </c>
      <c r="L59" s="2">
        <v>3.32E-2</v>
      </c>
      <c r="M59" s="2">
        <v>0.97499999999999998</v>
      </c>
      <c r="N59" s="6">
        <v>1.0609999999999999</v>
      </c>
      <c r="O59" s="2">
        <v>0</v>
      </c>
    </row>
    <row r="60" spans="1:18" hidden="1">
      <c r="A60" s="1" t="s">
        <v>68</v>
      </c>
      <c r="B60" s="1" t="s">
        <v>78</v>
      </c>
      <c r="C60" s="1">
        <v>1</v>
      </c>
      <c r="D60" s="1">
        <v>15384.8248</v>
      </c>
      <c r="E60" s="1">
        <v>6851.8854000000001</v>
      </c>
      <c r="F60" s="6">
        <v>0.44536648919999999</v>
      </c>
      <c r="G60" s="1">
        <v>2783.2914999999998</v>
      </c>
      <c r="H60" s="4">
        <v>0.18091148639999999</v>
      </c>
      <c r="I60" s="2">
        <v>0.81359999999999999</v>
      </c>
      <c r="J60" s="2">
        <v>0.99439999999999995</v>
      </c>
      <c r="K60" s="2">
        <v>0.99199999999999999</v>
      </c>
      <c r="L60" s="2">
        <v>3.32E-2</v>
      </c>
      <c r="M60" s="2">
        <v>0.90710000000000002</v>
      </c>
      <c r="N60" s="6">
        <v>0.97609999999999997</v>
      </c>
      <c r="O60" s="2">
        <v>0</v>
      </c>
    </row>
    <row r="61" spans="1:18" hidden="1">
      <c r="A61" s="1" t="s">
        <v>68</v>
      </c>
      <c r="B61" s="1" t="s">
        <v>78</v>
      </c>
      <c r="C61" s="1">
        <v>2</v>
      </c>
      <c r="D61" s="1">
        <v>15384.8248</v>
      </c>
      <c r="E61" s="1">
        <v>6774.7088999999996</v>
      </c>
      <c r="F61" s="6">
        <v>0.44035008869999998</v>
      </c>
      <c r="G61" s="1">
        <v>2341.3636999999999</v>
      </c>
      <c r="H61" s="4">
        <v>0.15218657299999999</v>
      </c>
      <c r="I61" s="2">
        <v>0.8831</v>
      </c>
      <c r="J61" s="2">
        <v>0.95</v>
      </c>
      <c r="K61" s="2">
        <v>0.94489999999999996</v>
      </c>
      <c r="L61" s="2">
        <v>3.32E-2</v>
      </c>
      <c r="M61" s="2">
        <v>0.90229999999999999</v>
      </c>
      <c r="N61" s="6">
        <v>1.2357</v>
      </c>
      <c r="O61" s="2">
        <v>0</v>
      </c>
    </row>
    <row r="62" spans="1:18" hidden="1">
      <c r="A62" s="1" t="s">
        <v>68</v>
      </c>
      <c r="B62" s="1" t="s">
        <v>78</v>
      </c>
      <c r="C62" s="1">
        <v>3</v>
      </c>
      <c r="D62" s="1">
        <v>15384.8248</v>
      </c>
      <c r="E62" s="1">
        <v>6921.0673999999999</v>
      </c>
      <c r="F62" s="6">
        <v>0.4498632601</v>
      </c>
      <c r="G62" s="1">
        <v>2925.6646999999998</v>
      </c>
      <c r="H62" s="4">
        <v>0.1901656213</v>
      </c>
      <c r="I62" s="2">
        <v>0.85750000000000004</v>
      </c>
      <c r="J62" s="2">
        <v>0.97589999999999999</v>
      </c>
      <c r="K62" s="2">
        <v>0.97409999999999997</v>
      </c>
      <c r="L62" s="2">
        <v>3.32E-2</v>
      </c>
      <c r="M62" s="2">
        <v>0.90710000000000002</v>
      </c>
      <c r="N62" s="6">
        <v>0.9254</v>
      </c>
      <c r="O62" s="2">
        <v>0</v>
      </c>
    </row>
    <row r="63" spans="1:18" hidden="1">
      <c r="A63" s="1" t="s">
        <v>68</v>
      </c>
      <c r="B63" s="1" t="s">
        <v>78</v>
      </c>
      <c r="C63" s="1">
        <v>4</v>
      </c>
      <c r="D63" s="1">
        <v>15384.8248</v>
      </c>
      <c r="E63" s="1">
        <v>6798.0237999999999</v>
      </c>
      <c r="F63" s="6">
        <v>0.44186553810000001</v>
      </c>
      <c r="G63" s="1">
        <v>3077.9117000000001</v>
      </c>
      <c r="H63" s="4">
        <v>0.20006153979999999</v>
      </c>
      <c r="I63" s="2">
        <v>0.86470000000000002</v>
      </c>
      <c r="J63" s="2">
        <v>0.96619999999999995</v>
      </c>
      <c r="K63" s="2">
        <v>0.96619999999999995</v>
      </c>
      <c r="L63" s="2">
        <v>3.32E-2</v>
      </c>
      <c r="M63" s="2">
        <v>0.90710000000000002</v>
      </c>
      <c r="N63" s="6">
        <v>0.93140000000000001</v>
      </c>
      <c r="O63" s="2">
        <v>0</v>
      </c>
    </row>
    <row r="64" spans="1:18">
      <c r="A64" s="1" t="s">
        <v>68</v>
      </c>
      <c r="B64" s="1" t="s">
        <v>78</v>
      </c>
      <c r="C64" s="1">
        <v>5</v>
      </c>
      <c r="D64" s="1">
        <v>15384.8248</v>
      </c>
      <c r="E64" s="1">
        <v>7106.9034000000001</v>
      </c>
      <c r="F64" s="6">
        <v>0.46194243820000003</v>
      </c>
      <c r="G64" s="1">
        <v>3064.8784999999998</v>
      </c>
      <c r="H64" s="4">
        <v>0.1992143915</v>
      </c>
      <c r="I64" s="2">
        <v>0.86070000000000002</v>
      </c>
      <c r="J64" s="2">
        <v>0.97629999999999995</v>
      </c>
      <c r="K64" s="2">
        <v>0.9748</v>
      </c>
      <c r="L64" s="2">
        <v>3.32E-2</v>
      </c>
      <c r="M64" s="17">
        <v>0.90710000000000002</v>
      </c>
      <c r="N64" s="6">
        <v>0.97040000000000004</v>
      </c>
      <c r="O64" s="2">
        <v>0</v>
      </c>
      <c r="Q64">
        <f>D64*(1-L64)</f>
        <v>14874.048616640001</v>
      </c>
      <c r="R64">
        <f>Q64*(1+2*L64)</f>
        <v>15861.685444784896</v>
      </c>
    </row>
    <row r="65" spans="1:18" hidden="1">
      <c r="A65" s="1" t="s">
        <v>68</v>
      </c>
      <c r="B65" s="1" t="s">
        <v>79</v>
      </c>
      <c r="C65" s="1">
        <v>-1</v>
      </c>
      <c r="D65" s="1">
        <v>11934.8716</v>
      </c>
      <c r="E65" s="1">
        <v>2432.5135</v>
      </c>
      <c r="F65" s="6">
        <v>0.2038156414</v>
      </c>
      <c r="G65" s="1">
        <v>951.10320000000002</v>
      </c>
      <c r="H65" s="4">
        <v>7.9691113300000005E-2</v>
      </c>
      <c r="I65" s="2">
        <v>0.83779999999999999</v>
      </c>
      <c r="J65" s="2">
        <v>0.97819999999999996</v>
      </c>
      <c r="K65" s="2">
        <v>0.97609999999999997</v>
      </c>
      <c r="L65" s="2">
        <v>3.5299999999999998E-2</v>
      </c>
      <c r="M65" s="2">
        <v>0.90710000000000002</v>
      </c>
      <c r="N65" s="6">
        <v>1.4864999999999999</v>
      </c>
      <c r="O65" s="2">
        <v>0</v>
      </c>
    </row>
    <row r="66" spans="1:18" hidden="1">
      <c r="A66" s="1" t="s">
        <v>68</v>
      </c>
      <c r="B66" s="1" t="s">
        <v>79</v>
      </c>
      <c r="C66" s="1">
        <v>0</v>
      </c>
      <c r="D66" s="1">
        <v>11934.8716</v>
      </c>
      <c r="E66" s="1">
        <v>2432.5135</v>
      </c>
      <c r="F66" s="6">
        <v>0.2038156414</v>
      </c>
      <c r="G66" s="1">
        <v>951.10320000000002</v>
      </c>
      <c r="H66" s="4">
        <v>7.9691113300000005E-2</v>
      </c>
      <c r="I66" s="2">
        <v>0.83779999999999999</v>
      </c>
      <c r="J66" s="2">
        <v>0.97819999999999996</v>
      </c>
      <c r="K66" s="2">
        <v>0.97609999999999997</v>
      </c>
      <c r="L66" s="2">
        <v>3.5299999999999998E-2</v>
      </c>
      <c r="M66" s="2">
        <v>0.90710000000000002</v>
      </c>
      <c r="N66" s="6">
        <v>1.4864999999999999</v>
      </c>
      <c r="O66" s="2">
        <v>0</v>
      </c>
    </row>
    <row r="67" spans="1:18" hidden="1">
      <c r="A67" s="1" t="s">
        <v>68</v>
      </c>
      <c r="B67" s="1" t="s">
        <v>79</v>
      </c>
      <c r="C67" s="1">
        <v>1</v>
      </c>
      <c r="D67" s="1">
        <v>11934.8716</v>
      </c>
      <c r="E67" s="1">
        <v>2436.2212</v>
      </c>
      <c r="F67" s="6">
        <v>0.20412630749999999</v>
      </c>
      <c r="G67" s="1">
        <v>945.31640000000004</v>
      </c>
      <c r="H67" s="4">
        <v>7.9206250899999997E-2</v>
      </c>
      <c r="I67" s="2">
        <v>0.80430000000000001</v>
      </c>
      <c r="J67" s="2">
        <v>0.98629999999999995</v>
      </c>
      <c r="K67" s="2">
        <v>0.98870000000000002</v>
      </c>
      <c r="L67" s="2">
        <v>3.5299999999999998E-2</v>
      </c>
      <c r="M67" s="2">
        <v>0.97499999999999998</v>
      </c>
      <c r="N67" s="6">
        <v>1.4473</v>
      </c>
      <c r="O67" s="2">
        <v>0</v>
      </c>
    </row>
    <row r="68" spans="1:18" hidden="1">
      <c r="A68" s="1" t="s">
        <v>68</v>
      </c>
      <c r="B68" s="1" t="s">
        <v>79</v>
      </c>
      <c r="C68" s="1">
        <v>2</v>
      </c>
      <c r="D68" s="1">
        <v>11934.8716</v>
      </c>
      <c r="E68" s="1">
        <v>2408.7808</v>
      </c>
      <c r="F68" s="6">
        <v>0.20182712389999999</v>
      </c>
      <c r="G68" s="1">
        <v>897.89020000000005</v>
      </c>
      <c r="H68" s="4">
        <v>7.5232500800000005E-2</v>
      </c>
      <c r="I68" s="2">
        <v>0.88419999999999999</v>
      </c>
      <c r="J68" s="2">
        <v>0.94279999999999997</v>
      </c>
      <c r="K68" s="2">
        <v>0.93600000000000005</v>
      </c>
      <c r="L68" s="2">
        <v>3.5299999999999998E-2</v>
      </c>
      <c r="M68" s="2">
        <v>0.96060000000000001</v>
      </c>
      <c r="N68" s="6">
        <v>1.5217000000000001</v>
      </c>
      <c r="O68" s="2">
        <v>0</v>
      </c>
    </row>
    <row r="69" spans="1:18" hidden="1">
      <c r="A69" s="1" t="s">
        <v>68</v>
      </c>
      <c r="B69" s="1" t="s">
        <v>79</v>
      </c>
      <c r="C69" s="1">
        <v>3</v>
      </c>
      <c r="D69" s="1">
        <v>11934.8716</v>
      </c>
      <c r="E69" s="1">
        <v>2460.8191999999999</v>
      </c>
      <c r="F69" s="6">
        <v>0.20618732749999999</v>
      </c>
      <c r="G69" s="1">
        <v>1072.4616000000001</v>
      </c>
      <c r="H69" s="4">
        <v>8.9859505100000001E-2</v>
      </c>
      <c r="I69" s="2">
        <v>0.84650000000000003</v>
      </c>
      <c r="J69" s="2">
        <v>0.96960000000000002</v>
      </c>
      <c r="K69" s="2">
        <v>0.96730000000000005</v>
      </c>
      <c r="L69" s="2">
        <v>3.5299999999999998E-2</v>
      </c>
      <c r="M69" s="2">
        <v>0.97499999999999998</v>
      </c>
      <c r="N69" s="6">
        <v>1.2665</v>
      </c>
      <c r="O69" s="2">
        <v>0</v>
      </c>
    </row>
    <row r="70" spans="1:18" hidden="1">
      <c r="A70" s="1" t="s">
        <v>68</v>
      </c>
      <c r="B70" s="1" t="s">
        <v>79</v>
      </c>
      <c r="C70" s="1">
        <v>4</v>
      </c>
      <c r="D70" s="1">
        <v>11934.8716</v>
      </c>
      <c r="E70" s="1">
        <v>2417.0704999999998</v>
      </c>
      <c r="F70" s="6">
        <v>0.20252170489999999</v>
      </c>
      <c r="G70" s="1">
        <v>1091.4378999999999</v>
      </c>
      <c r="H70" s="4">
        <v>9.1449491300000005E-2</v>
      </c>
      <c r="I70" s="2">
        <v>0.85329999999999995</v>
      </c>
      <c r="J70" s="2">
        <v>0.95989999999999998</v>
      </c>
      <c r="K70" s="2">
        <v>0.95850000000000002</v>
      </c>
      <c r="L70" s="2">
        <v>3.5299999999999998E-2</v>
      </c>
      <c r="M70" s="2">
        <v>0.97499999999999998</v>
      </c>
      <c r="N70" s="6">
        <v>1.2713000000000001</v>
      </c>
      <c r="O70" s="2">
        <v>0</v>
      </c>
    </row>
    <row r="71" spans="1:18">
      <c r="A71" s="1" t="s">
        <v>68</v>
      </c>
      <c r="B71" s="1" t="s">
        <v>79</v>
      </c>
      <c r="C71" s="1">
        <v>5</v>
      </c>
      <c r="D71" s="1">
        <v>11934.8716</v>
      </c>
      <c r="E71" s="1">
        <v>2526.8942000000002</v>
      </c>
      <c r="F71" s="6">
        <v>0.21172361749999999</v>
      </c>
      <c r="G71" s="1">
        <v>1219.8132000000001</v>
      </c>
      <c r="H71" s="4">
        <v>0.10220581450000001</v>
      </c>
      <c r="I71" s="2">
        <v>0.86329999999999996</v>
      </c>
      <c r="J71" s="2">
        <v>0.98209999999999997</v>
      </c>
      <c r="K71" s="2">
        <v>0.97860000000000003</v>
      </c>
      <c r="L71" s="2">
        <v>3.5299999999999998E-2</v>
      </c>
      <c r="M71" s="17">
        <v>0.97499999999999998</v>
      </c>
      <c r="N71" s="6">
        <v>1.1676</v>
      </c>
      <c r="O71" s="2">
        <v>0</v>
      </c>
      <c r="Q71">
        <f>D71*(1-L71)</f>
        <v>11513.570632520001</v>
      </c>
      <c r="R71">
        <f>Q71*(1+2*L71)</f>
        <v>12326.428719175912</v>
      </c>
    </row>
    <row r="72" spans="1:18" hidden="1">
      <c r="A72" s="1" t="s">
        <v>68</v>
      </c>
      <c r="B72" s="1" t="s">
        <v>80</v>
      </c>
      <c r="C72" s="1">
        <v>-1</v>
      </c>
      <c r="D72" s="1">
        <v>1817.5942</v>
      </c>
      <c r="E72" s="1">
        <v>538.84230000000002</v>
      </c>
      <c r="F72" s="6">
        <v>0.29645911470000003</v>
      </c>
      <c r="G72" s="1">
        <v>284.38130000000001</v>
      </c>
      <c r="H72" s="4">
        <v>0.15646029759999999</v>
      </c>
      <c r="I72" s="2">
        <v>0.86560000000000004</v>
      </c>
      <c r="J72" s="2">
        <v>0.83819999999999995</v>
      </c>
      <c r="K72" s="2">
        <v>0.82020000000000004</v>
      </c>
      <c r="L72" s="2">
        <v>7.2999999999999995E-2</v>
      </c>
      <c r="M72" s="2">
        <v>0.84179999999999999</v>
      </c>
      <c r="N72" s="6">
        <v>1.8159000000000001</v>
      </c>
      <c r="O72" s="2">
        <v>0</v>
      </c>
    </row>
    <row r="73" spans="1:18" hidden="1">
      <c r="A73" s="1" t="s">
        <v>68</v>
      </c>
      <c r="B73" s="1" t="s">
        <v>80</v>
      </c>
      <c r="C73" s="1">
        <v>0</v>
      </c>
      <c r="D73" s="1">
        <v>1817.5942</v>
      </c>
      <c r="E73" s="1">
        <v>538.84230000000002</v>
      </c>
      <c r="F73" s="6">
        <v>0.29645911470000003</v>
      </c>
      <c r="G73" s="1">
        <v>284.38130000000001</v>
      </c>
      <c r="H73" s="4">
        <v>0.15646029759999999</v>
      </c>
      <c r="I73" s="2">
        <v>0.86560000000000004</v>
      </c>
      <c r="J73" s="2">
        <v>0.83819999999999995</v>
      </c>
      <c r="K73" s="2">
        <v>0.82020000000000004</v>
      </c>
      <c r="L73" s="2">
        <v>7.2999999999999995E-2</v>
      </c>
      <c r="M73" s="2">
        <v>0.84179999999999999</v>
      </c>
      <c r="N73" s="6">
        <v>1.8159000000000001</v>
      </c>
      <c r="O73" s="2">
        <v>0</v>
      </c>
    </row>
    <row r="74" spans="1:18" hidden="1">
      <c r="A74" s="1" t="s">
        <v>68</v>
      </c>
      <c r="B74" s="1" t="s">
        <v>80</v>
      </c>
      <c r="C74" s="1">
        <v>1</v>
      </c>
      <c r="D74" s="1">
        <v>1817.5942</v>
      </c>
      <c r="E74" s="1">
        <v>539.66369999999995</v>
      </c>
      <c r="F74" s="6">
        <v>0.2969109928</v>
      </c>
      <c r="G74" s="1">
        <v>276.065</v>
      </c>
      <c r="H74" s="4">
        <v>0.15188488150000001</v>
      </c>
      <c r="I74" s="2">
        <v>0.83309999999999995</v>
      </c>
      <c r="J74" s="2">
        <v>0.96050000000000002</v>
      </c>
      <c r="K74" s="2">
        <v>0.95440000000000003</v>
      </c>
      <c r="L74" s="2">
        <v>7.2999999999999995E-2</v>
      </c>
      <c r="M74" s="2">
        <v>0.97499999999999998</v>
      </c>
      <c r="N74" s="6">
        <v>1.8411999999999999</v>
      </c>
      <c r="O74" s="2">
        <v>0</v>
      </c>
    </row>
    <row r="75" spans="1:18" hidden="1">
      <c r="A75" s="1" t="s">
        <v>68</v>
      </c>
      <c r="B75" s="1" t="s">
        <v>80</v>
      </c>
      <c r="C75" s="1">
        <v>2</v>
      </c>
      <c r="D75" s="1">
        <v>1817.5942</v>
      </c>
      <c r="E75" s="1">
        <v>533.58519999999999</v>
      </c>
      <c r="F75" s="6">
        <v>0.29356672579999998</v>
      </c>
      <c r="G75" s="1">
        <v>261.37389999999999</v>
      </c>
      <c r="H75" s="4">
        <v>0.1438021488</v>
      </c>
      <c r="I75" s="2">
        <v>0.89419999999999999</v>
      </c>
      <c r="J75" s="2">
        <v>0.87390000000000001</v>
      </c>
      <c r="K75" s="2">
        <v>0.86199999999999999</v>
      </c>
      <c r="L75" s="2">
        <v>7.2999999999999995E-2</v>
      </c>
      <c r="M75" s="2">
        <v>0.88470000000000004</v>
      </c>
      <c r="N75" s="6">
        <v>2.0613999999999999</v>
      </c>
      <c r="O75" s="2">
        <v>0</v>
      </c>
    </row>
    <row r="76" spans="1:18" hidden="1">
      <c r="A76" s="1" t="s">
        <v>68</v>
      </c>
      <c r="B76" s="1" t="s">
        <v>80</v>
      </c>
      <c r="C76" s="1">
        <v>3</v>
      </c>
      <c r="D76" s="1">
        <v>1817.5942</v>
      </c>
      <c r="E76" s="1">
        <v>545.11249999999995</v>
      </c>
      <c r="F76" s="6">
        <v>0.29990884000000001</v>
      </c>
      <c r="G76" s="1">
        <v>288.7242</v>
      </c>
      <c r="H76" s="4">
        <v>0.158849673</v>
      </c>
      <c r="I76" s="2">
        <v>0.86370000000000002</v>
      </c>
      <c r="J76" s="2">
        <v>0.92810000000000004</v>
      </c>
      <c r="K76" s="2">
        <v>0.92400000000000004</v>
      </c>
      <c r="L76" s="2">
        <v>7.2999999999999995E-2</v>
      </c>
      <c r="M76" s="2">
        <v>0.94830000000000003</v>
      </c>
      <c r="N76" s="6">
        <v>1.7855000000000001</v>
      </c>
      <c r="O76" s="2">
        <v>0</v>
      </c>
    </row>
    <row r="77" spans="1:18" hidden="1">
      <c r="A77" s="1" t="s">
        <v>68</v>
      </c>
      <c r="B77" s="1" t="s">
        <v>80</v>
      </c>
      <c r="C77" s="1">
        <v>4</v>
      </c>
      <c r="D77" s="1">
        <v>1817.5942</v>
      </c>
      <c r="E77" s="1">
        <v>535.42150000000004</v>
      </c>
      <c r="F77" s="6">
        <v>0.29457702540000003</v>
      </c>
      <c r="G77" s="1">
        <v>290.03140000000002</v>
      </c>
      <c r="H77" s="4">
        <v>0.15956886419999999</v>
      </c>
      <c r="I77" s="2">
        <v>0.87319999999999998</v>
      </c>
      <c r="J77" s="2">
        <v>0.88280000000000003</v>
      </c>
      <c r="K77" s="2">
        <v>0.87590000000000001</v>
      </c>
      <c r="L77" s="2">
        <v>7.2999999999999995E-2</v>
      </c>
      <c r="M77" s="100">
        <v>0.89900000000000002</v>
      </c>
      <c r="N77" s="6">
        <v>1.87</v>
      </c>
      <c r="O77" s="2">
        <v>0</v>
      </c>
    </row>
    <row r="78" spans="1:18">
      <c r="A78" s="1" t="s">
        <v>68</v>
      </c>
      <c r="B78" s="1" t="s">
        <v>80</v>
      </c>
      <c r="C78" s="1">
        <v>5</v>
      </c>
      <c r="D78" s="1">
        <v>1817.5942</v>
      </c>
      <c r="E78" s="1">
        <v>559.74919999999997</v>
      </c>
      <c r="F78" s="6">
        <v>0.30796162539999999</v>
      </c>
      <c r="G78" s="1">
        <v>324.9058</v>
      </c>
      <c r="H78" s="4">
        <v>0.17875596530000001</v>
      </c>
      <c r="I78" s="2">
        <v>0.86170000000000002</v>
      </c>
      <c r="J78" s="2">
        <v>0.96640000000000004</v>
      </c>
      <c r="K78" s="2">
        <v>0.95820000000000005</v>
      </c>
      <c r="L78" s="2">
        <v>7.2999999999999995E-2</v>
      </c>
      <c r="M78" s="28">
        <v>0.97499999999999998</v>
      </c>
      <c r="N78" s="6">
        <v>1.6191</v>
      </c>
      <c r="O78" s="2">
        <v>0</v>
      </c>
      <c r="Q78">
        <f>D78*(1-L78)</f>
        <v>1684.9098234000001</v>
      </c>
      <c r="R78">
        <f>Q78*(1+2*L78)</f>
        <v>1930.9066576163998</v>
      </c>
    </row>
    <row r="79" spans="1:18" hidden="1">
      <c r="A79" s="1" t="s">
        <v>68</v>
      </c>
      <c r="B79" s="1" t="s">
        <v>81</v>
      </c>
      <c r="C79" s="1">
        <v>-1</v>
      </c>
      <c r="D79" s="1">
        <v>5131.7473</v>
      </c>
      <c r="E79" s="1">
        <v>1188.5572</v>
      </c>
      <c r="F79" s="6">
        <v>0.23160868339999999</v>
      </c>
      <c r="G79" s="1">
        <v>484.185</v>
      </c>
      <c r="H79" s="4">
        <v>9.4350922599999998E-2</v>
      </c>
      <c r="I79" s="2">
        <v>0.8448</v>
      </c>
      <c r="J79" s="2">
        <v>0.96409999999999996</v>
      </c>
      <c r="K79" s="2">
        <v>0.95550000000000002</v>
      </c>
      <c r="L79" s="2">
        <v>3.6499999999999998E-2</v>
      </c>
      <c r="M79" s="2">
        <v>0.97499999999999998</v>
      </c>
      <c r="N79" s="6">
        <v>1.5717000000000001</v>
      </c>
      <c r="O79" s="2">
        <v>0</v>
      </c>
    </row>
    <row r="80" spans="1:18" hidden="1">
      <c r="A80" s="1" t="s">
        <v>68</v>
      </c>
      <c r="B80" s="1" t="s">
        <v>81</v>
      </c>
      <c r="C80" s="1">
        <v>0</v>
      </c>
      <c r="D80" s="1">
        <v>5131.7473</v>
      </c>
      <c r="E80" s="1">
        <v>1188.5572</v>
      </c>
      <c r="F80" s="6">
        <v>0.23160868339999999</v>
      </c>
      <c r="G80" s="1">
        <v>484.185</v>
      </c>
      <c r="H80" s="4">
        <v>9.4350922599999998E-2</v>
      </c>
      <c r="I80" s="2">
        <v>0.8448</v>
      </c>
      <c r="J80" s="2">
        <v>0.96409999999999996</v>
      </c>
      <c r="K80" s="2">
        <v>0.95550000000000002</v>
      </c>
      <c r="L80" s="2">
        <v>3.6499999999999998E-2</v>
      </c>
      <c r="M80" s="2">
        <v>0.97499999999999998</v>
      </c>
      <c r="N80" s="6">
        <v>1.5717000000000001</v>
      </c>
      <c r="O80" s="2">
        <v>0</v>
      </c>
    </row>
    <row r="81" spans="1:18" hidden="1">
      <c r="A81" s="1" t="s">
        <v>68</v>
      </c>
      <c r="B81" s="1" t="s">
        <v>81</v>
      </c>
      <c r="C81" s="1">
        <v>1</v>
      </c>
      <c r="D81" s="1">
        <v>5131.7473</v>
      </c>
      <c r="E81" s="1">
        <v>1190.3688999999999</v>
      </c>
      <c r="F81" s="6">
        <v>0.23196171309999999</v>
      </c>
      <c r="G81" s="1">
        <v>480.13839999999999</v>
      </c>
      <c r="H81" s="4">
        <v>9.3562369000000006E-2</v>
      </c>
      <c r="I81" s="2">
        <v>0.81810000000000005</v>
      </c>
      <c r="J81" s="2">
        <v>0.97540000000000004</v>
      </c>
      <c r="K81" s="2">
        <v>0.97450000000000003</v>
      </c>
      <c r="L81" s="2">
        <v>3.6499999999999998E-2</v>
      </c>
      <c r="M81" s="2">
        <v>0.97499999999999998</v>
      </c>
      <c r="N81" s="6">
        <v>1.5357000000000001</v>
      </c>
      <c r="O81" s="2">
        <v>0</v>
      </c>
    </row>
    <row r="82" spans="1:18" hidden="1">
      <c r="A82" s="1" t="s">
        <v>68</v>
      </c>
      <c r="B82" s="1" t="s">
        <v>81</v>
      </c>
      <c r="C82" s="1">
        <v>2</v>
      </c>
      <c r="D82" s="1">
        <v>5131.7473</v>
      </c>
      <c r="E82" s="1">
        <v>1176.9611</v>
      </c>
      <c r="F82" s="6">
        <v>0.22934900450000001</v>
      </c>
      <c r="G82" s="1">
        <v>466.20839999999998</v>
      </c>
      <c r="H82" s="4">
        <v>9.0847889099999996E-2</v>
      </c>
      <c r="I82" s="2">
        <v>0.89449999999999996</v>
      </c>
      <c r="J82" s="2">
        <v>0.89080000000000004</v>
      </c>
      <c r="K82" s="2">
        <v>0.87029999999999996</v>
      </c>
      <c r="L82" s="2">
        <v>3.6499999999999998E-2</v>
      </c>
      <c r="M82" s="2">
        <v>0.89319999999999999</v>
      </c>
      <c r="N82" s="6">
        <v>1.6049</v>
      </c>
      <c r="O82" s="2">
        <v>0</v>
      </c>
    </row>
    <row r="83" spans="1:18" hidden="1">
      <c r="A83" s="1" t="s">
        <v>68</v>
      </c>
      <c r="B83" s="1" t="s">
        <v>81</v>
      </c>
      <c r="C83" s="1">
        <v>3</v>
      </c>
      <c r="D83" s="1">
        <v>5131.7473</v>
      </c>
      <c r="E83" s="1">
        <v>1202.3878</v>
      </c>
      <c r="F83" s="6">
        <v>0.23430378130000001</v>
      </c>
      <c r="G83" s="1">
        <v>476.06950000000001</v>
      </c>
      <c r="H83" s="4">
        <v>9.2769491300000007E-2</v>
      </c>
      <c r="I83" s="2">
        <v>0.88149999999999995</v>
      </c>
      <c r="J83" s="2">
        <v>0.96120000000000005</v>
      </c>
      <c r="K83" s="2">
        <v>0.95169999999999999</v>
      </c>
      <c r="L83" s="2">
        <v>3.6499999999999998E-2</v>
      </c>
      <c r="M83" s="2">
        <v>0.97499999999999998</v>
      </c>
      <c r="N83" s="6">
        <v>1.593</v>
      </c>
      <c r="O83" s="2">
        <v>0</v>
      </c>
    </row>
    <row r="84" spans="1:18" hidden="1">
      <c r="A84" s="1" t="s">
        <v>68</v>
      </c>
      <c r="B84" s="1" t="s">
        <v>81</v>
      </c>
      <c r="C84" s="1">
        <v>4</v>
      </c>
      <c r="D84" s="1">
        <v>5131.7473</v>
      </c>
      <c r="E84" s="1">
        <v>1181.0116</v>
      </c>
      <c r="F84" s="6">
        <v>0.2301383011</v>
      </c>
      <c r="G84" s="1">
        <v>486.84550000000002</v>
      </c>
      <c r="H84" s="4">
        <v>9.4869352800000001E-2</v>
      </c>
      <c r="I84" s="2">
        <v>0.8911</v>
      </c>
      <c r="J84" s="2">
        <v>0.93799999999999994</v>
      </c>
      <c r="K84" s="2">
        <v>0.92749999999999999</v>
      </c>
      <c r="L84" s="2">
        <v>3.6499999999999998E-2</v>
      </c>
      <c r="M84" s="101">
        <v>0.95189999999999997</v>
      </c>
      <c r="N84" s="6">
        <v>1.625</v>
      </c>
      <c r="O84" s="2">
        <v>0</v>
      </c>
    </row>
    <row r="85" spans="1:18" ht="15" thickBot="1">
      <c r="A85" s="44" t="s">
        <v>68</v>
      </c>
      <c r="B85" s="44" t="s">
        <v>81</v>
      </c>
      <c r="C85" s="44">
        <v>5</v>
      </c>
      <c r="D85" s="44">
        <v>5131.7473</v>
      </c>
      <c r="E85" s="44">
        <v>1234.6728000000001</v>
      </c>
      <c r="F85" s="45">
        <v>0.24059501990000001</v>
      </c>
      <c r="G85" s="44">
        <v>596.58749999999998</v>
      </c>
      <c r="H85" s="46">
        <v>0.1162542761</v>
      </c>
      <c r="I85" s="47">
        <v>0.85629999999999995</v>
      </c>
      <c r="J85" s="47">
        <v>0.98550000000000004</v>
      </c>
      <c r="K85" s="47">
        <v>0.98219999999999996</v>
      </c>
      <c r="L85" s="47">
        <v>3.6499999999999998E-2</v>
      </c>
      <c r="M85" s="102">
        <v>0.97499999999999998</v>
      </c>
      <c r="N85" s="45">
        <v>1.2981</v>
      </c>
      <c r="O85" s="47">
        <v>0</v>
      </c>
      <c r="Q85">
        <f>D85*(1-L85)</f>
        <v>4944.4385235500004</v>
      </c>
      <c r="R85">
        <f>Q85*(1+2*L85)</f>
        <v>5305.3825357691503</v>
      </c>
    </row>
    <row r="86" spans="1:18" hidden="1">
      <c r="A86" s="1" t="s">
        <v>69</v>
      </c>
      <c r="B86" s="1" t="s">
        <v>79</v>
      </c>
      <c r="C86" s="1">
        <v>-1</v>
      </c>
      <c r="D86" s="1">
        <v>70275.920499999993</v>
      </c>
      <c r="E86" s="1">
        <v>15481.0322</v>
      </c>
      <c r="F86" s="6">
        <v>0.2202892843</v>
      </c>
      <c r="G86" s="1">
        <v>6758.0667000000003</v>
      </c>
      <c r="H86" s="4">
        <v>9.6164756200000007E-2</v>
      </c>
      <c r="I86" s="2">
        <v>0.85109999999999997</v>
      </c>
      <c r="J86" s="2">
        <v>0.98380000000000001</v>
      </c>
      <c r="K86" s="2">
        <v>0.97889999999999999</v>
      </c>
      <c r="L86" s="2">
        <v>1.7500000000000002E-2</v>
      </c>
      <c r="M86" s="2">
        <v>0.98099999999999998</v>
      </c>
      <c r="N86" s="6">
        <v>1.5046999999999999</v>
      </c>
      <c r="O86" s="2">
        <v>0</v>
      </c>
    </row>
    <row r="87" spans="1:18" hidden="1">
      <c r="A87" s="1" t="s">
        <v>69</v>
      </c>
      <c r="B87" s="1" t="s">
        <v>79</v>
      </c>
      <c r="C87" s="1">
        <v>0</v>
      </c>
      <c r="D87" s="1">
        <v>70275.920499999993</v>
      </c>
      <c r="E87" s="1">
        <v>15481.0322</v>
      </c>
      <c r="F87" s="6">
        <v>0.2202892843</v>
      </c>
      <c r="G87" s="1">
        <v>6758.0667000000003</v>
      </c>
      <c r="H87" s="4">
        <v>9.6164756200000007E-2</v>
      </c>
      <c r="I87" s="2">
        <v>0.85109999999999997</v>
      </c>
      <c r="J87" s="2">
        <v>0.98380000000000001</v>
      </c>
      <c r="K87" s="2">
        <v>0.97889999999999999</v>
      </c>
      <c r="L87" s="2">
        <v>1.7500000000000002E-2</v>
      </c>
      <c r="M87" s="2">
        <v>0.98099999999999998</v>
      </c>
      <c r="N87" s="6">
        <v>1.5046999999999999</v>
      </c>
      <c r="O87" s="2">
        <v>0</v>
      </c>
    </row>
    <row r="88" spans="1:18" hidden="1">
      <c r="A88" s="1" t="s">
        <v>69</v>
      </c>
      <c r="B88" s="1" t="s">
        <v>79</v>
      </c>
      <c r="C88" s="1">
        <v>1</v>
      </c>
      <c r="D88" s="1">
        <v>70275.920499999993</v>
      </c>
      <c r="E88" s="1">
        <v>15845.405199999999</v>
      </c>
      <c r="F88" s="6">
        <v>0.2254741757</v>
      </c>
      <c r="G88" s="1">
        <v>7066.5331999999999</v>
      </c>
      <c r="H88" s="4">
        <v>0.10055411910000001</v>
      </c>
      <c r="I88" s="2">
        <v>0.83540000000000003</v>
      </c>
      <c r="J88" s="2">
        <v>0.997</v>
      </c>
      <c r="K88" s="2">
        <v>0.99670000000000003</v>
      </c>
      <c r="L88" s="2">
        <v>1.7500000000000002E-2</v>
      </c>
      <c r="M88" s="2">
        <v>0.98099999999999998</v>
      </c>
      <c r="N88" s="6">
        <v>1.4655</v>
      </c>
      <c r="O88" s="2">
        <v>0</v>
      </c>
    </row>
    <row r="89" spans="1:18" hidden="1">
      <c r="A89" s="1" t="s">
        <v>69</v>
      </c>
      <c r="B89" s="1" t="s">
        <v>79</v>
      </c>
      <c r="C89" s="1">
        <v>2</v>
      </c>
      <c r="D89" s="1">
        <v>70275.920499999993</v>
      </c>
      <c r="E89" s="1">
        <v>13328.2734</v>
      </c>
      <c r="F89" s="6">
        <v>0.1896563335</v>
      </c>
      <c r="G89" s="1">
        <v>4431.7196999999996</v>
      </c>
      <c r="H89" s="4">
        <v>6.3061710399999998E-2</v>
      </c>
      <c r="I89" s="2">
        <v>0.89770000000000005</v>
      </c>
      <c r="J89" s="2">
        <v>0.92869999999999997</v>
      </c>
      <c r="K89" s="2">
        <v>0.91769999999999996</v>
      </c>
      <c r="L89" s="2">
        <v>1.7500000000000002E-2</v>
      </c>
      <c r="M89" s="2">
        <v>0.94779999999999998</v>
      </c>
      <c r="N89" s="6">
        <v>1.54</v>
      </c>
      <c r="O89" s="2">
        <v>0</v>
      </c>
    </row>
    <row r="90" spans="1:18" hidden="1">
      <c r="A90" s="1" t="s">
        <v>69</v>
      </c>
      <c r="B90" s="1" t="s">
        <v>79</v>
      </c>
      <c r="C90" s="1">
        <v>3</v>
      </c>
      <c r="D90" s="1">
        <v>70275.920499999993</v>
      </c>
      <c r="E90" s="1">
        <v>15826.8352</v>
      </c>
      <c r="F90" s="6">
        <v>0.22520993110000001</v>
      </c>
      <c r="G90" s="1">
        <v>7651.7903999999999</v>
      </c>
      <c r="H90" s="4">
        <v>0.10888210869999999</v>
      </c>
      <c r="I90" s="2">
        <v>0.85750000000000004</v>
      </c>
      <c r="J90" s="2">
        <v>0.98719999999999997</v>
      </c>
      <c r="K90" s="2">
        <v>0.98419999999999996</v>
      </c>
      <c r="L90" s="2">
        <v>1.7500000000000002E-2</v>
      </c>
      <c r="M90" s="2">
        <v>0.98099999999999998</v>
      </c>
      <c r="N90" s="6">
        <v>1.2847</v>
      </c>
      <c r="O90" s="2">
        <v>0</v>
      </c>
    </row>
    <row r="91" spans="1:18" hidden="1">
      <c r="A91" s="1" t="s">
        <v>69</v>
      </c>
      <c r="B91" s="1" t="s">
        <v>79</v>
      </c>
      <c r="C91" s="1">
        <v>4</v>
      </c>
      <c r="D91" s="1">
        <v>70275.920499999993</v>
      </c>
      <c r="E91" s="1">
        <v>15537.3519</v>
      </c>
      <c r="F91" s="6">
        <v>0.22109069210000001</v>
      </c>
      <c r="G91" s="1">
        <v>7731.6498000000001</v>
      </c>
      <c r="H91" s="4">
        <v>0.11001847839999999</v>
      </c>
      <c r="I91" s="2">
        <v>0.86929999999999996</v>
      </c>
      <c r="J91" s="2">
        <v>0.98219999999999996</v>
      </c>
      <c r="K91" s="2">
        <v>0.97629999999999995</v>
      </c>
      <c r="L91" s="2">
        <v>1.7500000000000002E-2</v>
      </c>
      <c r="M91" s="2">
        <v>0.98099999999999998</v>
      </c>
      <c r="N91" s="6">
        <v>1.2896000000000001</v>
      </c>
      <c r="O91" s="2">
        <v>0</v>
      </c>
    </row>
    <row r="92" spans="1:18">
      <c r="A92" s="1" t="s">
        <v>69</v>
      </c>
      <c r="B92" s="1" t="s">
        <v>79</v>
      </c>
      <c r="C92" s="1">
        <v>5</v>
      </c>
      <c r="D92" s="1">
        <v>70275.920499999993</v>
      </c>
      <c r="E92" s="1">
        <v>15811.791999999999</v>
      </c>
      <c r="F92" s="6">
        <v>0.2249958725</v>
      </c>
      <c r="G92" s="1">
        <v>8115.3275999999996</v>
      </c>
      <c r="H92" s="4">
        <v>0.1154780695</v>
      </c>
      <c r="I92" s="2">
        <v>0.87809999999999999</v>
      </c>
      <c r="J92" s="2">
        <v>0.98099999999999998</v>
      </c>
      <c r="K92" s="2">
        <v>0.97030000000000005</v>
      </c>
      <c r="L92" s="2">
        <v>1.7500000000000002E-2</v>
      </c>
      <c r="M92" s="2">
        <v>0.98099999999999998</v>
      </c>
      <c r="N92" s="6">
        <v>1.1858</v>
      </c>
      <c r="O92" s="2">
        <v>0</v>
      </c>
      <c r="Q92">
        <f>D92*(1-L92)</f>
        <v>69046.091891249991</v>
      </c>
      <c r="R92">
        <f>Q92*(1+2*L92)</f>
        <v>71462.705107443733</v>
      </c>
    </row>
    <row r="93" spans="1:18" hidden="1">
      <c r="A93" s="1" t="s">
        <v>69</v>
      </c>
      <c r="B93" s="1" t="s">
        <v>80</v>
      </c>
      <c r="C93" s="1">
        <v>-1</v>
      </c>
      <c r="D93" s="1">
        <v>10511.582200000001</v>
      </c>
      <c r="E93" s="1">
        <v>3368.1293000000001</v>
      </c>
      <c r="F93" s="6">
        <v>0.3204207771</v>
      </c>
      <c r="G93" s="1">
        <v>1896.5201999999999</v>
      </c>
      <c r="H93" s="4">
        <v>0.18042195999999999</v>
      </c>
      <c r="I93" s="2">
        <v>0.88600000000000001</v>
      </c>
      <c r="J93" s="2">
        <v>0.84399999999999997</v>
      </c>
      <c r="K93" s="2">
        <v>0.79220000000000002</v>
      </c>
      <c r="L93" s="2">
        <v>1.7399999999999999E-2</v>
      </c>
      <c r="M93" s="2">
        <v>0.82709999999999995</v>
      </c>
      <c r="N93" s="6">
        <v>1.8342000000000001</v>
      </c>
      <c r="O93" s="2">
        <v>0</v>
      </c>
    </row>
    <row r="94" spans="1:18" hidden="1">
      <c r="A94" s="1" t="s">
        <v>69</v>
      </c>
      <c r="B94" s="1" t="s">
        <v>80</v>
      </c>
      <c r="C94" s="1">
        <v>0</v>
      </c>
      <c r="D94" s="1">
        <v>10511.582200000001</v>
      </c>
      <c r="E94" s="1">
        <v>3368.1293000000001</v>
      </c>
      <c r="F94" s="6">
        <v>0.3204207771</v>
      </c>
      <c r="G94" s="1">
        <v>1896.5201999999999</v>
      </c>
      <c r="H94" s="4">
        <v>0.18042195999999999</v>
      </c>
      <c r="I94" s="2">
        <v>0.88600000000000001</v>
      </c>
      <c r="J94" s="2">
        <v>0.84399999999999997</v>
      </c>
      <c r="K94" s="2">
        <v>0.79220000000000002</v>
      </c>
      <c r="L94" s="2">
        <v>1.7399999999999999E-2</v>
      </c>
      <c r="M94" s="2">
        <v>0.82709999999999995</v>
      </c>
      <c r="N94" s="6">
        <v>1.8342000000000001</v>
      </c>
      <c r="O94" s="2">
        <v>0</v>
      </c>
    </row>
    <row r="95" spans="1:18" hidden="1">
      <c r="A95" s="1" t="s">
        <v>69</v>
      </c>
      <c r="B95" s="1" t="s">
        <v>80</v>
      </c>
      <c r="C95" s="1">
        <v>1</v>
      </c>
      <c r="D95" s="1">
        <v>10511.582200000001</v>
      </c>
      <c r="E95" s="1">
        <v>3447.4041000000002</v>
      </c>
      <c r="F95" s="6">
        <v>0.32796243739999997</v>
      </c>
      <c r="G95" s="1">
        <v>1922.9502</v>
      </c>
      <c r="H95" s="4">
        <v>0.1829363262</v>
      </c>
      <c r="I95" s="2">
        <v>0.86370000000000002</v>
      </c>
      <c r="J95" s="2">
        <v>0.96160000000000001</v>
      </c>
      <c r="K95" s="2">
        <v>0.94269999999999998</v>
      </c>
      <c r="L95" s="2">
        <v>1.7399999999999999E-2</v>
      </c>
      <c r="M95" s="2">
        <v>0.98740000000000006</v>
      </c>
      <c r="N95" s="6">
        <v>1.8593999999999999</v>
      </c>
      <c r="O95" s="2">
        <v>0</v>
      </c>
    </row>
    <row r="96" spans="1:18" hidden="1">
      <c r="A96" s="1" t="s">
        <v>69</v>
      </c>
      <c r="B96" s="1" t="s">
        <v>80</v>
      </c>
      <c r="C96" s="1">
        <v>2</v>
      </c>
      <c r="D96" s="1">
        <v>10511.582200000001</v>
      </c>
      <c r="E96" s="1">
        <v>2899.7645000000002</v>
      </c>
      <c r="F96" s="6">
        <v>0.2758637578</v>
      </c>
      <c r="G96" s="1">
        <v>1325.5019</v>
      </c>
      <c r="H96" s="4">
        <v>0.1260991809</v>
      </c>
      <c r="I96" s="2">
        <v>0.90769999999999995</v>
      </c>
      <c r="J96" s="2">
        <v>0.83130000000000004</v>
      </c>
      <c r="K96" s="2">
        <v>0.79600000000000004</v>
      </c>
      <c r="L96" s="2">
        <v>1.7399999999999999E-2</v>
      </c>
      <c r="M96" s="2">
        <v>0.8337</v>
      </c>
      <c r="N96" s="6">
        <v>2.0796000000000001</v>
      </c>
      <c r="O96" s="2">
        <v>0</v>
      </c>
    </row>
    <row r="97" spans="1:18" hidden="1">
      <c r="A97" s="1" t="s">
        <v>69</v>
      </c>
      <c r="B97" s="1" t="s">
        <v>80</v>
      </c>
      <c r="C97" s="1">
        <v>3</v>
      </c>
      <c r="D97" s="1">
        <v>10511.582200000001</v>
      </c>
      <c r="E97" s="1">
        <v>3443.3638999999998</v>
      </c>
      <c r="F97" s="6">
        <v>0.32757808160000002</v>
      </c>
      <c r="G97" s="1">
        <v>1960.6088999999999</v>
      </c>
      <c r="H97" s="4">
        <v>0.18651891449999999</v>
      </c>
      <c r="I97" s="2">
        <v>0.87770000000000004</v>
      </c>
      <c r="J97" s="2">
        <v>0.94230000000000003</v>
      </c>
      <c r="K97" s="2">
        <v>0.91790000000000005</v>
      </c>
      <c r="L97" s="2">
        <v>1.7399999999999999E-2</v>
      </c>
      <c r="M97" s="2">
        <v>0.96130000000000004</v>
      </c>
      <c r="N97" s="6">
        <v>1.8038000000000001</v>
      </c>
      <c r="O97" s="2">
        <v>0</v>
      </c>
    </row>
    <row r="98" spans="1:18" hidden="1">
      <c r="A98" s="1" t="s">
        <v>69</v>
      </c>
      <c r="B98" s="1" t="s">
        <v>80</v>
      </c>
      <c r="C98" s="1">
        <v>4</v>
      </c>
      <c r="D98" s="1">
        <v>10511.582200000001</v>
      </c>
      <c r="E98" s="1">
        <v>3380.3825000000002</v>
      </c>
      <c r="F98" s="6">
        <v>0.32158646120000001</v>
      </c>
      <c r="G98" s="1">
        <v>1961.2330999999999</v>
      </c>
      <c r="H98" s="4">
        <v>0.1865783</v>
      </c>
      <c r="I98" s="2">
        <v>0.89</v>
      </c>
      <c r="J98" s="2">
        <v>0.8911</v>
      </c>
      <c r="K98" s="2">
        <v>0.85070000000000001</v>
      </c>
      <c r="L98" s="2">
        <v>1.7399999999999999E-2</v>
      </c>
      <c r="M98" s="2">
        <v>0.89100000000000001</v>
      </c>
      <c r="N98" s="6">
        <v>1.8882000000000001</v>
      </c>
      <c r="O98" s="2">
        <v>0</v>
      </c>
    </row>
    <row r="99" spans="1:18">
      <c r="A99" s="1" t="s">
        <v>69</v>
      </c>
      <c r="B99" s="1" t="s">
        <v>80</v>
      </c>
      <c r="C99" s="1">
        <v>5</v>
      </c>
      <c r="D99" s="1">
        <v>10511.582200000001</v>
      </c>
      <c r="E99" s="1">
        <v>3440.0909999999999</v>
      </c>
      <c r="F99" s="6">
        <v>0.32726672369999998</v>
      </c>
      <c r="G99" s="1">
        <v>2081.9351000000001</v>
      </c>
      <c r="H99" s="4">
        <v>0.1980610636</v>
      </c>
      <c r="I99" s="2">
        <v>0.87580000000000002</v>
      </c>
      <c r="J99" s="2">
        <v>0.94159999999999999</v>
      </c>
      <c r="K99" s="2">
        <v>0.91410000000000002</v>
      </c>
      <c r="L99" s="2">
        <v>1.7399999999999999E-2</v>
      </c>
      <c r="M99" s="2">
        <v>0.95740000000000003</v>
      </c>
      <c r="N99" s="6">
        <v>1.6374</v>
      </c>
      <c r="O99" s="2">
        <v>0</v>
      </c>
      <c r="Q99">
        <f>D99*(1-L99)</f>
        <v>10328.680669720001</v>
      </c>
      <c r="R99">
        <f>Q99*(1+2*L99)</f>
        <v>10688.118757026255</v>
      </c>
    </row>
    <row r="100" spans="1:18" hidden="1">
      <c r="A100" s="1" t="s">
        <v>69</v>
      </c>
      <c r="B100" s="1" t="s">
        <v>81</v>
      </c>
      <c r="C100" s="1">
        <v>-1</v>
      </c>
      <c r="D100" s="1">
        <v>30369.828099999999</v>
      </c>
      <c r="E100" s="1">
        <v>7602.4404999999997</v>
      </c>
      <c r="F100" s="6">
        <v>0.25032873210000001</v>
      </c>
      <c r="G100" s="1">
        <v>3433.9459000000002</v>
      </c>
      <c r="H100" s="4">
        <v>0.1130709713</v>
      </c>
      <c r="I100" s="2">
        <v>0.86019999999999996</v>
      </c>
      <c r="J100" s="2">
        <v>0.97219999999999995</v>
      </c>
      <c r="K100" s="2">
        <v>0.96699999999999997</v>
      </c>
      <c r="L100" s="2">
        <v>1.7999999999999999E-2</v>
      </c>
      <c r="M100" s="2">
        <v>0.995</v>
      </c>
      <c r="N100" s="6">
        <v>1.59</v>
      </c>
      <c r="O100" s="2">
        <v>0</v>
      </c>
    </row>
    <row r="101" spans="1:18" hidden="1">
      <c r="A101" s="1" t="s">
        <v>69</v>
      </c>
      <c r="B101" s="1" t="s">
        <v>81</v>
      </c>
      <c r="C101" s="1">
        <v>0</v>
      </c>
      <c r="D101" s="1">
        <v>30369.828099999999</v>
      </c>
      <c r="E101" s="1">
        <v>7602.4404999999997</v>
      </c>
      <c r="F101" s="6">
        <v>0.25032873210000001</v>
      </c>
      <c r="G101" s="1">
        <v>3433.9459000000002</v>
      </c>
      <c r="H101" s="4">
        <v>0.1130709713</v>
      </c>
      <c r="I101" s="2">
        <v>0.86019999999999996</v>
      </c>
      <c r="J101" s="2">
        <v>0.97219999999999995</v>
      </c>
      <c r="K101" s="2">
        <v>0.96699999999999997</v>
      </c>
      <c r="L101" s="2">
        <v>1.7999999999999999E-2</v>
      </c>
      <c r="M101" s="2">
        <v>0.995</v>
      </c>
      <c r="N101" s="6">
        <v>1.59</v>
      </c>
      <c r="O101" s="2">
        <v>0</v>
      </c>
    </row>
    <row r="102" spans="1:18" hidden="1">
      <c r="A102" s="1" t="s">
        <v>69</v>
      </c>
      <c r="B102" s="1" t="s">
        <v>81</v>
      </c>
      <c r="C102" s="1">
        <v>1</v>
      </c>
      <c r="D102" s="1">
        <v>30369.828099999999</v>
      </c>
      <c r="E102" s="1">
        <v>7781.3771999999999</v>
      </c>
      <c r="F102" s="6">
        <v>0.25622065420000001</v>
      </c>
      <c r="G102" s="1">
        <v>3578.2129</v>
      </c>
      <c r="H102" s="4">
        <v>0.11782131010000001</v>
      </c>
      <c r="I102" s="2">
        <v>0.84730000000000005</v>
      </c>
      <c r="J102" s="2">
        <v>0.98819999999999997</v>
      </c>
      <c r="K102" s="2">
        <v>0.98699999999999999</v>
      </c>
      <c r="L102" s="2">
        <v>1.7999999999999999E-2</v>
      </c>
      <c r="M102" s="2">
        <v>0.99170000000000003</v>
      </c>
      <c r="N102" s="6">
        <v>1.5539000000000001</v>
      </c>
      <c r="O102" s="2">
        <v>0</v>
      </c>
    </row>
    <row r="103" spans="1:18" hidden="1">
      <c r="A103" s="1" t="s">
        <v>69</v>
      </c>
      <c r="B103" s="1" t="s">
        <v>81</v>
      </c>
      <c r="C103" s="1">
        <v>2</v>
      </c>
      <c r="D103" s="1">
        <v>30369.828099999999</v>
      </c>
      <c r="E103" s="1">
        <v>6545.2615999999998</v>
      </c>
      <c r="F103" s="6">
        <v>0.21551856080000001</v>
      </c>
      <c r="G103" s="1">
        <v>2339.0065</v>
      </c>
      <c r="H103" s="4">
        <v>7.7017445399999995E-2</v>
      </c>
      <c r="I103" s="2">
        <v>0.90920000000000001</v>
      </c>
      <c r="J103" s="2">
        <v>0.874</v>
      </c>
      <c r="K103" s="2">
        <v>0.84570000000000001</v>
      </c>
      <c r="L103" s="2">
        <v>1.7999999999999999E-2</v>
      </c>
      <c r="M103" s="2">
        <v>0.88290000000000002</v>
      </c>
      <c r="N103" s="6">
        <v>1.6232</v>
      </c>
      <c r="O103" s="2">
        <v>0</v>
      </c>
    </row>
    <row r="104" spans="1:18" hidden="1">
      <c r="A104" s="1" t="s">
        <v>69</v>
      </c>
      <c r="B104" s="1" t="s">
        <v>81</v>
      </c>
      <c r="C104" s="1">
        <v>3</v>
      </c>
      <c r="D104" s="1">
        <v>30369.828099999999</v>
      </c>
      <c r="E104" s="1">
        <v>7772.2578000000003</v>
      </c>
      <c r="F104" s="6">
        <v>0.25592037629999997</v>
      </c>
      <c r="G104" s="1">
        <v>3473.8856999999998</v>
      </c>
      <c r="H104" s="4">
        <v>0.11438608629999999</v>
      </c>
      <c r="I104" s="2">
        <v>0.88919999999999999</v>
      </c>
      <c r="J104" s="2">
        <v>0.97230000000000005</v>
      </c>
      <c r="K104" s="2">
        <v>0.96179999999999999</v>
      </c>
      <c r="L104" s="2">
        <v>1.7999999999999999E-2</v>
      </c>
      <c r="M104" s="2">
        <v>0.99170000000000003</v>
      </c>
      <c r="N104" s="6">
        <v>1.6112</v>
      </c>
      <c r="O104" s="2">
        <v>0</v>
      </c>
    </row>
    <row r="105" spans="1:18" hidden="1">
      <c r="A105" s="1" t="s">
        <v>69</v>
      </c>
      <c r="B105" s="1" t="s">
        <v>81</v>
      </c>
      <c r="C105" s="1">
        <v>4</v>
      </c>
      <c r="D105" s="1">
        <v>30369.828099999999</v>
      </c>
      <c r="E105" s="1">
        <v>7630.098</v>
      </c>
      <c r="F105" s="6">
        <v>0.2512394228</v>
      </c>
      <c r="G105" s="1">
        <v>3522.0032999999999</v>
      </c>
      <c r="H105" s="4">
        <v>0.1159704745</v>
      </c>
      <c r="I105" s="2">
        <v>0.90410000000000001</v>
      </c>
      <c r="J105" s="2">
        <v>0.94989999999999997</v>
      </c>
      <c r="K105" s="2">
        <v>0.92630000000000001</v>
      </c>
      <c r="L105" s="2">
        <v>1.7999999999999999E-2</v>
      </c>
      <c r="M105" s="2">
        <v>0.96699999999999997</v>
      </c>
      <c r="N105" s="6">
        <v>1.6433</v>
      </c>
      <c r="O105" s="2">
        <v>0</v>
      </c>
    </row>
    <row r="106" spans="1:18">
      <c r="A106" s="1" t="s">
        <v>69</v>
      </c>
      <c r="B106" s="1" t="s">
        <v>81</v>
      </c>
      <c r="C106" s="1">
        <v>5</v>
      </c>
      <c r="D106" s="1">
        <v>30369.828099999999</v>
      </c>
      <c r="E106" s="1">
        <v>7764.8703999999998</v>
      </c>
      <c r="F106" s="6">
        <v>0.25567712790000002</v>
      </c>
      <c r="G106" s="1">
        <v>3988.6633999999999</v>
      </c>
      <c r="H106" s="4">
        <v>0.13133638419999999</v>
      </c>
      <c r="I106" s="2">
        <v>0.87280000000000002</v>
      </c>
      <c r="J106" s="2">
        <v>0.97389999999999999</v>
      </c>
      <c r="K106" s="2">
        <v>0.96879999999999999</v>
      </c>
      <c r="L106" s="2">
        <v>1.7999999999999999E-2</v>
      </c>
      <c r="M106" s="2">
        <v>0.99170000000000003</v>
      </c>
      <c r="N106" s="6">
        <v>1.3163</v>
      </c>
      <c r="O106" s="2">
        <v>0</v>
      </c>
      <c r="Q106">
        <f>D106*(1-L106)</f>
        <v>29823.171194199997</v>
      </c>
      <c r="R106">
        <f>Q106*(1+2*L106)</f>
        <v>30896.805357191199</v>
      </c>
    </row>
    <row r="108" spans="1:18">
      <c r="Q108">
        <f>SUM(Q92,Q99,Q106)</f>
        <v>109197.94375516998</v>
      </c>
    </row>
    <row r="109" spans="1:18">
      <c r="Q109" s="1">
        <f>F114-Q108</f>
        <v>1959.3870448300149</v>
      </c>
    </row>
    <row r="112" spans="1:18">
      <c r="D112" s="1"/>
      <c r="F112">
        <v>133421</v>
      </c>
      <c r="L112" s="113">
        <f>SUM(3.3+3.7+3.5+3.3+3.4+3.5)/6</f>
        <v>3.4499999999999997</v>
      </c>
    </row>
    <row r="113" spans="4:12">
      <c r="D113" s="1"/>
      <c r="F113">
        <v>63205</v>
      </c>
      <c r="G113">
        <f>R50+R57+R64+R71+R78+R85</f>
        <v>65185.638067126682</v>
      </c>
      <c r="L113" s="113">
        <f>SUM(2.9+3.6+3.3+3.5+7.3+3.7)/6</f>
        <v>4.05</v>
      </c>
    </row>
    <row r="114" spans="4:12">
      <c r="D114" s="1"/>
      <c r="F114" s="1">
        <f>SUM(D92,D99,D106)</f>
        <v>111157.3308</v>
      </c>
      <c r="L114" s="113">
        <f>SUM(1.8+1.7+1.8)/3</f>
        <v>1.7666666666666666</v>
      </c>
    </row>
  </sheetData>
  <autoFilter ref="A1:O106" xr:uid="{00000000-0001-0000-0600-000000000000}">
    <filterColumn colId="2">
      <filters>
        <filter val="5"/>
      </filters>
    </filterColumn>
  </autoFilter>
  <phoneticPr fontId="3" type="noConversion"/>
  <pageMargins left="0.75" right="0.75" top="0.75" bottom="0.5" header="0.5" footer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1" sqref="T1"/>
    </sheetView>
  </sheetViews>
  <sheetFormatPr defaultRowHeight="14.4"/>
  <cols>
    <col min="1" max="1" width="28" bestFit="1" customWidth="1"/>
    <col min="2" max="2" width="3.33203125" customWidth="1"/>
    <col min="3" max="4" width="9.88671875" customWidth="1"/>
    <col min="8" max="9" width="11.33203125" customWidth="1"/>
    <col min="11" max="11" width="11" customWidth="1"/>
    <col min="15" max="15" width="9.77734375" customWidth="1"/>
    <col min="17" max="17" width="10.44140625" customWidth="1"/>
    <col min="19" max="19" width="10" customWidth="1"/>
    <col min="20" max="20" width="10.77734375" customWidth="1"/>
    <col min="23" max="23" width="7.6640625" customWidth="1"/>
  </cols>
  <sheetData>
    <row r="1" spans="1:24" ht="52.2">
      <c r="A1" s="19" t="s">
        <v>82</v>
      </c>
      <c r="B1" s="19" t="s">
        <v>1</v>
      </c>
      <c r="C1" s="19" t="s">
        <v>71</v>
      </c>
      <c r="D1" s="19" t="s">
        <v>83</v>
      </c>
      <c r="E1" s="19" t="s">
        <v>73</v>
      </c>
      <c r="F1" s="19" t="s">
        <v>74</v>
      </c>
      <c r="G1" s="19" t="s">
        <v>60</v>
      </c>
      <c r="H1" s="19" t="s">
        <v>56</v>
      </c>
      <c r="I1" s="19" t="s">
        <v>57</v>
      </c>
      <c r="J1" s="19" t="s">
        <v>66</v>
      </c>
      <c r="K1" s="19" t="s">
        <v>62</v>
      </c>
      <c r="L1" s="19" t="s">
        <v>12</v>
      </c>
      <c r="M1" s="39" t="s">
        <v>110</v>
      </c>
      <c r="N1" s="19" t="s">
        <v>9</v>
      </c>
      <c r="O1" s="19" t="s">
        <v>10</v>
      </c>
      <c r="P1" s="19" t="s">
        <v>11</v>
      </c>
      <c r="Q1" s="19" t="s">
        <v>84</v>
      </c>
      <c r="R1" s="19" t="s">
        <v>14</v>
      </c>
      <c r="S1" s="39" t="s">
        <v>114</v>
      </c>
      <c r="T1" s="39" t="s">
        <v>113</v>
      </c>
      <c r="U1" s="19" t="s">
        <v>43</v>
      </c>
      <c r="V1" s="19" t="s">
        <v>85</v>
      </c>
      <c r="W1" s="40" t="s">
        <v>112</v>
      </c>
      <c r="X1" s="39" t="s">
        <v>111</v>
      </c>
    </row>
    <row r="2" spans="1:24" ht="17.399999999999999">
      <c r="A2" s="43" t="s">
        <v>115</v>
      </c>
      <c r="B2" s="1">
        <v>-1</v>
      </c>
      <c r="C2" s="1">
        <v>67393.885200000004</v>
      </c>
      <c r="D2" s="1">
        <v>27665.010900000001</v>
      </c>
      <c r="E2" s="5">
        <v>0.41049734450000003</v>
      </c>
      <c r="F2" s="5">
        <v>0.1785607602</v>
      </c>
      <c r="G2" s="1">
        <v>12033.9033</v>
      </c>
      <c r="H2" s="2">
        <v>0.93369999999999997</v>
      </c>
      <c r="I2" s="2">
        <v>0.92130000000000001</v>
      </c>
      <c r="J2" s="2">
        <v>0.87219999999999998</v>
      </c>
      <c r="K2" s="3">
        <v>3.3898000000000001</v>
      </c>
      <c r="L2" s="2">
        <v>8.4400000000000003E-2</v>
      </c>
      <c r="M2" s="1">
        <v>1319.3373999999999</v>
      </c>
      <c r="N2" s="3">
        <v>3.1682000000000001</v>
      </c>
      <c r="O2" s="3">
        <v>49522.482799999998</v>
      </c>
      <c r="P2" s="1">
        <v>7.5248999999999997</v>
      </c>
      <c r="Q2" s="2">
        <v>0.48980000000000001</v>
      </c>
      <c r="R2" s="2">
        <v>0</v>
      </c>
      <c r="S2" s="1">
        <v>12.997</v>
      </c>
      <c r="T2" s="1">
        <v>934.49580000000003</v>
      </c>
      <c r="U2" s="2">
        <v>0.82930000000000004</v>
      </c>
      <c r="V2" s="1">
        <v>667.89509999999996</v>
      </c>
      <c r="W2" s="6">
        <v>1.0405</v>
      </c>
      <c r="X2" s="1">
        <v>645.96479999999997</v>
      </c>
    </row>
    <row r="3" spans="1:24">
      <c r="A3" s="1" t="s">
        <v>76</v>
      </c>
      <c r="B3" s="1">
        <v>0</v>
      </c>
      <c r="C3" s="1">
        <v>67393.885200000004</v>
      </c>
      <c r="D3" s="1">
        <v>27665.010900000001</v>
      </c>
      <c r="E3" s="5">
        <v>0.41049734450000003</v>
      </c>
      <c r="F3" s="5">
        <v>0.1785607602</v>
      </c>
      <c r="G3" s="1">
        <v>12033.9033</v>
      </c>
      <c r="H3" s="2">
        <v>0.93369999999999997</v>
      </c>
      <c r="I3" s="2">
        <v>0.92130000000000001</v>
      </c>
      <c r="J3" s="2">
        <v>0.87219999999999998</v>
      </c>
      <c r="K3" s="3">
        <v>3.3898000000000001</v>
      </c>
      <c r="L3" s="2">
        <v>8.4400000000000003E-2</v>
      </c>
      <c r="M3" s="1">
        <v>1319.3373999999999</v>
      </c>
      <c r="N3" s="3">
        <v>3.1682000000000001</v>
      </c>
      <c r="O3" s="3">
        <v>49522.482799999998</v>
      </c>
      <c r="P3" s="1">
        <v>7.5248999999999997</v>
      </c>
      <c r="Q3" s="2">
        <v>0.48980000000000001</v>
      </c>
      <c r="R3" s="2">
        <v>0</v>
      </c>
      <c r="S3" s="1">
        <v>12.997</v>
      </c>
      <c r="T3" s="1">
        <v>934.49580000000003</v>
      </c>
      <c r="U3" s="2">
        <v>0.82930000000000004</v>
      </c>
      <c r="V3" s="1">
        <v>667.89509999999996</v>
      </c>
      <c r="W3" s="6">
        <v>1.0405</v>
      </c>
      <c r="X3" s="1">
        <v>645.96479999999997</v>
      </c>
    </row>
    <row r="4" spans="1:24">
      <c r="A4" s="1" t="s">
        <v>76</v>
      </c>
      <c r="B4" s="1">
        <v>1</v>
      </c>
      <c r="C4" s="1">
        <v>67393.885200000004</v>
      </c>
      <c r="D4" s="1">
        <v>28587.7991</v>
      </c>
      <c r="E4" s="5">
        <v>0.42418980620000002</v>
      </c>
      <c r="F4" s="5">
        <v>0.19200911849999999</v>
      </c>
      <c r="G4" s="1">
        <v>12940.2405</v>
      </c>
      <c r="H4" s="2">
        <v>0.98850000000000005</v>
      </c>
      <c r="I4" s="2">
        <v>0.98650000000000004</v>
      </c>
      <c r="J4" s="2">
        <v>0.9</v>
      </c>
      <c r="K4" s="3">
        <v>3.3898000000000001</v>
      </c>
      <c r="L4" s="2">
        <v>4.0099999999999997E-2</v>
      </c>
      <c r="M4" s="1">
        <v>628.83780000000002</v>
      </c>
      <c r="N4" s="3">
        <v>3.7982999999999998</v>
      </c>
      <c r="O4" s="3">
        <v>59434.727899999998</v>
      </c>
      <c r="P4" s="1">
        <v>7.5624000000000002</v>
      </c>
      <c r="Q4" s="2">
        <v>0.48980000000000001</v>
      </c>
      <c r="R4" s="2">
        <v>0</v>
      </c>
      <c r="S4" s="1">
        <v>12.997</v>
      </c>
      <c r="T4" s="1">
        <v>935.47929999999997</v>
      </c>
      <c r="U4" s="2">
        <v>0.93420000000000003</v>
      </c>
      <c r="V4" s="1">
        <v>726.54830000000004</v>
      </c>
      <c r="W4" s="6">
        <v>0.96789999999999998</v>
      </c>
      <c r="X4" s="1">
        <v>754.41880000000003</v>
      </c>
    </row>
    <row r="5" spans="1:24">
      <c r="A5" s="1" t="s">
        <v>76</v>
      </c>
      <c r="B5" s="1">
        <v>2</v>
      </c>
      <c r="C5" s="1">
        <v>67393.885200000004</v>
      </c>
      <c r="D5" s="1">
        <v>25628.7978</v>
      </c>
      <c r="E5" s="5">
        <v>0.38028372649999997</v>
      </c>
      <c r="F5" s="5">
        <v>0.12998645010000001</v>
      </c>
      <c r="G5" s="1">
        <v>8760.2919000000002</v>
      </c>
      <c r="H5" s="2">
        <v>0.89390000000000003</v>
      </c>
      <c r="I5" s="2">
        <v>0.88539999999999996</v>
      </c>
      <c r="J5" s="2">
        <v>0.83620000000000005</v>
      </c>
      <c r="K5" s="3">
        <v>3.3898000000000001</v>
      </c>
      <c r="L5" s="2">
        <v>0.18129999999999999</v>
      </c>
      <c r="M5" s="1">
        <v>3059.1062999999999</v>
      </c>
      <c r="N5" s="3">
        <v>2.6412</v>
      </c>
      <c r="O5" s="3">
        <v>44554.370999999999</v>
      </c>
      <c r="P5" s="1">
        <v>7.4579000000000004</v>
      </c>
      <c r="Q5" s="2">
        <v>0.48980000000000001</v>
      </c>
      <c r="R5" s="2">
        <v>0</v>
      </c>
      <c r="S5" s="1">
        <v>12.997</v>
      </c>
      <c r="T5" s="1">
        <v>1010.7239</v>
      </c>
      <c r="U5" s="2">
        <v>0.80120000000000002</v>
      </c>
      <c r="V5" s="1">
        <v>531.59770000000003</v>
      </c>
      <c r="W5" s="6">
        <v>1.2114</v>
      </c>
      <c r="X5" s="1">
        <v>697.101</v>
      </c>
    </row>
    <row r="6" spans="1:24">
      <c r="A6" s="1" t="s">
        <v>76</v>
      </c>
      <c r="B6" s="1">
        <v>3</v>
      </c>
      <c r="C6" s="1">
        <v>67393.885200000004</v>
      </c>
      <c r="D6" s="1">
        <v>29259.436099999999</v>
      </c>
      <c r="E6" s="5">
        <v>0.43415565119999999</v>
      </c>
      <c r="F6" s="5">
        <v>0.2086427699</v>
      </c>
      <c r="G6" s="1">
        <v>14061.2469</v>
      </c>
      <c r="H6" s="2">
        <v>0.97950000000000004</v>
      </c>
      <c r="I6" s="2">
        <v>0.97529999999999994</v>
      </c>
      <c r="J6" s="2">
        <v>0.9</v>
      </c>
      <c r="K6" s="3">
        <v>3.3898000000000001</v>
      </c>
      <c r="L6" s="2">
        <v>3.7000000000000002E-3</v>
      </c>
      <c r="M6" s="1">
        <v>57.4587</v>
      </c>
      <c r="N6" s="3">
        <v>2.8973</v>
      </c>
      <c r="O6" s="3">
        <v>44034.018700000001</v>
      </c>
      <c r="P6" s="1">
        <v>6.3912000000000004</v>
      </c>
      <c r="Q6" s="2">
        <v>0.48980000000000001</v>
      </c>
      <c r="R6" s="2">
        <v>0</v>
      </c>
      <c r="S6" s="1">
        <v>18.5672</v>
      </c>
      <c r="T6" s="1">
        <v>1295.9919</v>
      </c>
      <c r="U6" s="2">
        <v>0.93189999999999995</v>
      </c>
      <c r="V6" s="1">
        <v>778.32929999999999</v>
      </c>
      <c r="W6" s="6">
        <v>0.90429999999999999</v>
      </c>
      <c r="X6" s="1">
        <v>942.11130000000003</v>
      </c>
    </row>
    <row r="7" spans="1:24">
      <c r="A7" s="1" t="s">
        <v>76</v>
      </c>
      <c r="B7" s="1">
        <v>4</v>
      </c>
      <c r="C7" s="1">
        <v>67393.885200000004</v>
      </c>
      <c r="D7" s="1">
        <v>28310.7048</v>
      </c>
      <c r="E7" s="5">
        <v>0.42007824240000002</v>
      </c>
      <c r="F7" s="5">
        <v>0.2118365703</v>
      </c>
      <c r="G7" s="1">
        <v>14276.4895</v>
      </c>
      <c r="H7" s="2">
        <v>0.96350000000000002</v>
      </c>
      <c r="I7" s="2">
        <v>0.95620000000000005</v>
      </c>
      <c r="J7" s="2">
        <v>0.9</v>
      </c>
      <c r="K7" s="3">
        <v>3.3898000000000001</v>
      </c>
      <c r="L7" s="2">
        <v>2.3999999999999998E-3</v>
      </c>
      <c r="M7" s="1">
        <v>34.178800000000003</v>
      </c>
      <c r="N7" s="3">
        <v>2.6381000000000001</v>
      </c>
      <c r="O7" s="3">
        <v>37023.705000000002</v>
      </c>
      <c r="P7" s="1">
        <v>6.1866000000000003</v>
      </c>
      <c r="Q7" s="2">
        <v>0.48980000000000001</v>
      </c>
      <c r="R7" s="2">
        <v>0</v>
      </c>
      <c r="S7" s="1">
        <v>18.5672</v>
      </c>
      <c r="T7" s="1">
        <v>1316.4103</v>
      </c>
      <c r="U7" s="2">
        <v>0.90469999999999995</v>
      </c>
      <c r="V7" s="1">
        <v>834.84059999999999</v>
      </c>
      <c r="W7" s="6">
        <v>0.91569999999999996</v>
      </c>
      <c r="X7" s="1">
        <v>1401.5998</v>
      </c>
    </row>
    <row r="8" spans="1:24" ht="15" thickBot="1">
      <c r="A8" s="7" t="s">
        <v>76</v>
      </c>
      <c r="B8" s="7">
        <v>5</v>
      </c>
      <c r="C8" s="7">
        <v>67394.420800000007</v>
      </c>
      <c r="D8" s="7">
        <v>30037.4542</v>
      </c>
      <c r="E8" s="41">
        <v>0.44569645099999999</v>
      </c>
      <c r="F8" s="41">
        <v>0.22044616689999999</v>
      </c>
      <c r="G8" s="7">
        <v>14856.841700000001</v>
      </c>
      <c r="H8" s="8">
        <v>0.96279999999999999</v>
      </c>
      <c r="I8" s="15">
        <v>0.95909999999999995</v>
      </c>
      <c r="J8" s="8">
        <v>0.9</v>
      </c>
      <c r="K8" s="13">
        <v>3.3898000000000001</v>
      </c>
      <c r="L8" s="23">
        <v>1.47E-2</v>
      </c>
      <c r="M8" s="7">
        <v>224.3552</v>
      </c>
      <c r="N8" s="13">
        <v>2.3927999999999998</v>
      </c>
      <c r="O8" s="13">
        <v>36324.8894</v>
      </c>
      <c r="P8" s="7">
        <v>6.1185</v>
      </c>
      <c r="Q8" s="8">
        <v>0.50249999999999995</v>
      </c>
      <c r="R8" s="8">
        <v>0.05</v>
      </c>
      <c r="S8" s="7">
        <v>18.5672</v>
      </c>
      <c r="T8" s="7">
        <v>1426.1595</v>
      </c>
      <c r="U8" s="8">
        <v>0.93820000000000003</v>
      </c>
      <c r="V8" s="7">
        <v>914.29259999999999</v>
      </c>
      <c r="W8" s="42">
        <v>0.91300000000000003</v>
      </c>
      <c r="X8" s="14">
        <v>993.29290000000003</v>
      </c>
    </row>
    <row r="9" spans="1:24" ht="15" thickTop="1">
      <c r="A9" s="1" t="s">
        <v>77</v>
      </c>
      <c r="B9" s="1">
        <v>-1</v>
      </c>
      <c r="C9" s="1">
        <v>11360.9015</v>
      </c>
      <c r="D9" s="1">
        <v>5700.0517</v>
      </c>
      <c r="E9" s="5">
        <v>0.50172529899999996</v>
      </c>
      <c r="F9" s="5">
        <v>0.24290960070000001</v>
      </c>
      <c r="G9" s="1">
        <v>2759.672</v>
      </c>
      <c r="H9" s="2">
        <v>0.83840000000000003</v>
      </c>
      <c r="I9" s="2">
        <v>0.80259999999999998</v>
      </c>
      <c r="J9" s="2">
        <v>0.81489999999999996</v>
      </c>
      <c r="K9" s="3">
        <v>1.7417</v>
      </c>
      <c r="L9" s="2">
        <v>7.1400000000000005E-2</v>
      </c>
      <c r="M9" s="1">
        <v>209.95599999999999</v>
      </c>
      <c r="N9" s="3">
        <v>2.5390999999999999</v>
      </c>
      <c r="O9" s="3">
        <v>7466.0151999999998</v>
      </c>
      <c r="P9" s="1">
        <v>7.4816000000000003</v>
      </c>
      <c r="Q9" s="2">
        <v>0.60629999999999995</v>
      </c>
      <c r="R9" s="2">
        <v>3.3999999999999998E-3</v>
      </c>
      <c r="S9" s="1">
        <v>12.997</v>
      </c>
      <c r="T9" s="1">
        <v>1042.7944</v>
      </c>
      <c r="U9" s="2">
        <v>0.69789999999999996</v>
      </c>
      <c r="V9" s="1">
        <v>899.88559999999995</v>
      </c>
      <c r="W9" s="6">
        <v>1.1953</v>
      </c>
      <c r="X9" s="1">
        <v>1021.1697</v>
      </c>
    </row>
    <row r="10" spans="1:24">
      <c r="A10" s="1" t="s">
        <v>77</v>
      </c>
      <c r="B10" s="1">
        <v>0</v>
      </c>
      <c r="C10" s="1">
        <v>11360.9015</v>
      </c>
      <c r="D10" s="1">
        <v>5700.0517</v>
      </c>
      <c r="E10" s="5">
        <v>0.50172529899999996</v>
      </c>
      <c r="F10" s="5">
        <v>0.24290960070000001</v>
      </c>
      <c r="G10" s="1">
        <v>2759.672</v>
      </c>
      <c r="H10" s="2">
        <v>0.83840000000000003</v>
      </c>
      <c r="I10" s="2">
        <v>0.80259999999999998</v>
      </c>
      <c r="J10" s="2">
        <v>0.81489999999999996</v>
      </c>
      <c r="K10" s="3">
        <v>1.7417</v>
      </c>
      <c r="L10" s="2">
        <v>7.1400000000000005E-2</v>
      </c>
      <c r="M10" s="1">
        <v>209.95599999999999</v>
      </c>
      <c r="N10" s="3">
        <v>2.5390999999999999</v>
      </c>
      <c r="O10" s="3">
        <v>7466.0151999999998</v>
      </c>
      <c r="P10" s="1">
        <v>7.4816000000000003</v>
      </c>
      <c r="Q10" s="2">
        <v>0.60629999999999995</v>
      </c>
      <c r="R10" s="2">
        <v>3.3999999999999998E-3</v>
      </c>
      <c r="S10" s="1">
        <v>12.997</v>
      </c>
      <c r="T10" s="1">
        <v>1042.7944</v>
      </c>
      <c r="U10" s="2">
        <v>0.69789999999999996</v>
      </c>
      <c r="V10" s="1">
        <v>899.88559999999995</v>
      </c>
      <c r="W10" s="6">
        <v>1.1953</v>
      </c>
      <c r="X10" s="1">
        <v>1021.1697</v>
      </c>
    </row>
    <row r="11" spans="1:24">
      <c r="A11" s="1" t="s">
        <v>77</v>
      </c>
      <c r="B11" s="1">
        <v>1</v>
      </c>
      <c r="C11" s="1">
        <v>11360.9015</v>
      </c>
      <c r="D11" s="1">
        <v>5890.0324000000001</v>
      </c>
      <c r="E11" s="5">
        <v>0.51844762789999999</v>
      </c>
      <c r="F11" s="5">
        <v>0.25437607099999998</v>
      </c>
      <c r="G11" s="1">
        <v>2889.9414999999999</v>
      </c>
      <c r="H11" s="2">
        <v>0.97399999999999998</v>
      </c>
      <c r="I11" s="2">
        <v>0.96409999999999996</v>
      </c>
      <c r="J11" s="2">
        <v>0.97499999999999998</v>
      </c>
      <c r="K11" s="3">
        <v>1.7417</v>
      </c>
      <c r="L11" s="2">
        <v>3.7999999999999999E-2</v>
      </c>
      <c r="M11" s="1">
        <v>114.1477</v>
      </c>
      <c r="N11" s="3">
        <v>3.4249000000000001</v>
      </c>
      <c r="O11" s="3">
        <v>10275.2855</v>
      </c>
      <c r="P11" s="1">
        <v>7.5129000000000001</v>
      </c>
      <c r="Q11" s="2">
        <v>0.60629999999999995</v>
      </c>
      <c r="R11" s="2">
        <v>3.3999999999999998E-3</v>
      </c>
      <c r="S11" s="1">
        <v>12.997</v>
      </c>
      <c r="T11" s="1">
        <v>1063.9708000000001</v>
      </c>
      <c r="U11" s="2">
        <v>0.86599999999999999</v>
      </c>
      <c r="V11" s="1">
        <v>967.28380000000004</v>
      </c>
      <c r="W11" s="6">
        <v>1.1473</v>
      </c>
      <c r="X11" s="1">
        <v>1287.0615</v>
      </c>
    </row>
    <row r="12" spans="1:24">
      <c r="A12" s="1" t="s">
        <v>77</v>
      </c>
      <c r="B12" s="1">
        <v>2</v>
      </c>
      <c r="C12" s="1">
        <v>11360.9015</v>
      </c>
      <c r="D12" s="1">
        <v>5280.8126000000002</v>
      </c>
      <c r="E12" s="5">
        <v>0.46482338000000001</v>
      </c>
      <c r="F12" s="5">
        <v>0.18895918519999999</v>
      </c>
      <c r="G12" s="1">
        <v>2146.7467000000001</v>
      </c>
      <c r="H12" s="2">
        <v>0.88560000000000005</v>
      </c>
      <c r="I12" s="2">
        <v>0.86409999999999998</v>
      </c>
      <c r="J12" s="2">
        <v>0.88290000000000002</v>
      </c>
      <c r="K12" s="3">
        <v>1.7417</v>
      </c>
      <c r="L12" s="2">
        <v>0.17449999999999999</v>
      </c>
      <c r="M12" s="1">
        <v>546.9393</v>
      </c>
      <c r="N12" s="3">
        <v>2.4900000000000002</v>
      </c>
      <c r="O12" s="3">
        <v>7804.0042000000003</v>
      </c>
      <c r="P12" s="1">
        <v>7.4227999999999996</v>
      </c>
      <c r="Q12" s="2">
        <v>0.60629999999999995</v>
      </c>
      <c r="R12" s="2">
        <v>3.3999999999999998E-3</v>
      </c>
      <c r="S12" s="1">
        <v>12.997</v>
      </c>
      <c r="T12" s="1">
        <v>1111.4846</v>
      </c>
      <c r="U12" s="2">
        <v>0.77110000000000001</v>
      </c>
      <c r="V12" s="1">
        <v>739.8057</v>
      </c>
      <c r="W12" s="6">
        <v>1.3842000000000001</v>
      </c>
      <c r="X12" s="1">
        <v>1280.5121999999999</v>
      </c>
    </row>
    <row r="13" spans="1:24">
      <c r="A13" s="1" t="s">
        <v>77</v>
      </c>
      <c r="B13" s="1">
        <v>3</v>
      </c>
      <c r="C13" s="1">
        <v>11360.9015</v>
      </c>
      <c r="D13" s="1">
        <v>6028.3491000000004</v>
      </c>
      <c r="E13" s="5">
        <v>0.53062242309999996</v>
      </c>
      <c r="F13" s="5">
        <v>0.2373259097</v>
      </c>
      <c r="G13" s="1">
        <v>2696.2363</v>
      </c>
      <c r="H13" s="2">
        <v>0.92600000000000005</v>
      </c>
      <c r="I13" s="2">
        <v>0.91220000000000001</v>
      </c>
      <c r="J13" s="2">
        <v>0.93440000000000001</v>
      </c>
      <c r="K13" s="3">
        <v>1.7417</v>
      </c>
      <c r="L13" s="2">
        <v>8.0000000000000004E-4</v>
      </c>
      <c r="M13" s="1">
        <v>2.8929999999999998</v>
      </c>
      <c r="N13" s="3">
        <v>2.2679999999999998</v>
      </c>
      <c r="O13" s="3">
        <v>7557.3829999999998</v>
      </c>
      <c r="P13" s="1">
        <v>6.1299000000000001</v>
      </c>
      <c r="Q13" s="2">
        <v>0.60629999999999995</v>
      </c>
      <c r="R13" s="2">
        <v>3.3999999999999998E-3</v>
      </c>
      <c r="S13" s="1">
        <v>29.852699999999999</v>
      </c>
      <c r="T13" s="1">
        <v>2719.5412999999999</v>
      </c>
      <c r="U13" s="2">
        <v>0.8639</v>
      </c>
      <c r="V13" s="1">
        <v>990.16899999999998</v>
      </c>
      <c r="W13" s="6">
        <v>1.2827999999999999</v>
      </c>
      <c r="X13" s="1">
        <v>2549.788</v>
      </c>
    </row>
    <row r="14" spans="1:24">
      <c r="A14" s="1" t="s">
        <v>77</v>
      </c>
      <c r="B14" s="1">
        <v>4</v>
      </c>
      <c r="C14" s="1">
        <v>11360.9015</v>
      </c>
      <c r="D14" s="1">
        <v>5832.9503999999997</v>
      </c>
      <c r="E14" s="5">
        <v>0.51342320279999998</v>
      </c>
      <c r="F14" s="5">
        <v>0.2410277773</v>
      </c>
      <c r="G14" s="1">
        <v>2738.2928000000002</v>
      </c>
      <c r="H14" s="2">
        <v>0.879</v>
      </c>
      <c r="I14" s="2">
        <v>0.8488</v>
      </c>
      <c r="J14" s="2">
        <v>0.874</v>
      </c>
      <c r="K14" s="3">
        <v>1.7417</v>
      </c>
      <c r="L14" s="2">
        <v>5.9999999999999995E-4</v>
      </c>
      <c r="M14" s="1">
        <v>2.0051000000000001</v>
      </c>
      <c r="N14" s="3">
        <v>1.9379999999999999</v>
      </c>
      <c r="O14" s="3">
        <v>5997.5594000000001</v>
      </c>
      <c r="P14" s="1">
        <v>5.9032</v>
      </c>
      <c r="Q14" s="2">
        <v>0.60629999999999995</v>
      </c>
      <c r="R14" s="2">
        <v>3.3999999999999998E-3</v>
      </c>
      <c r="S14" s="1">
        <v>29.939699999999998</v>
      </c>
      <c r="T14" s="1">
        <v>2786.3978999999999</v>
      </c>
      <c r="U14" s="2">
        <v>0.83989999999999998</v>
      </c>
      <c r="V14" s="1">
        <v>1050.6686</v>
      </c>
      <c r="W14" s="6">
        <v>1.3388</v>
      </c>
      <c r="X14" s="1">
        <v>4093.9645999999998</v>
      </c>
    </row>
    <row r="15" spans="1:24" ht="15" thickBot="1">
      <c r="A15" s="7" t="s">
        <v>77</v>
      </c>
      <c r="B15" s="7">
        <v>5</v>
      </c>
      <c r="C15" s="7">
        <v>11360.767599999999</v>
      </c>
      <c r="D15" s="7">
        <v>6188.5219999999999</v>
      </c>
      <c r="E15" s="41">
        <v>0.54472745420000002</v>
      </c>
      <c r="F15" s="41">
        <v>0.28433498330000001</v>
      </c>
      <c r="G15" s="7">
        <v>3230.2636000000002</v>
      </c>
      <c r="H15" s="8">
        <v>0.9355</v>
      </c>
      <c r="I15" s="24">
        <v>0.91669999999999996</v>
      </c>
      <c r="J15" s="8">
        <v>0.93710000000000004</v>
      </c>
      <c r="K15" s="13">
        <v>1.7417</v>
      </c>
      <c r="L15" s="23">
        <v>1.6299999999999999E-2</v>
      </c>
      <c r="M15" s="7">
        <v>48.509599999999999</v>
      </c>
      <c r="N15" s="13">
        <v>2.2115</v>
      </c>
      <c r="O15" s="13">
        <v>6542.2115999999996</v>
      </c>
      <c r="P15" s="7">
        <v>6.0259999999999998</v>
      </c>
      <c r="Q15" s="8">
        <v>0.62039999999999995</v>
      </c>
      <c r="R15" s="8">
        <v>5.3600000000000002E-2</v>
      </c>
      <c r="S15" s="7">
        <v>18.5672</v>
      </c>
      <c r="T15" s="7">
        <v>1646.0842</v>
      </c>
      <c r="U15" s="8">
        <v>0.93579999999999997</v>
      </c>
      <c r="V15" s="7">
        <v>1192.8732</v>
      </c>
      <c r="W15" s="42">
        <v>1.1468</v>
      </c>
      <c r="X15" s="14">
        <v>1143.1084000000001</v>
      </c>
    </row>
    <row r="16" spans="1:24" ht="15" thickTop="1">
      <c r="A16" s="1" t="s">
        <v>78</v>
      </c>
      <c r="B16" s="1">
        <v>-1</v>
      </c>
      <c r="C16" s="1">
        <v>42162.285199999998</v>
      </c>
      <c r="D16" s="1">
        <v>18460.228500000001</v>
      </c>
      <c r="E16" s="5">
        <v>0.43783747540000001</v>
      </c>
      <c r="F16" s="5">
        <v>0.17106685799999999</v>
      </c>
      <c r="G16" s="1">
        <v>7212.5695999999998</v>
      </c>
      <c r="H16" s="2">
        <v>0.97399999999999998</v>
      </c>
      <c r="I16" s="2">
        <v>0.96989999999999998</v>
      </c>
      <c r="J16" s="2">
        <v>0.97499999999999998</v>
      </c>
      <c r="K16" s="3">
        <v>3.3809</v>
      </c>
      <c r="L16" s="2">
        <v>8.8300000000000003E-2</v>
      </c>
      <c r="M16" s="1">
        <v>993.31659999999999</v>
      </c>
      <c r="N16" s="3">
        <v>3.339</v>
      </c>
      <c r="O16" s="3">
        <v>37556.354599999999</v>
      </c>
      <c r="P16" s="1">
        <v>7.5094000000000003</v>
      </c>
      <c r="Q16" s="2">
        <v>0.50929999999999997</v>
      </c>
      <c r="R16" s="2">
        <v>8.0000000000000004E-4</v>
      </c>
      <c r="S16" s="1">
        <v>12.997</v>
      </c>
      <c r="T16" s="1">
        <v>1074.8456000000001</v>
      </c>
      <c r="U16" s="2">
        <v>0.82879999999999998</v>
      </c>
      <c r="V16" s="1">
        <v>638.21720000000005</v>
      </c>
      <c r="W16" s="6">
        <v>1.0680000000000001</v>
      </c>
      <c r="X16" s="1">
        <v>1424.0465999999999</v>
      </c>
    </row>
    <row r="17" spans="1:24">
      <c r="A17" s="1" t="s">
        <v>78</v>
      </c>
      <c r="B17" s="1">
        <v>0</v>
      </c>
      <c r="C17" s="1">
        <v>42162.285199999998</v>
      </c>
      <c r="D17" s="1">
        <v>18460.228500000001</v>
      </c>
      <c r="E17" s="5">
        <v>0.43783747540000001</v>
      </c>
      <c r="F17" s="5">
        <v>0.17106685799999999</v>
      </c>
      <c r="G17" s="1">
        <v>7212.5695999999998</v>
      </c>
      <c r="H17" s="2">
        <v>0.97399999999999998</v>
      </c>
      <c r="I17" s="2">
        <v>0.96989999999999998</v>
      </c>
      <c r="J17" s="2">
        <v>0.97499999999999998</v>
      </c>
      <c r="K17" s="3">
        <v>3.3809</v>
      </c>
      <c r="L17" s="2">
        <v>8.8300000000000003E-2</v>
      </c>
      <c r="M17" s="1">
        <v>993.31659999999999</v>
      </c>
      <c r="N17" s="3">
        <v>3.339</v>
      </c>
      <c r="O17" s="3">
        <v>37556.354599999999</v>
      </c>
      <c r="P17" s="1">
        <v>7.5094000000000003</v>
      </c>
      <c r="Q17" s="2">
        <v>0.50929999999999997</v>
      </c>
      <c r="R17" s="2">
        <v>8.0000000000000004E-4</v>
      </c>
      <c r="S17" s="1">
        <v>12.997</v>
      </c>
      <c r="T17" s="1">
        <v>1074.8456000000001</v>
      </c>
      <c r="U17" s="2">
        <v>0.82879999999999998</v>
      </c>
      <c r="V17" s="1">
        <v>638.21720000000005</v>
      </c>
      <c r="W17" s="6">
        <v>1.0680000000000001</v>
      </c>
      <c r="X17" s="1">
        <v>1424.0465999999999</v>
      </c>
    </row>
    <row r="18" spans="1:24">
      <c r="A18" s="1" t="s">
        <v>78</v>
      </c>
      <c r="B18" s="1">
        <v>1</v>
      </c>
      <c r="C18" s="1">
        <v>42162.285199999998</v>
      </c>
      <c r="D18" s="1">
        <v>19078.2889</v>
      </c>
      <c r="E18" s="5">
        <v>0.45249655830000002</v>
      </c>
      <c r="F18" s="5">
        <v>0.1880415554</v>
      </c>
      <c r="G18" s="1">
        <v>7928.2615999999998</v>
      </c>
      <c r="H18" s="2">
        <v>0.98909999999999998</v>
      </c>
      <c r="I18" s="2">
        <v>0.98770000000000002</v>
      </c>
      <c r="J18" s="2">
        <v>0.91149999999999998</v>
      </c>
      <c r="K18" s="3">
        <v>3.3809</v>
      </c>
      <c r="L18" s="2">
        <v>3.7499999999999999E-2</v>
      </c>
      <c r="M18" s="1">
        <v>419.005</v>
      </c>
      <c r="N18" s="3">
        <v>3.8452000000000002</v>
      </c>
      <c r="O18" s="3">
        <v>42874.266900000002</v>
      </c>
      <c r="P18" s="1">
        <v>7.5613999999999999</v>
      </c>
      <c r="Q18" s="2">
        <v>0.50929999999999997</v>
      </c>
      <c r="R18" s="2">
        <v>8.0000000000000004E-4</v>
      </c>
      <c r="S18" s="1">
        <v>12.997</v>
      </c>
      <c r="T18" s="1">
        <v>1065.5157999999999</v>
      </c>
      <c r="U18" s="2">
        <v>0.93400000000000005</v>
      </c>
      <c r="V18" s="1">
        <v>712.85329999999999</v>
      </c>
      <c r="W18" s="6">
        <v>0.98309999999999997</v>
      </c>
      <c r="X18" s="1">
        <v>1411.6857</v>
      </c>
    </row>
    <row r="19" spans="1:24">
      <c r="A19" s="1" t="s">
        <v>78</v>
      </c>
      <c r="B19" s="1">
        <v>2</v>
      </c>
      <c r="C19" s="1">
        <v>42162.285199999998</v>
      </c>
      <c r="D19" s="1">
        <v>17096.8868</v>
      </c>
      <c r="E19" s="5">
        <v>0.40550190289999999</v>
      </c>
      <c r="F19" s="5">
        <v>0.1173383873</v>
      </c>
      <c r="G19" s="1">
        <v>4947.2545</v>
      </c>
      <c r="H19" s="2">
        <v>0.94379999999999997</v>
      </c>
      <c r="I19" s="2">
        <v>0.94089999999999996</v>
      </c>
      <c r="J19" s="2">
        <v>0.90180000000000005</v>
      </c>
      <c r="K19" s="3">
        <v>3.3809</v>
      </c>
      <c r="L19" s="2">
        <v>0.1893</v>
      </c>
      <c r="M19" s="1">
        <v>2300.2609000000002</v>
      </c>
      <c r="N19" s="3">
        <v>2.8058000000000001</v>
      </c>
      <c r="O19" s="3">
        <v>34090.088400000001</v>
      </c>
      <c r="P19" s="1">
        <v>7.4631999999999996</v>
      </c>
      <c r="Q19" s="2">
        <v>0.50929999999999997</v>
      </c>
      <c r="R19" s="2">
        <v>8.0000000000000004E-4</v>
      </c>
      <c r="S19" s="1">
        <v>12.997</v>
      </c>
      <c r="T19" s="1">
        <v>1161.0398</v>
      </c>
      <c r="U19" s="2">
        <v>0.80079999999999996</v>
      </c>
      <c r="V19" s="1">
        <v>484.76580000000001</v>
      </c>
      <c r="W19" s="6">
        <v>1.2425999999999999</v>
      </c>
      <c r="X19" s="1">
        <v>1337.6034</v>
      </c>
    </row>
    <row r="20" spans="1:24">
      <c r="A20" s="1" t="s">
        <v>78</v>
      </c>
      <c r="B20" s="1">
        <v>3</v>
      </c>
      <c r="C20" s="1">
        <v>42162.285199999998</v>
      </c>
      <c r="D20" s="1">
        <v>19527.482599999999</v>
      </c>
      <c r="E20" s="5">
        <v>0.46315048149999999</v>
      </c>
      <c r="F20" s="5">
        <v>0.2034528427</v>
      </c>
      <c r="G20" s="1">
        <v>8578.0367000000006</v>
      </c>
      <c r="H20" s="2">
        <v>0.97699999999999998</v>
      </c>
      <c r="I20" s="2">
        <v>0.97389999999999999</v>
      </c>
      <c r="J20" s="2">
        <v>0.91149999999999998</v>
      </c>
      <c r="K20" s="3">
        <v>3.3809</v>
      </c>
      <c r="L20" s="2">
        <v>2.0999999999999999E-3</v>
      </c>
      <c r="M20" s="1">
        <v>23.872299999999999</v>
      </c>
      <c r="N20" s="3">
        <v>2.8784000000000001</v>
      </c>
      <c r="O20" s="3">
        <v>31517.597300000001</v>
      </c>
      <c r="P20" s="1">
        <v>6.3730000000000002</v>
      </c>
      <c r="Q20" s="2">
        <v>0.50929999999999997</v>
      </c>
      <c r="R20" s="2">
        <v>8.0000000000000004E-4</v>
      </c>
      <c r="S20" s="1">
        <v>18.5672</v>
      </c>
      <c r="T20" s="1">
        <v>1497.1183000000001</v>
      </c>
      <c r="U20" s="2">
        <v>0.93069999999999997</v>
      </c>
      <c r="V20" s="1">
        <v>769.49350000000004</v>
      </c>
      <c r="W20" s="6">
        <v>0.93230000000000002</v>
      </c>
      <c r="X20" s="1">
        <v>2230.1194</v>
      </c>
    </row>
    <row r="21" spans="1:24">
      <c r="A21" s="1" t="s">
        <v>78</v>
      </c>
      <c r="B21" s="1">
        <v>4</v>
      </c>
      <c r="C21" s="1">
        <v>42162.285199999998</v>
      </c>
      <c r="D21" s="1">
        <v>18893.235000000001</v>
      </c>
      <c r="E21" s="5">
        <v>0.4481074733</v>
      </c>
      <c r="F21" s="5">
        <v>0.20630347499999999</v>
      </c>
      <c r="G21" s="1">
        <v>8698.2258999999995</v>
      </c>
      <c r="H21" s="2">
        <v>0.96709999999999996</v>
      </c>
      <c r="I21" s="2">
        <v>0.96299999999999997</v>
      </c>
      <c r="J21" s="2">
        <v>0.91149999999999998</v>
      </c>
      <c r="K21" s="3">
        <v>3.3809</v>
      </c>
      <c r="L21" s="2">
        <v>1E-3</v>
      </c>
      <c r="M21" s="1">
        <v>10.6866</v>
      </c>
      <c r="N21" s="3">
        <v>2.6394000000000002</v>
      </c>
      <c r="O21" s="3">
        <v>26909.485799999999</v>
      </c>
      <c r="P21" s="1">
        <v>6.1676000000000002</v>
      </c>
      <c r="Q21" s="2">
        <v>0.50929999999999997</v>
      </c>
      <c r="R21" s="2">
        <v>8.0000000000000004E-4</v>
      </c>
      <c r="S21" s="1">
        <v>18.5672</v>
      </c>
      <c r="T21" s="1">
        <v>1533.3605</v>
      </c>
      <c r="U21" s="2">
        <v>0.90300000000000002</v>
      </c>
      <c r="V21" s="1">
        <v>821.62909999999999</v>
      </c>
      <c r="W21" s="6">
        <v>0.93830000000000002</v>
      </c>
      <c r="X21" s="1">
        <v>2749.9065999999998</v>
      </c>
    </row>
    <row r="22" spans="1:24" ht="15" thickBot="1">
      <c r="A22" s="7" t="s">
        <v>78</v>
      </c>
      <c r="B22" s="7">
        <v>5</v>
      </c>
      <c r="C22" s="14">
        <v>42162.553</v>
      </c>
      <c r="D22" s="7">
        <v>20046.672600000002</v>
      </c>
      <c r="E22" s="41">
        <v>0.47546154709999999</v>
      </c>
      <c r="F22" s="41">
        <v>0.2127335004</v>
      </c>
      <c r="G22" s="7">
        <v>8969.3873999999996</v>
      </c>
      <c r="H22" s="8">
        <v>0.97960000000000003</v>
      </c>
      <c r="I22" s="15">
        <v>0.97319999999999995</v>
      </c>
      <c r="J22" s="8">
        <v>0.91149999999999998</v>
      </c>
      <c r="K22" s="13">
        <v>3.3809</v>
      </c>
      <c r="L22" s="23">
        <v>3.7900000000000003E-2</v>
      </c>
      <c r="M22" s="7">
        <v>419.98930000000001</v>
      </c>
      <c r="N22" s="13">
        <v>2.9811999999999999</v>
      </c>
      <c r="O22" s="13">
        <v>33023.885799999996</v>
      </c>
      <c r="P22" s="7">
        <v>6.7958999999999996</v>
      </c>
      <c r="Q22" s="8">
        <v>0.52029999999999998</v>
      </c>
      <c r="R22" s="8">
        <v>5.0900000000000001E-2</v>
      </c>
      <c r="S22" s="7">
        <v>16.246300000000002</v>
      </c>
      <c r="T22" s="7">
        <v>1458.116</v>
      </c>
      <c r="U22" s="8">
        <v>0.93740000000000001</v>
      </c>
      <c r="V22" s="7">
        <v>877.19110000000001</v>
      </c>
      <c r="W22" s="42">
        <v>0.97740000000000005</v>
      </c>
      <c r="X22" s="14">
        <v>1768.328</v>
      </c>
    </row>
    <row r="23" spans="1:24" ht="15" thickTop="1">
      <c r="A23" s="1" t="s">
        <v>79</v>
      </c>
      <c r="B23" s="1">
        <v>-1</v>
      </c>
      <c r="C23" s="1">
        <v>118083.85619999999</v>
      </c>
      <c r="D23" s="1">
        <v>25047.670999999998</v>
      </c>
      <c r="E23" s="5">
        <v>0.2121176578</v>
      </c>
      <c r="F23" s="5">
        <v>8.7993129700000006E-2</v>
      </c>
      <c r="G23" s="1">
        <v>10390.567999999999</v>
      </c>
      <c r="H23" s="2">
        <v>0.98040000000000005</v>
      </c>
      <c r="I23" s="2">
        <v>0.97550000000000003</v>
      </c>
      <c r="J23" s="2">
        <v>0.95320000000000005</v>
      </c>
      <c r="K23" s="3">
        <v>3.6052</v>
      </c>
      <c r="L23" s="2">
        <v>8.1900000000000001E-2</v>
      </c>
      <c r="M23" s="1">
        <v>1200.9609</v>
      </c>
      <c r="N23" s="3">
        <v>3.3774999999999999</v>
      </c>
      <c r="O23" s="3">
        <v>49504.765899999999</v>
      </c>
      <c r="P23" s="1">
        <v>7.5933999999999999</v>
      </c>
      <c r="Q23" s="2">
        <v>0.47120000000000001</v>
      </c>
      <c r="R23" s="2">
        <v>1E-4</v>
      </c>
      <c r="S23" s="1">
        <v>12.997</v>
      </c>
      <c r="T23" s="1">
        <v>1663.3128999999999</v>
      </c>
      <c r="U23" s="2">
        <v>0.83320000000000005</v>
      </c>
      <c r="V23" s="1">
        <v>496.02879999999999</v>
      </c>
      <c r="W23" s="6">
        <v>1.5008999999999999</v>
      </c>
      <c r="X23" s="1">
        <v>1056.3003000000001</v>
      </c>
    </row>
    <row r="24" spans="1:24">
      <c r="A24" s="1" t="s">
        <v>79</v>
      </c>
      <c r="B24" s="1">
        <v>0</v>
      </c>
      <c r="C24" s="1">
        <v>118083.85619999999</v>
      </c>
      <c r="D24" s="1">
        <v>25047.670999999998</v>
      </c>
      <c r="E24" s="5">
        <v>0.2121176578</v>
      </c>
      <c r="F24" s="5">
        <v>8.7993129700000006E-2</v>
      </c>
      <c r="G24" s="1">
        <v>10390.567999999999</v>
      </c>
      <c r="H24" s="2">
        <v>0.98040000000000005</v>
      </c>
      <c r="I24" s="2">
        <v>0.97550000000000003</v>
      </c>
      <c r="J24" s="2">
        <v>0.95320000000000005</v>
      </c>
      <c r="K24" s="3">
        <v>3.6052</v>
      </c>
      <c r="L24" s="2">
        <v>8.1900000000000001E-2</v>
      </c>
      <c r="M24" s="1">
        <v>1200.9609</v>
      </c>
      <c r="N24" s="3">
        <v>3.3774999999999999</v>
      </c>
      <c r="O24" s="3">
        <v>49504.765899999999</v>
      </c>
      <c r="P24" s="1">
        <v>7.5933999999999999</v>
      </c>
      <c r="Q24" s="2">
        <v>0.47120000000000001</v>
      </c>
      <c r="R24" s="2">
        <v>1E-4</v>
      </c>
      <c r="S24" s="1">
        <v>12.997</v>
      </c>
      <c r="T24" s="1">
        <v>1663.3128999999999</v>
      </c>
      <c r="U24" s="2">
        <v>0.83320000000000005</v>
      </c>
      <c r="V24" s="1">
        <v>496.02879999999999</v>
      </c>
      <c r="W24" s="6">
        <v>1.5008999999999999</v>
      </c>
      <c r="X24" s="1">
        <v>1056.3003000000001</v>
      </c>
    </row>
    <row r="25" spans="1:24">
      <c r="A25" s="1" t="s">
        <v>79</v>
      </c>
      <c r="B25" s="1">
        <v>1</v>
      </c>
      <c r="C25" s="1">
        <v>118083.85619999999</v>
      </c>
      <c r="D25" s="1">
        <v>25788.8485</v>
      </c>
      <c r="E25" s="5">
        <v>0.21839436239999999</v>
      </c>
      <c r="F25" s="5">
        <v>9.3474305800000004E-2</v>
      </c>
      <c r="G25" s="1">
        <v>11037.806399999999</v>
      </c>
      <c r="H25" s="2">
        <v>0.9919</v>
      </c>
      <c r="I25" s="2">
        <v>0.99099999999999999</v>
      </c>
      <c r="J25" s="2">
        <v>0.97589999999999999</v>
      </c>
      <c r="K25" s="3">
        <v>3.6052</v>
      </c>
      <c r="L25" s="2">
        <v>6.13E-2</v>
      </c>
      <c r="M25" s="1">
        <v>905.40689999999995</v>
      </c>
      <c r="N25" s="3">
        <v>3.8321999999999998</v>
      </c>
      <c r="O25" s="3">
        <v>56529.489300000001</v>
      </c>
      <c r="P25" s="1">
        <v>7.6121999999999996</v>
      </c>
      <c r="Q25" s="2">
        <v>0.47120000000000001</v>
      </c>
      <c r="R25" s="2">
        <v>1E-4</v>
      </c>
      <c r="S25" s="1">
        <v>12.997</v>
      </c>
      <c r="T25" s="1">
        <v>1677.7182</v>
      </c>
      <c r="U25" s="2">
        <v>0.94140000000000001</v>
      </c>
      <c r="V25" s="1">
        <v>611.50890000000004</v>
      </c>
      <c r="W25" s="6">
        <v>1.4617</v>
      </c>
      <c r="X25" s="1">
        <v>1063.0703000000001</v>
      </c>
    </row>
    <row r="26" spans="1:24">
      <c r="A26" s="1" t="s">
        <v>79</v>
      </c>
      <c r="B26" s="1">
        <v>2</v>
      </c>
      <c r="C26" s="1">
        <v>118083.85619999999</v>
      </c>
      <c r="D26" s="1">
        <v>22075.048900000002</v>
      </c>
      <c r="E26" s="5">
        <v>0.18694383489999999</v>
      </c>
      <c r="F26" s="5">
        <v>6.0349211799999997E-2</v>
      </c>
      <c r="G26" s="1">
        <v>7126.2676000000001</v>
      </c>
      <c r="H26" s="2">
        <v>0.92659999999999998</v>
      </c>
      <c r="I26" s="2">
        <v>0.92259999999999998</v>
      </c>
      <c r="J26" s="2">
        <v>0.94510000000000005</v>
      </c>
      <c r="K26" s="3">
        <v>3.6052</v>
      </c>
      <c r="L26" s="2">
        <v>0.1037</v>
      </c>
      <c r="M26" s="1">
        <v>1550.9450999999999</v>
      </c>
      <c r="N26" s="3">
        <v>2.3033999999999999</v>
      </c>
      <c r="O26" s="3">
        <v>34433.1633</v>
      </c>
      <c r="P26" s="1">
        <v>6.6443000000000003</v>
      </c>
      <c r="Q26" s="2">
        <v>0.47120000000000001</v>
      </c>
      <c r="R26" s="2">
        <v>1E-4</v>
      </c>
      <c r="S26" s="1">
        <v>12.997</v>
      </c>
      <c r="T26" s="1">
        <v>1696.4131</v>
      </c>
      <c r="U26" s="2">
        <v>0.80779999999999996</v>
      </c>
      <c r="V26" s="1">
        <v>245.48240000000001</v>
      </c>
      <c r="W26" s="6">
        <v>1.5362</v>
      </c>
      <c r="X26" s="1">
        <v>881.4443</v>
      </c>
    </row>
    <row r="27" spans="1:24">
      <c r="A27" s="1" t="s">
        <v>79</v>
      </c>
      <c r="B27" s="1">
        <v>3</v>
      </c>
      <c r="C27" s="1">
        <v>118083.85619999999</v>
      </c>
      <c r="D27" s="1">
        <v>26028.210200000001</v>
      </c>
      <c r="E27" s="5">
        <v>0.2204214109</v>
      </c>
      <c r="F27" s="5">
        <v>0.1040935885</v>
      </c>
      <c r="G27" s="1">
        <v>12291.772300000001</v>
      </c>
      <c r="H27" s="2">
        <v>0.98170000000000002</v>
      </c>
      <c r="I27" s="2">
        <v>0.97699999999999998</v>
      </c>
      <c r="J27" s="2">
        <v>0.97589999999999999</v>
      </c>
      <c r="K27" s="3">
        <v>3.6052</v>
      </c>
      <c r="L27" s="2">
        <v>1.0200000000000001E-2</v>
      </c>
      <c r="M27" s="1">
        <v>141.3305</v>
      </c>
      <c r="N27" s="3">
        <v>2.9666000000000001</v>
      </c>
      <c r="O27" s="3">
        <v>40751.088900000002</v>
      </c>
      <c r="P27" s="1">
        <v>6.5308999999999999</v>
      </c>
      <c r="Q27" s="2">
        <v>0.47120000000000001</v>
      </c>
      <c r="R27" s="2">
        <v>1E-4</v>
      </c>
      <c r="S27" s="1">
        <v>21.671500000000002</v>
      </c>
      <c r="T27" s="1">
        <v>2612.0065</v>
      </c>
      <c r="U27" s="2">
        <v>0.93100000000000005</v>
      </c>
      <c r="V27" s="1">
        <v>795.97919999999999</v>
      </c>
      <c r="W27" s="6">
        <v>1.2808999999999999</v>
      </c>
      <c r="X27" s="1">
        <v>1169.9413</v>
      </c>
    </row>
    <row r="28" spans="1:24">
      <c r="A28" s="1" t="s">
        <v>79</v>
      </c>
      <c r="B28" s="1">
        <v>4</v>
      </c>
      <c r="C28" s="1">
        <v>118083.85619999999</v>
      </c>
      <c r="D28" s="1">
        <v>25381.09</v>
      </c>
      <c r="E28" s="5">
        <v>0.21494123649999999</v>
      </c>
      <c r="F28" s="5">
        <v>0.1038690228</v>
      </c>
      <c r="G28" s="1">
        <v>12265.2547</v>
      </c>
      <c r="H28" s="2">
        <v>0.97470000000000001</v>
      </c>
      <c r="I28" s="2">
        <v>0.96930000000000005</v>
      </c>
      <c r="J28" s="2">
        <v>0.97589999999999999</v>
      </c>
      <c r="K28" s="3">
        <v>3.6052</v>
      </c>
      <c r="L28" s="2">
        <v>6.0000000000000001E-3</v>
      </c>
      <c r="M28" s="1">
        <v>79.893600000000006</v>
      </c>
      <c r="N28" s="3">
        <v>2.7189999999999999</v>
      </c>
      <c r="O28" s="3">
        <v>35662.472600000001</v>
      </c>
      <c r="P28" s="1">
        <v>6.3288000000000002</v>
      </c>
      <c r="Q28" s="2">
        <v>0.47120000000000001</v>
      </c>
      <c r="R28" s="2">
        <v>1E-4</v>
      </c>
      <c r="S28" s="1">
        <v>21.671500000000002</v>
      </c>
      <c r="T28" s="1">
        <v>2743.3977</v>
      </c>
      <c r="U28" s="2">
        <v>0.90410000000000001</v>
      </c>
      <c r="V28" s="1">
        <v>865.65800000000002</v>
      </c>
      <c r="W28" s="6">
        <v>1.2857000000000001</v>
      </c>
      <c r="X28" s="1">
        <v>1976.3797</v>
      </c>
    </row>
    <row r="29" spans="1:24" ht="15" thickBot="1">
      <c r="A29" s="7" t="s">
        <v>79</v>
      </c>
      <c r="B29" s="7">
        <v>5</v>
      </c>
      <c r="C29" s="7">
        <v>118083.85619999999</v>
      </c>
      <c r="D29" s="7">
        <v>26283.8475</v>
      </c>
      <c r="E29" s="41">
        <v>0.22258629059999999</v>
      </c>
      <c r="F29" s="41">
        <v>0.1130684876</v>
      </c>
      <c r="G29" s="7">
        <v>13351.563</v>
      </c>
      <c r="H29" s="8">
        <v>0.98099999999999998</v>
      </c>
      <c r="I29" s="15">
        <v>0.97360000000000002</v>
      </c>
      <c r="J29" s="8">
        <v>0.97589999999999999</v>
      </c>
      <c r="K29" s="13">
        <v>3.6052</v>
      </c>
      <c r="L29" s="23">
        <v>1.24E-2</v>
      </c>
      <c r="M29" s="7">
        <v>160.42169999999999</v>
      </c>
      <c r="N29" s="13">
        <v>2.5657000000000001</v>
      </c>
      <c r="O29" s="13">
        <v>33181.0599</v>
      </c>
      <c r="P29" s="7">
        <v>6.2805</v>
      </c>
      <c r="Q29" s="8">
        <v>0.4854</v>
      </c>
      <c r="R29" s="8">
        <v>5.0099999999999999E-2</v>
      </c>
      <c r="S29" s="7">
        <v>16.246300000000002</v>
      </c>
      <c r="T29" s="7">
        <v>2018.8221000000001</v>
      </c>
      <c r="U29" s="8">
        <v>0.93820000000000003</v>
      </c>
      <c r="V29" s="7">
        <v>1055.8345999999999</v>
      </c>
      <c r="W29" s="42">
        <v>1.1819999999999999</v>
      </c>
      <c r="X29" s="14">
        <v>847.27</v>
      </c>
    </row>
    <row r="30" spans="1:24" ht="15" thickTop="1">
      <c r="A30" s="1" t="s">
        <v>80</v>
      </c>
      <c r="B30" s="1">
        <v>-1</v>
      </c>
      <c r="C30" s="1">
        <v>17741.147000000001</v>
      </c>
      <c r="D30" s="1">
        <v>5472.4786000000004</v>
      </c>
      <c r="E30" s="5">
        <v>0.30846250219999999</v>
      </c>
      <c r="F30" s="5">
        <v>0.168463685</v>
      </c>
      <c r="G30" s="1">
        <v>2988.739</v>
      </c>
      <c r="H30" s="2">
        <v>0.83560000000000001</v>
      </c>
      <c r="I30" s="2">
        <v>0.80589999999999995</v>
      </c>
      <c r="J30" s="2">
        <v>0.82850000000000001</v>
      </c>
      <c r="K30" s="3">
        <v>2.6566999999999998</v>
      </c>
      <c r="L30" s="2">
        <v>5.5E-2</v>
      </c>
      <c r="M30" s="1">
        <v>136.72409999999999</v>
      </c>
      <c r="N30" s="3">
        <v>2.3193999999999999</v>
      </c>
      <c r="O30" s="3">
        <v>5760.9333999999999</v>
      </c>
      <c r="P30" s="1">
        <v>7.4466999999999999</v>
      </c>
      <c r="Q30" s="2">
        <v>0.5837</v>
      </c>
      <c r="R30" s="2">
        <v>-2.3E-3</v>
      </c>
      <c r="S30" s="1">
        <v>12.997</v>
      </c>
      <c r="T30" s="1">
        <v>1876.0341000000001</v>
      </c>
      <c r="U30" s="2">
        <v>0.70120000000000005</v>
      </c>
      <c r="V30" s="1">
        <v>1401.0893000000001</v>
      </c>
      <c r="W30" s="6">
        <v>1.8303</v>
      </c>
      <c r="X30" s="1">
        <v>1828.6532999999999</v>
      </c>
    </row>
    <row r="31" spans="1:24">
      <c r="A31" s="1" t="s">
        <v>80</v>
      </c>
      <c r="B31" s="1">
        <v>0</v>
      </c>
      <c r="C31" s="1">
        <v>17741.147000000001</v>
      </c>
      <c r="D31" s="1">
        <v>5472.4786000000004</v>
      </c>
      <c r="E31" s="5">
        <v>0.30846250219999999</v>
      </c>
      <c r="F31" s="5">
        <v>0.168463685</v>
      </c>
      <c r="G31" s="1">
        <v>2988.739</v>
      </c>
      <c r="H31" s="2">
        <v>0.83560000000000001</v>
      </c>
      <c r="I31" s="2">
        <v>0.80589999999999995</v>
      </c>
      <c r="J31" s="2">
        <v>0.82850000000000001</v>
      </c>
      <c r="K31" s="3">
        <v>2.6566999999999998</v>
      </c>
      <c r="L31" s="2">
        <v>5.5E-2</v>
      </c>
      <c r="M31" s="1">
        <v>136.72409999999999</v>
      </c>
      <c r="N31" s="3">
        <v>2.3193999999999999</v>
      </c>
      <c r="O31" s="3">
        <v>5760.9333999999999</v>
      </c>
      <c r="P31" s="1">
        <v>7.4466999999999999</v>
      </c>
      <c r="Q31" s="2">
        <v>0.5837</v>
      </c>
      <c r="R31" s="2">
        <v>-2.3E-3</v>
      </c>
      <c r="S31" s="1">
        <v>12.997</v>
      </c>
      <c r="T31" s="1">
        <v>1876.0341000000001</v>
      </c>
      <c r="U31" s="2">
        <v>0.70120000000000005</v>
      </c>
      <c r="V31" s="1">
        <v>1401.0893000000001</v>
      </c>
      <c r="W31" s="6">
        <v>1.8303</v>
      </c>
      <c r="X31" s="1">
        <v>1828.6532999999999</v>
      </c>
    </row>
    <row r="32" spans="1:24">
      <c r="A32" s="1" t="s">
        <v>80</v>
      </c>
      <c r="B32" s="1">
        <v>1</v>
      </c>
      <c r="C32" s="1">
        <v>17741.147000000001</v>
      </c>
      <c r="D32" s="1">
        <v>5634.4467000000004</v>
      </c>
      <c r="E32" s="5">
        <v>0.31759202250000002</v>
      </c>
      <c r="F32" s="5">
        <v>0.17256591120000001</v>
      </c>
      <c r="G32" s="1">
        <v>3061.5171999999998</v>
      </c>
      <c r="H32" s="2">
        <v>0.95440000000000003</v>
      </c>
      <c r="I32" s="2">
        <v>0.94750000000000001</v>
      </c>
      <c r="J32" s="2">
        <v>0.98229999999999995</v>
      </c>
      <c r="K32" s="3">
        <v>2.6566999999999998</v>
      </c>
      <c r="L32" s="2">
        <v>5.6599999999999998E-2</v>
      </c>
      <c r="M32" s="1">
        <v>145.71090000000001</v>
      </c>
      <c r="N32" s="3">
        <v>3.2195999999999998</v>
      </c>
      <c r="O32" s="3">
        <v>8283.8647999999994</v>
      </c>
      <c r="P32" s="1">
        <v>7.4222000000000001</v>
      </c>
      <c r="Q32" s="2">
        <v>0.5837</v>
      </c>
      <c r="R32" s="2">
        <v>-2.3E-3</v>
      </c>
      <c r="S32" s="1">
        <v>12.997</v>
      </c>
      <c r="T32" s="1">
        <v>1947.7492999999999</v>
      </c>
      <c r="U32" s="2">
        <v>0.87260000000000004</v>
      </c>
      <c r="V32" s="1">
        <v>1521.1572000000001</v>
      </c>
      <c r="W32" s="6">
        <v>1.8555999999999999</v>
      </c>
      <c r="X32" s="1">
        <v>2218.7694999999999</v>
      </c>
    </row>
    <row r="33" spans="1:24">
      <c r="A33" s="1" t="s">
        <v>80</v>
      </c>
      <c r="B33" s="1">
        <v>2</v>
      </c>
      <c r="C33" s="1">
        <v>17741.147000000001</v>
      </c>
      <c r="D33" s="1">
        <v>4824.1543000000001</v>
      </c>
      <c r="E33" s="5">
        <v>0.27191896700000001</v>
      </c>
      <c r="F33" s="5">
        <v>0.1221543901</v>
      </c>
      <c r="G33" s="1">
        <v>2167.1588999999999</v>
      </c>
      <c r="H33" s="2">
        <v>0.84540000000000004</v>
      </c>
      <c r="I33" s="2">
        <v>0.83409999999999995</v>
      </c>
      <c r="J33" s="2">
        <v>0.84909999999999997</v>
      </c>
      <c r="K33" s="3">
        <v>2.6566999999999998</v>
      </c>
      <c r="L33" s="2">
        <v>7.46E-2</v>
      </c>
      <c r="M33" s="1">
        <v>198.3844</v>
      </c>
      <c r="N33" s="3">
        <v>1.9065000000000001</v>
      </c>
      <c r="O33" s="3">
        <v>5065.7066999999997</v>
      </c>
      <c r="P33" s="1">
        <v>6.6414</v>
      </c>
      <c r="Q33" s="2">
        <v>0.5837</v>
      </c>
      <c r="R33" s="2">
        <v>-2.3E-3</v>
      </c>
      <c r="S33" s="1">
        <v>19.901800000000001</v>
      </c>
      <c r="T33" s="1">
        <v>3084.4283</v>
      </c>
      <c r="U33" s="2">
        <v>0.77749999999999997</v>
      </c>
      <c r="V33" s="1">
        <v>955.84630000000004</v>
      </c>
      <c r="W33" s="6">
        <v>2.0758000000000001</v>
      </c>
      <c r="X33" s="1">
        <v>3255.8786</v>
      </c>
    </row>
    <row r="34" spans="1:24">
      <c r="A34" s="1" t="s">
        <v>80</v>
      </c>
      <c r="B34" s="1">
        <v>3</v>
      </c>
      <c r="C34" s="1">
        <v>17741.147000000001</v>
      </c>
      <c r="D34" s="1">
        <v>5687.058</v>
      </c>
      <c r="E34" s="5">
        <v>0.32055751580000003</v>
      </c>
      <c r="F34" s="5">
        <v>0.1794983487</v>
      </c>
      <c r="G34" s="1">
        <v>3184.5066000000002</v>
      </c>
      <c r="H34" s="2">
        <v>0.93859999999999999</v>
      </c>
      <c r="I34" s="2">
        <v>0.92559999999999998</v>
      </c>
      <c r="J34" s="2">
        <v>0.95950000000000002</v>
      </c>
      <c r="K34" s="3">
        <v>2.6566999999999998</v>
      </c>
      <c r="L34" s="2">
        <v>1.4500000000000001E-2</v>
      </c>
      <c r="M34" s="1">
        <v>36.364400000000003</v>
      </c>
      <c r="N34" s="3">
        <v>2.5263</v>
      </c>
      <c r="O34" s="3">
        <v>6322.2453999999998</v>
      </c>
      <c r="P34" s="1">
        <v>6.4462000000000002</v>
      </c>
      <c r="Q34" s="2">
        <v>0.5837</v>
      </c>
      <c r="R34" s="2">
        <v>-2.3E-3</v>
      </c>
      <c r="S34" s="1">
        <v>18.944400000000002</v>
      </c>
      <c r="T34" s="1">
        <v>2761.3618999999999</v>
      </c>
      <c r="U34" s="2">
        <v>0.86309999999999998</v>
      </c>
      <c r="V34" s="1">
        <v>1690.635</v>
      </c>
      <c r="W34" s="6">
        <v>1.7999000000000001</v>
      </c>
      <c r="X34" s="1">
        <v>2416.9549000000002</v>
      </c>
    </row>
    <row r="35" spans="1:24">
      <c r="A35" s="1" t="s">
        <v>80</v>
      </c>
      <c r="B35" s="1">
        <v>4</v>
      </c>
      <c r="C35" s="1">
        <v>17741.147000000001</v>
      </c>
      <c r="D35" s="1">
        <v>5545.5060999999996</v>
      </c>
      <c r="E35" s="5">
        <v>0.3125787847</v>
      </c>
      <c r="F35" s="5">
        <v>0.1775706236</v>
      </c>
      <c r="G35" s="1">
        <v>3150.3065000000001</v>
      </c>
      <c r="H35" s="2">
        <v>0.88580000000000003</v>
      </c>
      <c r="I35" s="2">
        <v>0.86560000000000004</v>
      </c>
      <c r="J35" s="2">
        <v>0.89539999999999997</v>
      </c>
      <c r="K35" s="3">
        <v>2.6566999999999998</v>
      </c>
      <c r="L35" s="2">
        <v>1.03E-2</v>
      </c>
      <c r="M35" s="1">
        <v>24.883500000000002</v>
      </c>
      <c r="N35" s="3">
        <v>2.1659999999999999</v>
      </c>
      <c r="O35" s="3">
        <v>5188.0182999999997</v>
      </c>
      <c r="P35" s="1">
        <v>6.2519999999999998</v>
      </c>
      <c r="Q35" s="2">
        <v>0.5837</v>
      </c>
      <c r="R35" s="2">
        <v>-2.3E-3</v>
      </c>
      <c r="S35" s="1">
        <v>19.4956</v>
      </c>
      <c r="T35" s="1">
        <v>2987.3359999999998</v>
      </c>
      <c r="U35" s="2">
        <v>0.83930000000000005</v>
      </c>
      <c r="V35" s="1">
        <v>1809.1895999999999</v>
      </c>
      <c r="W35" s="6">
        <v>1.8844000000000001</v>
      </c>
      <c r="X35" s="1">
        <v>4199.8540999999996</v>
      </c>
    </row>
    <row r="36" spans="1:24" ht="15" thickBot="1">
      <c r="A36" s="7" t="s">
        <v>80</v>
      </c>
      <c r="B36" s="7">
        <v>5</v>
      </c>
      <c r="C36" s="7">
        <v>17740.825700000001</v>
      </c>
      <c r="D36" s="7">
        <v>5743.2168000000001</v>
      </c>
      <c r="E36" s="41">
        <v>0.32372883450000001</v>
      </c>
      <c r="F36" s="41">
        <v>0.19452317429999999</v>
      </c>
      <c r="G36" s="7">
        <v>3451.0016999999998</v>
      </c>
      <c r="H36" s="8">
        <v>0.94730000000000003</v>
      </c>
      <c r="I36" s="103">
        <v>0.94030000000000002</v>
      </c>
      <c r="J36" s="8">
        <v>0.96430000000000005</v>
      </c>
      <c r="K36" s="13">
        <v>2.6566999999999998</v>
      </c>
      <c r="L36" s="23">
        <v>3.9E-2</v>
      </c>
      <c r="M36" s="7">
        <v>89.534199999999998</v>
      </c>
      <c r="N36" s="13">
        <v>2.6854</v>
      </c>
      <c r="O36" s="13">
        <v>6155.6440000000002</v>
      </c>
      <c r="P36" s="7">
        <v>6.7050999999999998</v>
      </c>
      <c r="Q36" s="8">
        <v>0.59399999999999997</v>
      </c>
      <c r="R36" s="8">
        <v>4.7500000000000001E-2</v>
      </c>
      <c r="S36" s="7">
        <v>14.3896</v>
      </c>
      <c r="T36" s="7">
        <v>2113.3173999999999</v>
      </c>
      <c r="U36" s="8">
        <v>0.93579999999999997</v>
      </c>
      <c r="V36" s="7">
        <v>2039.7164</v>
      </c>
      <c r="W36" s="42">
        <v>1.6335</v>
      </c>
      <c r="X36" s="14">
        <v>1476.8307</v>
      </c>
    </row>
    <row r="37" spans="1:24" ht="15" thickTop="1">
      <c r="A37" s="1" t="s">
        <v>81</v>
      </c>
      <c r="B37" s="1">
        <v>-1</v>
      </c>
      <c r="C37" s="1">
        <v>51040.142800000001</v>
      </c>
      <c r="D37" s="1">
        <v>12302.5615</v>
      </c>
      <c r="E37" s="5">
        <v>0.2410369741</v>
      </c>
      <c r="F37" s="5">
        <v>0.1037792134</v>
      </c>
      <c r="G37" s="1">
        <v>5296.9058000000005</v>
      </c>
      <c r="H37" s="2">
        <v>0.97109999999999996</v>
      </c>
      <c r="I37" s="2">
        <v>0.96109999999999995</v>
      </c>
      <c r="J37" s="2">
        <v>0.9869</v>
      </c>
      <c r="K37" s="3">
        <v>3.0428000000000002</v>
      </c>
      <c r="L37" s="2">
        <v>0.08</v>
      </c>
      <c r="M37" s="1">
        <v>560.55799999999999</v>
      </c>
      <c r="N37" s="3">
        <v>3.2172000000000001</v>
      </c>
      <c r="O37" s="3">
        <v>22538.711200000002</v>
      </c>
      <c r="P37" s="1">
        <v>7.4604999999999997</v>
      </c>
      <c r="Q37" s="2">
        <v>0.5171</v>
      </c>
      <c r="R37" s="2">
        <v>-6.9999999999999999E-4</v>
      </c>
      <c r="S37" s="1">
        <v>12.997</v>
      </c>
      <c r="T37" s="1">
        <v>1843.4177</v>
      </c>
      <c r="U37" s="2">
        <v>0.83260000000000001</v>
      </c>
      <c r="V37" s="1">
        <v>667.24400000000003</v>
      </c>
      <c r="W37" s="6">
        <v>1.5862000000000001</v>
      </c>
      <c r="X37" s="1">
        <v>2336.1284999999998</v>
      </c>
    </row>
    <row r="38" spans="1:24">
      <c r="A38" s="1" t="s">
        <v>81</v>
      </c>
      <c r="B38" s="1">
        <v>0</v>
      </c>
      <c r="C38" s="1">
        <v>51040.142800000001</v>
      </c>
      <c r="D38" s="1">
        <v>12302.5615</v>
      </c>
      <c r="E38" s="5">
        <v>0.2410369741</v>
      </c>
      <c r="F38" s="5">
        <v>0.1037792134</v>
      </c>
      <c r="G38" s="1">
        <v>5296.9058000000005</v>
      </c>
      <c r="H38" s="2">
        <v>0.97109999999999996</v>
      </c>
      <c r="I38" s="2">
        <v>0.96109999999999995</v>
      </c>
      <c r="J38" s="2">
        <v>0.9869</v>
      </c>
      <c r="K38" s="3">
        <v>3.0428000000000002</v>
      </c>
      <c r="L38" s="2">
        <v>0.08</v>
      </c>
      <c r="M38" s="1">
        <v>560.55799999999999</v>
      </c>
      <c r="N38" s="3">
        <v>3.2172000000000001</v>
      </c>
      <c r="O38" s="3">
        <v>22538.711200000002</v>
      </c>
      <c r="P38" s="1">
        <v>7.4604999999999997</v>
      </c>
      <c r="Q38" s="2">
        <v>0.5171</v>
      </c>
      <c r="R38" s="2">
        <v>-6.9999999999999999E-4</v>
      </c>
      <c r="S38" s="1">
        <v>12.997</v>
      </c>
      <c r="T38" s="1">
        <v>1843.4177</v>
      </c>
      <c r="U38" s="2">
        <v>0.83260000000000001</v>
      </c>
      <c r="V38" s="1">
        <v>667.24400000000003</v>
      </c>
      <c r="W38" s="6">
        <v>1.5862000000000001</v>
      </c>
      <c r="X38" s="1">
        <v>2336.1284999999998</v>
      </c>
    </row>
    <row r="39" spans="1:24">
      <c r="A39" s="1" t="s">
        <v>81</v>
      </c>
      <c r="B39" s="1">
        <v>1</v>
      </c>
      <c r="C39" s="1">
        <v>51040.142800000001</v>
      </c>
      <c r="D39" s="1">
        <v>12666.9558</v>
      </c>
      <c r="E39" s="5">
        <v>0.2481763394</v>
      </c>
      <c r="F39" s="5">
        <v>0.1097769953</v>
      </c>
      <c r="G39" s="1">
        <v>5603.0334999999995</v>
      </c>
      <c r="H39" s="2">
        <v>0.98529999999999995</v>
      </c>
      <c r="I39" s="2">
        <v>0.98160000000000003</v>
      </c>
      <c r="J39" s="2">
        <v>0.9849</v>
      </c>
      <c r="K39" s="3">
        <v>3.0428000000000002</v>
      </c>
      <c r="L39" s="2">
        <v>5.9700000000000003E-2</v>
      </c>
      <c r="M39" s="1">
        <v>422.31479999999999</v>
      </c>
      <c r="N39" s="3">
        <v>3.5865</v>
      </c>
      <c r="O39" s="3">
        <v>25335.145700000001</v>
      </c>
      <c r="P39" s="1">
        <v>7.4790000000000001</v>
      </c>
      <c r="Q39" s="2">
        <v>0.5171</v>
      </c>
      <c r="R39" s="2">
        <v>-6.9999999999999999E-4</v>
      </c>
      <c r="S39" s="1">
        <v>12.997</v>
      </c>
      <c r="T39" s="1">
        <v>1858.7496000000001</v>
      </c>
      <c r="U39" s="2">
        <v>0.94120000000000004</v>
      </c>
      <c r="V39" s="1">
        <v>802.26409999999998</v>
      </c>
      <c r="W39" s="6">
        <v>1.5501</v>
      </c>
      <c r="X39" s="1">
        <v>2462.6291000000001</v>
      </c>
    </row>
    <row r="40" spans="1:24">
      <c r="A40" s="1" t="s">
        <v>81</v>
      </c>
      <c r="B40" s="1">
        <v>2</v>
      </c>
      <c r="C40" s="1">
        <v>51040.142800000001</v>
      </c>
      <c r="D40" s="1">
        <v>10841.9146</v>
      </c>
      <c r="E40" s="5">
        <v>0.2124193637</v>
      </c>
      <c r="F40" s="5">
        <v>7.3918248300000003E-2</v>
      </c>
      <c r="G40" s="1">
        <v>3772.7979</v>
      </c>
      <c r="H40" s="2">
        <v>0.87419999999999998</v>
      </c>
      <c r="I40" s="2">
        <v>0.85440000000000005</v>
      </c>
      <c r="J40" s="2">
        <v>0.88109999999999999</v>
      </c>
      <c r="K40" s="3">
        <v>3.0428000000000002</v>
      </c>
      <c r="L40" s="2">
        <v>3.5499999999999997E-2</v>
      </c>
      <c r="M40" s="1">
        <v>251.6174</v>
      </c>
      <c r="N40" s="3">
        <v>1.7935000000000001</v>
      </c>
      <c r="O40" s="3">
        <v>12678.7711</v>
      </c>
      <c r="P40" s="1">
        <v>6.1201999999999996</v>
      </c>
      <c r="Q40" s="2">
        <v>0.5171</v>
      </c>
      <c r="R40" s="2">
        <v>-6.9999999999999999E-4</v>
      </c>
      <c r="S40" s="1">
        <v>25.8781</v>
      </c>
      <c r="T40" s="1">
        <v>3716.0808000000002</v>
      </c>
      <c r="U40" s="2">
        <v>0.80740000000000001</v>
      </c>
      <c r="V40" s="1">
        <v>448.36200000000002</v>
      </c>
      <c r="W40" s="6">
        <v>1.6194</v>
      </c>
      <c r="X40" s="1">
        <v>4797.7302</v>
      </c>
    </row>
    <row r="41" spans="1:24">
      <c r="A41" s="1" t="s">
        <v>81</v>
      </c>
      <c r="B41" s="1">
        <v>3</v>
      </c>
      <c r="C41" s="1">
        <v>51040.142800000001</v>
      </c>
      <c r="D41" s="1">
        <v>12784.707</v>
      </c>
      <c r="E41" s="5">
        <v>0.25048337030000001</v>
      </c>
      <c r="F41" s="5">
        <v>0.1089490804</v>
      </c>
      <c r="G41" s="1">
        <v>5560.7766000000001</v>
      </c>
      <c r="H41" s="2">
        <v>0.97040000000000004</v>
      </c>
      <c r="I41" s="2">
        <v>0.95779999999999998</v>
      </c>
      <c r="J41" s="2">
        <v>0.9849</v>
      </c>
      <c r="K41" s="3">
        <v>3.0428000000000002</v>
      </c>
      <c r="L41" s="2">
        <v>3.0000000000000001E-3</v>
      </c>
      <c r="M41" s="1">
        <v>21.713999999999999</v>
      </c>
      <c r="N41" s="3">
        <v>2.2967</v>
      </c>
      <c r="O41" s="3">
        <v>16591.4071</v>
      </c>
      <c r="P41" s="1">
        <v>6.0388999999999999</v>
      </c>
      <c r="Q41" s="2">
        <v>0.5171</v>
      </c>
      <c r="R41" s="2">
        <v>-6.9999999999999999E-4</v>
      </c>
      <c r="S41" s="1">
        <v>40.383800000000001</v>
      </c>
      <c r="T41" s="1">
        <v>5910.4647000000004</v>
      </c>
      <c r="U41" s="2">
        <v>0.92989999999999995</v>
      </c>
      <c r="V41" s="1">
        <v>951.16489999999999</v>
      </c>
      <c r="W41" s="6">
        <v>1.6073999999999999</v>
      </c>
      <c r="X41" s="1">
        <v>6678.8114999999998</v>
      </c>
    </row>
    <row r="42" spans="1:24">
      <c r="A42" s="1" t="s">
        <v>81</v>
      </c>
      <c r="B42" s="1">
        <v>4</v>
      </c>
      <c r="C42" s="1">
        <v>51040.142800000001</v>
      </c>
      <c r="D42" s="1">
        <v>12466.668799999999</v>
      </c>
      <c r="E42" s="5">
        <v>0.24425223309999999</v>
      </c>
      <c r="F42" s="5">
        <v>0.1089832848</v>
      </c>
      <c r="G42" s="1">
        <v>5562.5223999999998</v>
      </c>
      <c r="H42" s="2">
        <v>0.94850000000000001</v>
      </c>
      <c r="I42" s="2">
        <v>0.92879999999999996</v>
      </c>
      <c r="J42" s="2">
        <v>0.96599999999999997</v>
      </c>
      <c r="K42" s="3">
        <v>3.0428000000000002</v>
      </c>
      <c r="L42" s="2">
        <v>1.5E-3</v>
      </c>
      <c r="M42" s="1">
        <v>11.007999999999999</v>
      </c>
      <c r="N42" s="3">
        <v>1.9698</v>
      </c>
      <c r="O42" s="3">
        <v>13600.1556</v>
      </c>
      <c r="P42" s="1">
        <v>5.8330000000000002</v>
      </c>
      <c r="Q42" s="2">
        <v>0.5171</v>
      </c>
      <c r="R42" s="2">
        <v>-6.9999999999999999E-4</v>
      </c>
      <c r="S42" s="1">
        <v>40.557899999999997</v>
      </c>
      <c r="T42" s="1">
        <v>6249.3922000000002</v>
      </c>
      <c r="U42" s="2">
        <v>0.90239999999999998</v>
      </c>
      <c r="V42" s="1">
        <v>1017.9883</v>
      </c>
      <c r="W42" s="6">
        <v>1.6394</v>
      </c>
      <c r="X42" s="1">
        <v>8832.2207999999991</v>
      </c>
    </row>
    <row r="43" spans="1:24">
      <c r="A43" s="1" t="s">
        <v>81</v>
      </c>
      <c r="B43" s="1">
        <v>5</v>
      </c>
      <c r="C43" s="9">
        <v>51040.785499999998</v>
      </c>
      <c r="D43" s="1">
        <v>12910.4774</v>
      </c>
      <c r="E43" s="5">
        <v>0.25294433379999998</v>
      </c>
      <c r="F43" s="5">
        <v>0.12860358999999999</v>
      </c>
      <c r="G43" s="1">
        <v>6564.0281999999997</v>
      </c>
      <c r="H43" s="2">
        <v>0.97599999999999998</v>
      </c>
      <c r="I43" s="17">
        <v>0.97350000000000003</v>
      </c>
      <c r="J43" s="2">
        <v>0.9849</v>
      </c>
      <c r="K43" s="3">
        <v>3.0428000000000002</v>
      </c>
      <c r="L43" s="27">
        <v>3.9899999999999998E-2</v>
      </c>
      <c r="M43" s="1">
        <v>253.35230000000001</v>
      </c>
      <c r="N43" s="3">
        <v>2.8523000000000001</v>
      </c>
      <c r="O43" s="3">
        <v>18102.545699999999</v>
      </c>
      <c r="P43" s="1">
        <v>6.7508999999999997</v>
      </c>
      <c r="Q43" s="2">
        <v>0.52880000000000005</v>
      </c>
      <c r="R43" s="2">
        <v>4.9099999999999998E-2</v>
      </c>
      <c r="S43" s="1">
        <v>12.997</v>
      </c>
      <c r="T43" s="1">
        <v>1836.9315999999999</v>
      </c>
      <c r="U43" s="2">
        <v>0.93740000000000001</v>
      </c>
      <c r="V43" s="1">
        <v>1226.4694999999999</v>
      </c>
      <c r="W43" s="6">
        <v>1.3125</v>
      </c>
      <c r="X43" s="9">
        <v>1923.8915</v>
      </c>
    </row>
  </sheetData>
  <phoneticPr fontId="3" type="noConversion"/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2"/>
  <sheetViews>
    <sheetView workbookViewId="0">
      <selection activeCell="E19" sqref="E19"/>
    </sheetView>
  </sheetViews>
  <sheetFormatPr defaultRowHeight="14.4"/>
  <cols>
    <col min="1" max="1" width="12.21875" bestFit="1" customWidth="1"/>
    <col min="2" max="2" width="9.33203125" customWidth="1"/>
    <col min="3" max="3" width="3.44140625" customWidth="1"/>
    <col min="6" max="6" width="8.88671875" customWidth="1"/>
    <col min="8" max="8" width="11" customWidth="1"/>
    <col min="9" max="9" width="12.109375" customWidth="1"/>
    <col min="10" max="10" width="9.33203125" customWidth="1"/>
    <col min="13" max="13" width="7.5546875" customWidth="1"/>
    <col min="14" max="14" width="10.109375" customWidth="1"/>
    <col min="15" max="15" width="10.5546875" customWidth="1"/>
  </cols>
  <sheetData>
    <row r="1" spans="1:15" ht="32.4" customHeight="1">
      <c r="A1" s="19" t="s">
        <v>86</v>
      </c>
      <c r="B1" s="19"/>
      <c r="C1" s="19" t="s">
        <v>1</v>
      </c>
      <c r="D1" s="19" t="s">
        <v>87</v>
      </c>
      <c r="E1" s="19" t="s">
        <v>88</v>
      </c>
      <c r="F1" s="19" t="s">
        <v>89</v>
      </c>
      <c r="G1" s="19" t="s">
        <v>90</v>
      </c>
      <c r="H1" s="19" t="s">
        <v>62</v>
      </c>
      <c r="I1" s="19" t="s">
        <v>91</v>
      </c>
      <c r="J1" s="19" t="s">
        <v>92</v>
      </c>
      <c r="K1" s="19" t="s">
        <v>93</v>
      </c>
      <c r="M1" s="30"/>
      <c r="N1" s="31" t="s">
        <v>109</v>
      </c>
      <c r="O1" s="32" t="s">
        <v>108</v>
      </c>
    </row>
    <row r="2" spans="1:15" ht="15">
      <c r="A2" t="s">
        <v>94</v>
      </c>
      <c r="B2" s="1"/>
      <c r="C2" s="21">
        <v>-1</v>
      </c>
      <c r="D2" s="1">
        <v>900</v>
      </c>
      <c r="E2" s="1">
        <v>840.47</v>
      </c>
      <c r="F2" s="2">
        <v>0.93379999999999996</v>
      </c>
      <c r="G2" s="2">
        <v>0.108</v>
      </c>
      <c r="H2" s="3">
        <v>1.0409999999999999</v>
      </c>
      <c r="I2" s="3">
        <v>212.44139999999999</v>
      </c>
      <c r="J2" s="1">
        <v>73.796300000000002</v>
      </c>
      <c r="K2" s="3">
        <v>0.1545</v>
      </c>
      <c r="M2" s="33" t="s">
        <v>106</v>
      </c>
      <c r="N2" s="35">
        <v>4</v>
      </c>
      <c r="O2" s="36">
        <f>N2*40</f>
        <v>160</v>
      </c>
    </row>
    <row r="3" spans="1:15" ht="15">
      <c r="A3" t="s">
        <v>94</v>
      </c>
      <c r="B3" s="1"/>
      <c r="C3" s="21">
        <v>0</v>
      </c>
      <c r="D3" s="1">
        <v>900</v>
      </c>
      <c r="E3" s="1">
        <v>840.47</v>
      </c>
      <c r="F3" s="2">
        <v>0.93379999999999996</v>
      </c>
      <c r="G3" s="2">
        <v>0.108</v>
      </c>
      <c r="H3" s="3">
        <v>1.0409999999999999</v>
      </c>
      <c r="I3" s="3">
        <v>212.44139999999999</v>
      </c>
      <c r="J3" s="1">
        <v>73.796300000000002</v>
      </c>
      <c r="K3" s="3">
        <v>0.1545</v>
      </c>
      <c r="M3" s="34" t="s">
        <v>107</v>
      </c>
      <c r="N3" s="37">
        <v>4</v>
      </c>
      <c r="O3" s="38">
        <f>N3*40</f>
        <v>160</v>
      </c>
    </row>
    <row r="4" spans="1:15">
      <c r="A4" t="s">
        <v>94</v>
      </c>
      <c r="B4" s="1"/>
      <c r="C4" s="21">
        <v>1</v>
      </c>
      <c r="D4" s="1">
        <v>900</v>
      </c>
      <c r="E4" s="1">
        <v>782.38</v>
      </c>
      <c r="F4" s="2">
        <v>0.86929999999999996</v>
      </c>
      <c r="G4" s="2">
        <v>8.0699999999999994E-2</v>
      </c>
      <c r="H4" s="3">
        <v>1.0421</v>
      </c>
      <c r="I4" s="3">
        <v>208.75470000000001</v>
      </c>
      <c r="J4" s="1">
        <v>69.347999999999999</v>
      </c>
      <c r="K4" s="3">
        <v>9.11E-2</v>
      </c>
    </row>
    <row r="5" spans="1:15">
      <c r="A5" t="s">
        <v>94</v>
      </c>
      <c r="B5" s="1"/>
      <c r="C5" s="21">
        <v>2</v>
      </c>
      <c r="D5" s="1">
        <v>900</v>
      </c>
      <c r="E5" s="1">
        <v>801.67</v>
      </c>
      <c r="F5" s="2">
        <v>0.89070000000000005</v>
      </c>
      <c r="G5" s="2">
        <v>8.6999999999999994E-2</v>
      </c>
      <c r="H5" s="3">
        <v>1.0455000000000001</v>
      </c>
      <c r="I5" s="3">
        <v>215.1919</v>
      </c>
      <c r="J5" s="1">
        <v>72.608900000000006</v>
      </c>
      <c r="K5" s="3">
        <v>0.1168</v>
      </c>
    </row>
    <row r="6" spans="1:15">
      <c r="A6" t="s">
        <v>94</v>
      </c>
      <c r="B6" s="1"/>
      <c r="C6" s="21">
        <v>3</v>
      </c>
      <c r="D6" s="1">
        <v>850</v>
      </c>
      <c r="E6" s="1">
        <v>711.97</v>
      </c>
      <c r="F6" s="2">
        <v>0.83760000000000001</v>
      </c>
      <c r="G6" s="2">
        <v>9.5299999999999996E-2</v>
      </c>
      <c r="H6" s="3">
        <v>1.0444</v>
      </c>
      <c r="I6" s="3">
        <v>199.51349999999999</v>
      </c>
      <c r="J6" s="1">
        <v>71.698899999999995</v>
      </c>
      <c r="K6" s="3">
        <v>0.29970000000000002</v>
      </c>
    </row>
    <row r="7" spans="1:15">
      <c r="A7" t="s">
        <v>94</v>
      </c>
      <c r="B7" s="1"/>
      <c r="C7" s="21">
        <v>4</v>
      </c>
      <c r="D7" s="1">
        <v>950</v>
      </c>
      <c r="E7" s="1">
        <v>712.93</v>
      </c>
      <c r="F7" s="2">
        <v>0.75039999999999996</v>
      </c>
      <c r="G7" s="2">
        <v>5.8900000000000001E-2</v>
      </c>
      <c r="H7" s="3">
        <v>1.0444</v>
      </c>
      <c r="I7" s="3">
        <v>198.81489999999999</v>
      </c>
      <c r="J7" s="1">
        <v>68.399100000000004</v>
      </c>
      <c r="K7" s="3">
        <v>0.5655</v>
      </c>
    </row>
    <row r="8" spans="1:15" ht="15" thickBot="1">
      <c r="A8" s="12" t="s">
        <v>94</v>
      </c>
      <c r="B8" s="7"/>
      <c r="C8" s="22">
        <v>5</v>
      </c>
      <c r="D8" s="14">
        <v>480</v>
      </c>
      <c r="E8" s="14">
        <v>484.74</v>
      </c>
      <c r="F8" s="23">
        <v>1.0098</v>
      </c>
      <c r="G8" s="24">
        <v>0.1241</v>
      </c>
      <c r="H8" s="16">
        <v>1.4438</v>
      </c>
      <c r="I8" s="16">
        <v>195.25880000000001</v>
      </c>
      <c r="J8" s="14">
        <v>76.624399999999994</v>
      </c>
      <c r="K8" s="16">
        <v>0.1832</v>
      </c>
    </row>
    <row r="9" spans="1:15" ht="15" thickTop="1">
      <c r="A9" t="s">
        <v>95</v>
      </c>
      <c r="B9" s="1"/>
      <c r="C9" s="21">
        <v>-1</v>
      </c>
      <c r="D9" s="1">
        <v>20</v>
      </c>
      <c r="E9" s="1">
        <v>5.8537999999999997</v>
      </c>
      <c r="F9" s="2">
        <v>0</v>
      </c>
      <c r="G9" s="2">
        <v>0</v>
      </c>
      <c r="H9" s="3">
        <v>0.20749999999999999</v>
      </c>
      <c r="I9" s="3">
        <v>1.1950000000000001</v>
      </c>
      <c r="J9" s="1"/>
      <c r="K9" s="3"/>
    </row>
    <row r="10" spans="1:15">
      <c r="A10" t="s">
        <v>95</v>
      </c>
      <c r="B10" s="1"/>
      <c r="C10" s="21">
        <v>0</v>
      </c>
      <c r="D10" s="1">
        <v>20</v>
      </c>
      <c r="E10" s="1">
        <v>5.8537999999999997</v>
      </c>
      <c r="F10" s="2">
        <v>0</v>
      </c>
      <c r="G10" s="2">
        <v>0</v>
      </c>
      <c r="H10" s="3">
        <v>0.20749999999999999</v>
      </c>
      <c r="I10" s="3">
        <v>1.1950000000000001</v>
      </c>
      <c r="J10" s="1"/>
      <c r="K10" s="3"/>
    </row>
    <row r="11" spans="1:15">
      <c r="A11" t="s">
        <v>95</v>
      </c>
      <c r="B11" s="1"/>
      <c r="C11" s="21">
        <v>1</v>
      </c>
      <c r="D11" s="1">
        <v>20</v>
      </c>
      <c r="E11" s="1">
        <v>5.6285999999999996</v>
      </c>
      <c r="F11" s="2">
        <v>0</v>
      </c>
      <c r="G11" s="2">
        <v>0</v>
      </c>
      <c r="H11" s="3">
        <v>0.20749999999999999</v>
      </c>
      <c r="I11" s="3">
        <v>1.1526000000000001</v>
      </c>
      <c r="J11" s="1"/>
      <c r="K11" s="3"/>
    </row>
    <row r="12" spans="1:15">
      <c r="A12" t="s">
        <v>95</v>
      </c>
      <c r="B12" s="1"/>
      <c r="C12" s="21">
        <v>2</v>
      </c>
      <c r="D12" s="1">
        <v>20</v>
      </c>
      <c r="E12" s="1">
        <v>6.1383000000000001</v>
      </c>
      <c r="F12" s="2">
        <v>0</v>
      </c>
      <c r="G12" s="2">
        <v>0</v>
      </c>
      <c r="H12" s="3">
        <v>0.2041</v>
      </c>
      <c r="I12" s="3">
        <v>1.2653000000000001</v>
      </c>
      <c r="J12" s="1"/>
      <c r="K12" s="3"/>
    </row>
    <row r="13" spans="1:15">
      <c r="A13" t="s">
        <v>95</v>
      </c>
      <c r="B13" s="1"/>
      <c r="C13" s="21">
        <v>3</v>
      </c>
      <c r="D13" s="1">
        <v>20</v>
      </c>
      <c r="E13" s="1">
        <v>5.4492000000000003</v>
      </c>
      <c r="F13" s="2">
        <v>0</v>
      </c>
      <c r="G13" s="2">
        <v>0</v>
      </c>
      <c r="H13" s="3">
        <v>0.20860000000000001</v>
      </c>
      <c r="I13" s="3">
        <v>1.1157999999999999</v>
      </c>
      <c r="J13" s="1"/>
      <c r="K13" s="3"/>
    </row>
    <row r="14" spans="1:15">
      <c r="A14" t="s">
        <v>95</v>
      </c>
      <c r="B14" s="1"/>
      <c r="C14" s="21">
        <v>4</v>
      </c>
      <c r="D14" s="1">
        <v>20</v>
      </c>
      <c r="E14" s="1">
        <v>5.2079000000000004</v>
      </c>
      <c r="F14" s="2">
        <v>0</v>
      </c>
      <c r="G14" s="2">
        <v>0</v>
      </c>
      <c r="H14" s="3">
        <v>0.21529999999999999</v>
      </c>
      <c r="I14" s="3">
        <v>1.1380999999999999</v>
      </c>
      <c r="J14" s="1"/>
      <c r="K14" s="3"/>
    </row>
    <row r="15" spans="1:15" ht="15" thickBot="1">
      <c r="A15" s="12" t="s">
        <v>95</v>
      </c>
      <c r="B15" s="7"/>
      <c r="C15" s="22">
        <v>5</v>
      </c>
      <c r="D15" s="7">
        <v>20</v>
      </c>
      <c r="E15" s="7">
        <v>4.9505999999999997</v>
      </c>
      <c r="F15" s="8">
        <v>0</v>
      </c>
      <c r="G15" s="8">
        <v>0</v>
      </c>
      <c r="H15" s="13">
        <v>0.26550000000000001</v>
      </c>
      <c r="I15" s="13">
        <v>1.1247</v>
      </c>
      <c r="J15" s="7"/>
      <c r="K15" s="13"/>
    </row>
    <row r="16" spans="1:15" ht="15" thickTop="1">
      <c r="A16" t="s">
        <v>96</v>
      </c>
      <c r="B16" s="1" t="s">
        <v>97</v>
      </c>
      <c r="C16" s="21">
        <v>-1</v>
      </c>
      <c r="D16" s="1">
        <v>1500</v>
      </c>
      <c r="E16" s="1">
        <v>1061.1231</v>
      </c>
      <c r="F16" s="2">
        <v>0.70740000000000003</v>
      </c>
      <c r="G16" s="2">
        <v>1.4E-3</v>
      </c>
      <c r="H16" s="3">
        <v>17.817399999999999</v>
      </c>
      <c r="I16" s="3">
        <v>334.53019999999998</v>
      </c>
      <c r="J16" s="1">
        <v>99.842799999999997</v>
      </c>
      <c r="K16" s="3">
        <v>8.5199999999999998E-2</v>
      </c>
    </row>
    <row r="17" spans="1:11">
      <c r="A17" t="s">
        <v>96</v>
      </c>
      <c r="B17" s="1" t="s">
        <v>97</v>
      </c>
      <c r="C17" s="21">
        <v>0</v>
      </c>
      <c r="D17" s="1">
        <v>1500</v>
      </c>
      <c r="E17" s="1">
        <v>1061.1231</v>
      </c>
      <c r="F17" s="2">
        <v>0.70740000000000003</v>
      </c>
      <c r="G17" s="2">
        <v>1.4E-3</v>
      </c>
      <c r="H17" s="3">
        <v>17.817399999999999</v>
      </c>
      <c r="I17" s="3">
        <v>334.53019999999998</v>
      </c>
      <c r="J17" s="1">
        <v>99.842799999999997</v>
      </c>
      <c r="K17" s="3">
        <v>8.5199999999999998E-2</v>
      </c>
    </row>
    <row r="18" spans="1:11">
      <c r="A18" t="s">
        <v>96</v>
      </c>
      <c r="B18" s="1" t="s">
        <v>97</v>
      </c>
      <c r="C18" s="21">
        <v>1</v>
      </c>
      <c r="D18" s="1">
        <v>1500</v>
      </c>
      <c r="E18" s="1">
        <v>1245.7312999999999</v>
      </c>
      <c r="F18" s="2">
        <v>0.83040000000000003</v>
      </c>
      <c r="G18" s="2">
        <v>5.0000000000000001E-3</v>
      </c>
      <c r="H18" s="3">
        <v>17.817399999999999</v>
      </c>
      <c r="I18" s="3">
        <v>334.53019999999998</v>
      </c>
      <c r="J18" s="1">
        <v>98.7928</v>
      </c>
      <c r="K18" s="3">
        <v>6.4699999999999994E-2</v>
      </c>
    </row>
    <row r="19" spans="1:11">
      <c r="A19" t="s">
        <v>96</v>
      </c>
      <c r="B19" s="1" t="s">
        <v>97</v>
      </c>
      <c r="C19" s="21">
        <v>2</v>
      </c>
      <c r="D19" s="1">
        <v>1500</v>
      </c>
      <c r="E19" s="1">
        <v>819.77629999999999</v>
      </c>
      <c r="F19" s="2">
        <v>0.54649999999999999</v>
      </c>
      <c r="G19" s="2">
        <v>0</v>
      </c>
      <c r="H19" s="3">
        <v>17.817399999999999</v>
      </c>
      <c r="I19" s="3">
        <v>334.53019999999998</v>
      </c>
      <c r="J19" s="1">
        <v>104.6092</v>
      </c>
      <c r="K19" s="3">
        <v>0.13489999999999999</v>
      </c>
    </row>
    <row r="20" spans="1:11">
      <c r="A20" t="s">
        <v>96</v>
      </c>
      <c r="B20" s="1" t="s">
        <v>97</v>
      </c>
      <c r="C20" s="21">
        <v>3</v>
      </c>
      <c r="D20" s="1">
        <v>1400</v>
      </c>
      <c r="E20" s="1">
        <v>929.45360000000005</v>
      </c>
      <c r="F20" s="2">
        <v>0.66379999999999995</v>
      </c>
      <c r="G20" s="2">
        <v>0</v>
      </c>
      <c r="H20" s="3">
        <v>17.817399999999999</v>
      </c>
      <c r="I20" s="3">
        <v>334.53019999999998</v>
      </c>
      <c r="J20" s="1">
        <v>93.504999999999995</v>
      </c>
      <c r="K20" s="3">
        <v>2.0899999999999998E-2</v>
      </c>
    </row>
    <row r="21" spans="1:11">
      <c r="A21" t="s">
        <v>96</v>
      </c>
      <c r="B21" s="1" t="s">
        <v>97</v>
      </c>
      <c r="C21" s="21">
        <v>4</v>
      </c>
      <c r="D21" s="1">
        <v>1100</v>
      </c>
      <c r="E21" s="1">
        <v>840.84439999999995</v>
      </c>
      <c r="F21" s="2">
        <v>0.76439999999999997</v>
      </c>
      <c r="G21" s="2">
        <v>3.5999999999999999E-3</v>
      </c>
      <c r="H21" s="3">
        <v>17.817399999999999</v>
      </c>
      <c r="I21" s="3">
        <v>334.53019999999998</v>
      </c>
      <c r="J21" s="1">
        <v>95.852999999999994</v>
      </c>
      <c r="K21" s="3">
        <v>0.1958</v>
      </c>
    </row>
    <row r="22" spans="1:11">
      <c r="A22" t="s">
        <v>96</v>
      </c>
      <c r="B22" s="1" t="s">
        <v>97</v>
      </c>
      <c r="C22" s="21">
        <v>5</v>
      </c>
      <c r="D22" s="9">
        <v>900</v>
      </c>
      <c r="E22" s="9">
        <v>867.68889999999999</v>
      </c>
      <c r="F22" s="27">
        <v>0.96399999999999997</v>
      </c>
      <c r="G22" s="28">
        <v>6.7000000000000004E-2</v>
      </c>
      <c r="H22" s="18">
        <v>17.817399999999999</v>
      </c>
      <c r="I22" s="29">
        <v>332.92340000000002</v>
      </c>
      <c r="J22" s="11">
        <v>110.0775</v>
      </c>
      <c r="K22" s="18">
        <v>0.1449</v>
      </c>
    </row>
  </sheetData>
  <phoneticPr fontId="3" type="noConversion"/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"/>
  <sheetViews>
    <sheetView workbookViewId="0">
      <selection activeCell="F19" sqref="F19"/>
    </sheetView>
  </sheetViews>
  <sheetFormatPr defaultRowHeight="14.4"/>
  <cols>
    <col min="1" max="1" width="14.6640625" customWidth="1"/>
    <col min="2" max="2" width="4.88671875" customWidth="1"/>
    <col min="4" max="4" width="11.77734375" customWidth="1"/>
    <col min="5" max="5" width="13.33203125" customWidth="1"/>
    <col min="6" max="6" width="11.33203125" customWidth="1"/>
    <col min="7" max="7" width="11.5546875" customWidth="1"/>
  </cols>
  <sheetData>
    <row r="1" spans="1:8" ht="28.8">
      <c r="A1" s="19" t="s">
        <v>98</v>
      </c>
      <c r="B1" s="19" t="s">
        <v>1</v>
      </c>
      <c r="C1" s="19" t="s">
        <v>101</v>
      </c>
      <c r="D1" s="19" t="s">
        <v>99</v>
      </c>
      <c r="E1" s="19" t="s">
        <v>100</v>
      </c>
      <c r="F1" s="19" t="s">
        <v>102</v>
      </c>
      <c r="G1" s="19" t="s">
        <v>103</v>
      </c>
      <c r="H1" s="19" t="s">
        <v>104</v>
      </c>
    </row>
    <row r="2" spans="1:8">
      <c r="A2" s="1" t="s">
        <v>105</v>
      </c>
      <c r="B2" s="1">
        <v>-1</v>
      </c>
      <c r="C2" s="1">
        <v>192114.41190000001</v>
      </c>
      <c r="D2" s="2">
        <v>0.99990000000000001</v>
      </c>
      <c r="E2" s="1">
        <v>373.31470000000002</v>
      </c>
      <c r="F2" s="1">
        <v>1145.9731999999999</v>
      </c>
      <c r="G2" s="1">
        <v>7180.4396999999999</v>
      </c>
      <c r="H2" s="1">
        <v>0</v>
      </c>
    </row>
    <row r="3" spans="1:8">
      <c r="A3" s="1" t="s">
        <v>105</v>
      </c>
      <c r="B3" s="1">
        <v>0</v>
      </c>
      <c r="C3" s="1">
        <v>192114.41190000001</v>
      </c>
      <c r="D3" s="2">
        <v>0.99990000000000001</v>
      </c>
      <c r="E3" s="1">
        <v>373.31470000000002</v>
      </c>
      <c r="F3" s="1">
        <v>1145.9731999999999</v>
      </c>
      <c r="G3" s="1">
        <v>7180.4396999999999</v>
      </c>
      <c r="H3" s="1">
        <v>0</v>
      </c>
    </row>
    <row r="4" spans="1:8">
      <c r="A4" s="1" t="s">
        <v>105</v>
      </c>
      <c r="B4" s="1">
        <v>1</v>
      </c>
      <c r="C4" s="1">
        <v>192114.41190000001</v>
      </c>
      <c r="D4" s="2">
        <v>0.99990000000000001</v>
      </c>
      <c r="E4" s="1">
        <v>373.31470000000002</v>
      </c>
      <c r="F4" s="1">
        <v>1145.9731999999999</v>
      </c>
      <c r="G4" s="1">
        <v>7180.4396999999999</v>
      </c>
      <c r="H4" s="1">
        <v>0</v>
      </c>
    </row>
    <row r="5" spans="1:8">
      <c r="A5" s="1" t="s">
        <v>105</v>
      </c>
      <c r="B5" s="1">
        <v>2</v>
      </c>
      <c r="C5" s="1">
        <v>192114.41190000001</v>
      </c>
      <c r="D5" s="2">
        <v>0.99990000000000001</v>
      </c>
      <c r="E5" s="1">
        <v>373.31470000000002</v>
      </c>
      <c r="F5" s="1">
        <v>1145.9731999999999</v>
      </c>
      <c r="G5" s="1">
        <v>7180.4396999999999</v>
      </c>
      <c r="H5" s="1">
        <v>0</v>
      </c>
    </row>
    <row r="6" spans="1:8">
      <c r="A6" s="1" t="s">
        <v>105</v>
      </c>
      <c r="B6" s="1">
        <v>3</v>
      </c>
      <c r="C6" s="1">
        <v>192114.41190000001</v>
      </c>
      <c r="D6" s="2">
        <v>0.99990000000000001</v>
      </c>
      <c r="E6" s="1">
        <v>373.31470000000002</v>
      </c>
      <c r="F6" s="1">
        <v>1145.9731999999999</v>
      </c>
      <c r="G6" s="1">
        <v>7180.4396999999999</v>
      </c>
      <c r="H6" s="1">
        <v>0</v>
      </c>
    </row>
    <row r="7" spans="1:8" ht="15" thickBot="1">
      <c r="A7" s="7" t="s">
        <v>105</v>
      </c>
      <c r="B7" s="7">
        <v>4</v>
      </c>
      <c r="C7" s="7">
        <v>192114.41190000001</v>
      </c>
      <c r="D7" s="8">
        <v>0.99990000000000001</v>
      </c>
      <c r="E7" s="7">
        <v>373.31470000000002</v>
      </c>
      <c r="F7" s="7">
        <v>1145.9731999999999</v>
      </c>
      <c r="G7" s="7">
        <v>7180.4396999999999</v>
      </c>
      <c r="H7" s="7">
        <v>0</v>
      </c>
    </row>
    <row r="8" spans="1:8" ht="15" thickTop="1">
      <c r="A8" s="1" t="s">
        <v>105</v>
      </c>
      <c r="B8" s="1">
        <v>5</v>
      </c>
      <c r="C8" s="10">
        <v>191290.63370000001</v>
      </c>
      <c r="D8" s="2">
        <v>0.99990000000000001</v>
      </c>
      <c r="E8" s="11">
        <v>377.46420000000001</v>
      </c>
      <c r="F8" s="11">
        <v>1148.3815999999999</v>
      </c>
      <c r="G8" s="10">
        <v>7132.0959000000003</v>
      </c>
      <c r="H8" s="1">
        <v>0</v>
      </c>
    </row>
  </sheetData>
  <phoneticPr fontId="3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원자재</vt:lpstr>
      <vt:lpstr>공급업체</vt:lpstr>
      <vt:lpstr>공급업체-원자재</vt:lpstr>
      <vt:lpstr>용기주입 라인</vt:lpstr>
      <vt:lpstr>고객</vt:lpstr>
      <vt:lpstr>고객-제품</vt:lpstr>
      <vt:lpstr>제품</vt:lpstr>
      <vt:lpstr>창고</vt:lpstr>
      <vt:lpstr>운송업체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김민재</cp:lastModifiedBy>
  <dcterms:created xsi:type="dcterms:W3CDTF">2022-10-09T10:52:05Z</dcterms:created>
  <dcterms:modified xsi:type="dcterms:W3CDTF">2022-10-14T07:40:56Z</dcterms:modified>
</cp:coreProperties>
</file>